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для иностранцев" sheetId="1" r:id="rId1"/>
    <sheet name="для граждан РБ" sheetId="2" r:id="rId2"/>
    <sheet name="анализы для иностранных граждан" sheetId="4" r:id="rId3"/>
    <sheet name="анализы для населения" sheetId="3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E147" i="3"/>
  <c r="G146"/>
  <c r="F146"/>
  <c r="H146" s="1"/>
  <c r="F145"/>
  <c r="H144"/>
  <c r="G144"/>
  <c r="F144"/>
  <c r="H143"/>
  <c r="G143"/>
  <c r="F143"/>
  <c r="E140"/>
  <c r="G139"/>
  <c r="F139"/>
  <c r="H139" s="1"/>
  <c r="F138"/>
  <c r="H137"/>
  <c r="G137"/>
  <c r="F137"/>
  <c r="H136"/>
  <c r="G136"/>
  <c r="F136"/>
  <c r="G135"/>
  <c r="F135"/>
  <c r="F140" s="1"/>
  <c r="E130"/>
  <c r="F129"/>
  <c r="H128"/>
  <c r="G128"/>
  <c r="F128"/>
  <c r="E123"/>
  <c r="H122"/>
  <c r="G122"/>
  <c r="F122"/>
  <c r="G121"/>
  <c r="F121"/>
  <c r="H121" s="1"/>
  <c r="F120"/>
  <c r="F123" s="1"/>
  <c r="E115"/>
  <c r="H114"/>
  <c r="G114"/>
  <c r="F114"/>
  <c r="H113"/>
  <c r="G113"/>
  <c r="F113"/>
  <c r="G112"/>
  <c r="F112"/>
  <c r="H112" s="1"/>
  <c r="F111"/>
  <c r="E106"/>
  <c r="H105"/>
  <c r="G105"/>
  <c r="F105"/>
  <c r="H104"/>
  <c r="G104"/>
  <c r="F104"/>
  <c r="G103"/>
  <c r="F103"/>
  <c r="H103" s="1"/>
  <c r="F102"/>
  <c r="H101"/>
  <c r="G101"/>
  <c r="F101"/>
  <c r="F106" s="1"/>
  <c r="E97"/>
  <c r="H96"/>
  <c r="G96"/>
  <c r="F96"/>
  <c r="G95"/>
  <c r="F95"/>
  <c r="H95" s="1"/>
  <c r="F94"/>
  <c r="H93"/>
  <c r="G93"/>
  <c r="F93"/>
  <c r="H92"/>
  <c r="G92"/>
  <c r="F92"/>
  <c r="F97" s="1"/>
  <c r="E88"/>
  <c r="G87"/>
  <c r="F87"/>
  <c r="H87" s="1"/>
  <c r="F86"/>
  <c r="H85"/>
  <c r="G85"/>
  <c r="F85"/>
  <c r="H84"/>
  <c r="G84"/>
  <c r="F84"/>
  <c r="G83"/>
  <c r="F83"/>
  <c r="H83" s="1"/>
  <c r="F79"/>
  <c r="E79"/>
  <c r="F78"/>
  <c r="H77"/>
  <c r="G77"/>
  <c r="F77"/>
  <c r="H76"/>
  <c r="G76"/>
  <c r="F76"/>
  <c r="G75"/>
  <c r="F75"/>
  <c r="H75" s="1"/>
  <c r="E71"/>
  <c r="F70"/>
  <c r="H69"/>
  <c r="G69"/>
  <c r="F69"/>
  <c r="H68"/>
  <c r="G68"/>
  <c r="F68"/>
  <c r="G67"/>
  <c r="F67"/>
  <c r="H67" s="1"/>
  <c r="F66"/>
  <c r="E61"/>
  <c r="H60"/>
  <c r="G60"/>
  <c r="F60"/>
  <c r="H59"/>
  <c r="G59"/>
  <c r="F59"/>
  <c r="G58"/>
  <c r="F58"/>
  <c r="H58" s="1"/>
  <c r="F57"/>
  <c r="E53"/>
  <c r="H52"/>
  <c r="G52"/>
  <c r="F52"/>
  <c r="H51"/>
  <c r="G51"/>
  <c r="F51"/>
  <c r="G50"/>
  <c r="F50"/>
  <c r="H50" s="1"/>
  <c r="F49"/>
  <c r="H48"/>
  <c r="G48"/>
  <c r="F48"/>
  <c r="F53" s="1"/>
  <c r="E42"/>
  <c r="H41"/>
  <c r="G41"/>
  <c r="F41"/>
  <c r="G40"/>
  <c r="F40"/>
  <c r="H40" s="1"/>
  <c r="F39"/>
  <c r="F42" s="1"/>
  <c r="H38"/>
  <c r="G38"/>
  <c r="F38"/>
  <c r="E33"/>
  <c r="H32"/>
  <c r="G32"/>
  <c r="F32"/>
  <c r="G31"/>
  <c r="F31"/>
  <c r="H31" s="1"/>
  <c r="F30"/>
  <c r="F33" s="1"/>
  <c r="H29"/>
  <c r="G29"/>
  <c r="F29"/>
  <c r="E24"/>
  <c r="H23"/>
  <c r="G23"/>
  <c r="F23"/>
  <c r="G22"/>
  <c r="F22"/>
  <c r="H22" s="1"/>
  <c r="F21"/>
  <c r="F24" s="1"/>
  <c r="E16"/>
  <c r="H15"/>
  <c r="G15"/>
  <c r="F15"/>
  <c r="H14"/>
  <c r="G14"/>
  <c r="F14"/>
  <c r="G13"/>
  <c r="G16" s="1"/>
  <c r="F13"/>
  <c r="F16" s="1"/>
  <c r="E9"/>
  <c r="F8"/>
  <c r="H7"/>
  <c r="G7"/>
  <c r="F7"/>
  <c r="H6"/>
  <c r="G6"/>
  <c r="F6"/>
  <c r="G5"/>
  <c r="F5"/>
  <c r="H5" s="1"/>
  <c r="F4"/>
  <c r="H3"/>
  <c r="G3"/>
  <c r="F3"/>
  <c r="AN959" i="2"/>
  <c r="AM959"/>
  <c r="AL959"/>
  <c r="AK959"/>
  <c r="V959"/>
  <c r="H959"/>
  <c r="I959" s="1"/>
  <c r="G959"/>
  <c r="J959" s="1"/>
  <c r="K959" s="1"/>
  <c r="AP958"/>
  <c r="AN958"/>
  <c r="AL958"/>
  <c r="AQ958" s="1"/>
  <c r="AK958"/>
  <c r="AM958" s="1"/>
  <c r="V958"/>
  <c r="R958"/>
  <c r="P958"/>
  <c r="J958"/>
  <c r="K958" s="1"/>
  <c r="I958"/>
  <c r="X958" s="1"/>
  <c r="H958"/>
  <c r="G958"/>
  <c r="J956"/>
  <c r="H956"/>
  <c r="G956"/>
  <c r="AN955"/>
  <c r="AL955"/>
  <c r="AQ955" s="1"/>
  <c r="AK955"/>
  <c r="V955"/>
  <c r="J955"/>
  <c r="K955" s="1"/>
  <c r="I955"/>
  <c r="X955" s="1"/>
  <c r="H955"/>
  <c r="G955"/>
  <c r="J953"/>
  <c r="H953"/>
  <c r="I952" s="1"/>
  <c r="G953"/>
  <c r="AP952"/>
  <c r="AN952"/>
  <c r="AL952"/>
  <c r="AK952"/>
  <c r="AM952" s="1"/>
  <c r="R952"/>
  <c r="J952"/>
  <c r="H952"/>
  <c r="G952"/>
  <c r="J950"/>
  <c r="H950"/>
  <c r="G950"/>
  <c r="AN949"/>
  <c r="AL949"/>
  <c r="AQ949" s="1"/>
  <c r="AK949"/>
  <c r="V949"/>
  <c r="J949"/>
  <c r="K949" s="1"/>
  <c r="I949"/>
  <c r="X949" s="1"/>
  <c r="H949"/>
  <c r="G949"/>
  <c r="AQ948"/>
  <c r="AP948"/>
  <c r="AL948"/>
  <c r="AN948" s="1"/>
  <c r="AK948"/>
  <c r="AM948" s="1"/>
  <c r="G948"/>
  <c r="AQ947"/>
  <c r="AM947"/>
  <c r="AL947"/>
  <c r="AN947" s="1"/>
  <c r="AK947"/>
  <c r="AP947" s="1"/>
  <c r="H947"/>
  <c r="G947"/>
  <c r="J947" s="1"/>
  <c r="G945"/>
  <c r="AQ944"/>
  <c r="AM944"/>
  <c r="AL944"/>
  <c r="AN944" s="1"/>
  <c r="AK944"/>
  <c r="H944"/>
  <c r="G944"/>
  <c r="J944" s="1"/>
  <c r="G942"/>
  <c r="AM941"/>
  <c r="AL941"/>
  <c r="AK941"/>
  <c r="G941"/>
  <c r="G939"/>
  <c r="AM938"/>
  <c r="AL938"/>
  <c r="AK938"/>
  <c r="AP938" s="1"/>
  <c r="G938"/>
  <c r="J938" s="1"/>
  <c r="AL937"/>
  <c r="AN937" s="1"/>
  <c r="AK937"/>
  <c r="AP937" s="1"/>
  <c r="G937"/>
  <c r="AM936"/>
  <c r="AL936"/>
  <c r="AK936"/>
  <c r="G936"/>
  <c r="G934"/>
  <c r="AM933"/>
  <c r="AL933"/>
  <c r="AK933"/>
  <c r="AP933" s="1"/>
  <c r="G933"/>
  <c r="J933" s="1"/>
  <c r="G931"/>
  <c r="AQ930"/>
  <c r="AM930"/>
  <c r="AL930"/>
  <c r="AN930" s="1"/>
  <c r="AK930"/>
  <c r="AP930" s="1"/>
  <c r="H930"/>
  <c r="G930"/>
  <c r="J930" s="1"/>
  <c r="AN929"/>
  <c r="AM929"/>
  <c r="AL929"/>
  <c r="AQ929" s="1"/>
  <c r="AK929"/>
  <c r="J929"/>
  <c r="H929"/>
  <c r="G929"/>
  <c r="AN928"/>
  <c r="AL928"/>
  <c r="AQ928" s="1"/>
  <c r="AK928"/>
  <c r="P928"/>
  <c r="J928"/>
  <c r="K928" s="1"/>
  <c r="G928"/>
  <c r="H928" s="1"/>
  <c r="AQ927"/>
  <c r="AP927"/>
  <c r="AL927"/>
  <c r="AN927" s="1"/>
  <c r="AK927"/>
  <c r="AM927" s="1"/>
  <c r="G927"/>
  <c r="AQ926"/>
  <c r="AM926"/>
  <c r="AL926"/>
  <c r="AN926" s="1"/>
  <c r="AK926"/>
  <c r="AP926" s="1"/>
  <c r="H926"/>
  <c r="G926"/>
  <c r="J926" s="1"/>
  <c r="AN925"/>
  <c r="AM925"/>
  <c r="AL925"/>
  <c r="AQ925" s="1"/>
  <c r="AK925"/>
  <c r="J925"/>
  <c r="H925"/>
  <c r="G925"/>
  <c r="AN924"/>
  <c r="AL924"/>
  <c r="AQ924" s="1"/>
  <c r="AK924"/>
  <c r="X924"/>
  <c r="P924"/>
  <c r="J924"/>
  <c r="K924" s="1"/>
  <c r="G924"/>
  <c r="H924" s="1"/>
  <c r="I924" s="1"/>
  <c r="J922"/>
  <c r="H922"/>
  <c r="G922"/>
  <c r="AP921"/>
  <c r="AN921"/>
  <c r="AL921"/>
  <c r="AK921"/>
  <c r="AM921" s="1"/>
  <c r="J921"/>
  <c r="G921"/>
  <c r="H921" s="1"/>
  <c r="I921" s="1"/>
  <c r="J919"/>
  <c r="H919"/>
  <c r="G919"/>
  <c r="AP918"/>
  <c r="AN918"/>
  <c r="AL918"/>
  <c r="AK918"/>
  <c r="AM918" s="1"/>
  <c r="R918"/>
  <c r="J918"/>
  <c r="I918"/>
  <c r="G918"/>
  <c r="H918" s="1"/>
  <c r="AL917"/>
  <c r="AK917"/>
  <c r="G917"/>
  <c r="AM916"/>
  <c r="AL916"/>
  <c r="AK916"/>
  <c r="G916"/>
  <c r="G914"/>
  <c r="AM913"/>
  <c r="AL913"/>
  <c r="AK913"/>
  <c r="AP913" s="1"/>
  <c r="G913"/>
  <c r="J913" s="1"/>
  <c r="G911"/>
  <c r="AQ910"/>
  <c r="AM910"/>
  <c r="AL910"/>
  <c r="AN910" s="1"/>
  <c r="AK910"/>
  <c r="AP910" s="1"/>
  <c r="H910"/>
  <c r="G910"/>
  <c r="J910" s="1"/>
  <c r="G908"/>
  <c r="AQ907"/>
  <c r="AM907"/>
  <c r="AL907"/>
  <c r="AN907" s="1"/>
  <c r="AK907"/>
  <c r="G907"/>
  <c r="AN906"/>
  <c r="AM906"/>
  <c r="AL906"/>
  <c r="AQ906" s="1"/>
  <c r="AK906"/>
  <c r="AP906" s="1"/>
  <c r="J906"/>
  <c r="H906"/>
  <c r="G906"/>
  <c r="AP905"/>
  <c r="AN905"/>
  <c r="AL905"/>
  <c r="AQ905" s="1"/>
  <c r="AK905"/>
  <c r="AM905" s="1"/>
  <c r="J905"/>
  <c r="K905" s="1"/>
  <c r="I905"/>
  <c r="H905"/>
  <c r="G905"/>
  <c r="J903"/>
  <c r="H903"/>
  <c r="G903"/>
  <c r="AP902"/>
  <c r="AN902"/>
  <c r="AL902"/>
  <c r="AK902"/>
  <c r="AM902" s="1"/>
  <c r="R902"/>
  <c r="J902"/>
  <c r="G902"/>
  <c r="H902" s="1"/>
  <c r="I902" s="1"/>
  <c r="J900"/>
  <c r="H900"/>
  <c r="G900"/>
  <c r="AP899"/>
  <c r="AN899"/>
  <c r="AL899"/>
  <c r="AK899"/>
  <c r="AM899" s="1"/>
  <c r="J899"/>
  <c r="I899"/>
  <c r="H899"/>
  <c r="G899"/>
  <c r="AP898"/>
  <c r="AL898"/>
  <c r="AK898"/>
  <c r="AM898" s="1"/>
  <c r="G898"/>
  <c r="AQ897"/>
  <c r="AM897"/>
  <c r="AL897"/>
  <c r="AN897" s="1"/>
  <c r="AK897"/>
  <c r="G897"/>
  <c r="G895"/>
  <c r="AM894"/>
  <c r="AL894"/>
  <c r="AK894"/>
  <c r="G894"/>
  <c r="G892"/>
  <c r="AM891"/>
  <c r="AL891"/>
  <c r="AK891"/>
  <c r="AP891" s="1"/>
  <c r="G891"/>
  <c r="J891" s="1"/>
  <c r="G889"/>
  <c r="AQ888"/>
  <c r="AM888"/>
  <c r="AL888"/>
  <c r="AN888" s="1"/>
  <c r="AK888"/>
  <c r="AP888" s="1"/>
  <c r="H888"/>
  <c r="G888"/>
  <c r="J888" s="1"/>
  <c r="AN887"/>
  <c r="AM887"/>
  <c r="AL887"/>
  <c r="AQ887" s="1"/>
  <c r="AK887"/>
  <c r="J887"/>
  <c r="H887"/>
  <c r="G887"/>
  <c r="AN886"/>
  <c r="AL886"/>
  <c r="AK886"/>
  <c r="P886"/>
  <c r="J886"/>
  <c r="K886" s="1"/>
  <c r="G886"/>
  <c r="H886" s="1"/>
  <c r="J884"/>
  <c r="H884"/>
  <c r="I883" s="1"/>
  <c r="G884"/>
  <c r="AP883"/>
  <c r="AN883"/>
  <c r="AL883"/>
  <c r="AQ883" s="1"/>
  <c r="AK883"/>
  <c r="AM883" s="1"/>
  <c r="J883"/>
  <c r="G883"/>
  <c r="H883" s="1"/>
  <c r="J881"/>
  <c r="H881"/>
  <c r="G881"/>
  <c r="AN880"/>
  <c r="AL880"/>
  <c r="AK880"/>
  <c r="AM880" s="1"/>
  <c r="J880"/>
  <c r="K880" s="1"/>
  <c r="I880"/>
  <c r="G880"/>
  <c r="H880" s="1"/>
  <c r="AL879"/>
  <c r="AK879"/>
  <c r="G879"/>
  <c r="AM878"/>
  <c r="AL878"/>
  <c r="AK878"/>
  <c r="G878"/>
  <c r="G876"/>
  <c r="AM875"/>
  <c r="AL875"/>
  <c r="AK875"/>
  <c r="AP875" s="1"/>
  <c r="G875"/>
  <c r="AN874"/>
  <c r="AM874"/>
  <c r="AL874"/>
  <c r="AK874"/>
  <c r="AP874" s="1"/>
  <c r="J874"/>
  <c r="H874"/>
  <c r="G874"/>
  <c r="AP873"/>
  <c r="AN873"/>
  <c r="AL873"/>
  <c r="AK873"/>
  <c r="AM873" s="1"/>
  <c r="R873"/>
  <c r="J873"/>
  <c r="G873"/>
  <c r="H873" s="1"/>
  <c r="I873" s="1"/>
  <c r="J871"/>
  <c r="H871"/>
  <c r="G871"/>
  <c r="AP870"/>
  <c r="AN870"/>
  <c r="AL870"/>
  <c r="AK870"/>
  <c r="AM870" s="1"/>
  <c r="J870"/>
  <c r="K870" s="1"/>
  <c r="G870"/>
  <c r="H870" s="1"/>
  <c r="I870" s="1"/>
  <c r="AQ869"/>
  <c r="AN869"/>
  <c r="AK869"/>
  <c r="J869"/>
  <c r="H869"/>
  <c r="G869"/>
  <c r="AQ868"/>
  <c r="AL868"/>
  <c r="AN868" s="1"/>
  <c r="AK868"/>
  <c r="G868"/>
  <c r="J866"/>
  <c r="G866"/>
  <c r="H866" s="1"/>
  <c r="AQ865"/>
  <c r="AP865"/>
  <c r="AL865"/>
  <c r="AN865" s="1"/>
  <c r="AK865"/>
  <c r="AM865" s="1"/>
  <c r="G865"/>
  <c r="J863"/>
  <c r="H863"/>
  <c r="G863"/>
  <c r="AQ862"/>
  <c r="AL862"/>
  <c r="AN862" s="1"/>
  <c r="AK862"/>
  <c r="G862"/>
  <c r="AQ861"/>
  <c r="AM861"/>
  <c r="AL861"/>
  <c r="AN861" s="1"/>
  <c r="AK861"/>
  <c r="AP861" s="1"/>
  <c r="H861"/>
  <c r="G861"/>
  <c r="J861" s="1"/>
  <c r="AN860"/>
  <c r="AM860"/>
  <c r="AL860"/>
  <c r="AQ860" s="1"/>
  <c r="AK860"/>
  <c r="V860"/>
  <c r="P860"/>
  <c r="H860"/>
  <c r="I860" s="1"/>
  <c r="G860"/>
  <c r="J860" s="1"/>
  <c r="K860" s="1"/>
  <c r="G858"/>
  <c r="AN857"/>
  <c r="AM857"/>
  <c r="AL857"/>
  <c r="AK857"/>
  <c r="AP857" s="1"/>
  <c r="H857"/>
  <c r="G857"/>
  <c r="J857" s="1"/>
  <c r="H855"/>
  <c r="I854" s="1"/>
  <c r="G855"/>
  <c r="J855" s="1"/>
  <c r="AN854"/>
  <c r="AL854"/>
  <c r="AQ854" s="1"/>
  <c r="AK854"/>
  <c r="J854"/>
  <c r="K854" s="1"/>
  <c r="H854"/>
  <c r="G854"/>
  <c r="J852"/>
  <c r="H852"/>
  <c r="G852"/>
  <c r="AN851"/>
  <c r="AL851"/>
  <c r="AK851"/>
  <c r="X851"/>
  <c r="P851"/>
  <c r="J851"/>
  <c r="K851" s="1"/>
  <c r="H851"/>
  <c r="I851" s="1"/>
  <c r="G851"/>
  <c r="AQ850"/>
  <c r="AN850"/>
  <c r="AL850"/>
  <c r="AK850"/>
  <c r="G850"/>
  <c r="H850" s="1"/>
  <c r="AP849"/>
  <c r="AM849"/>
  <c r="AL849"/>
  <c r="AK849"/>
  <c r="X849"/>
  <c r="U849"/>
  <c r="H849"/>
  <c r="I849" s="1"/>
  <c r="G849"/>
  <c r="J849" s="1"/>
  <c r="J846"/>
  <c r="G846"/>
  <c r="H846" s="1"/>
  <c r="AQ845"/>
  <c r="AL845"/>
  <c r="AN845" s="1"/>
  <c r="AK845"/>
  <c r="G845"/>
  <c r="G843"/>
  <c r="AL842"/>
  <c r="AK842"/>
  <c r="J842"/>
  <c r="H842"/>
  <c r="G842"/>
  <c r="AQ841"/>
  <c r="AN841"/>
  <c r="AM841"/>
  <c r="AL841"/>
  <c r="AK841"/>
  <c r="AP841" s="1"/>
  <c r="J841"/>
  <c r="H841"/>
  <c r="G841"/>
  <c r="AP840"/>
  <c r="AN840"/>
  <c r="AL840"/>
  <c r="AK840"/>
  <c r="AM840" s="1"/>
  <c r="P840"/>
  <c r="J840"/>
  <c r="K840" s="1"/>
  <c r="H840"/>
  <c r="I840" s="1"/>
  <c r="R840" s="1"/>
  <c r="G840"/>
  <c r="G837"/>
  <c r="AN836"/>
  <c r="AM836"/>
  <c r="AL836"/>
  <c r="AK836"/>
  <c r="AP836" s="1"/>
  <c r="J836"/>
  <c r="H836"/>
  <c r="G836"/>
  <c r="G835"/>
  <c r="J835" s="1"/>
  <c r="AN834"/>
  <c r="AL834"/>
  <c r="AQ834" s="1"/>
  <c r="AK834"/>
  <c r="V834"/>
  <c r="J834"/>
  <c r="K834" s="1"/>
  <c r="H834"/>
  <c r="G834"/>
  <c r="J832"/>
  <c r="G832"/>
  <c r="H832" s="1"/>
  <c r="I831" s="1"/>
  <c r="AN831"/>
  <c r="AL831"/>
  <c r="AQ831" s="1"/>
  <c r="AK831"/>
  <c r="R831"/>
  <c r="O831"/>
  <c r="J831"/>
  <c r="H831"/>
  <c r="G831"/>
  <c r="J827"/>
  <c r="H827"/>
  <c r="G827"/>
  <c r="AP826"/>
  <c r="AN826"/>
  <c r="AL826"/>
  <c r="AK826"/>
  <c r="AM826" s="1"/>
  <c r="P826"/>
  <c r="J826"/>
  <c r="K826" s="1"/>
  <c r="H826"/>
  <c r="I826" s="1"/>
  <c r="G826"/>
  <c r="AP825"/>
  <c r="AN825"/>
  <c r="AQ825" s="1"/>
  <c r="AL825"/>
  <c r="AK825"/>
  <c r="J825"/>
  <c r="H825"/>
  <c r="G825"/>
  <c r="AP824"/>
  <c r="AN824"/>
  <c r="AQ824" s="1"/>
  <c r="AL824"/>
  <c r="AK824"/>
  <c r="AM824" s="1"/>
  <c r="G824"/>
  <c r="AQ823"/>
  <c r="AK823"/>
  <c r="J823"/>
  <c r="H823"/>
  <c r="G823"/>
  <c r="AQ822"/>
  <c r="AP822"/>
  <c r="AL822"/>
  <c r="AN822" s="1"/>
  <c r="AK822"/>
  <c r="AM822" s="1"/>
  <c r="J822"/>
  <c r="K822" s="1"/>
  <c r="I822"/>
  <c r="G822"/>
  <c r="H822" s="1"/>
  <c r="AQ821"/>
  <c r="AP821"/>
  <c r="AM821"/>
  <c r="AL821"/>
  <c r="AN821" s="1"/>
  <c r="AK821"/>
  <c r="H821"/>
  <c r="G821"/>
  <c r="J821" s="1"/>
  <c r="AM820"/>
  <c r="AL820"/>
  <c r="AK820"/>
  <c r="H820"/>
  <c r="G820"/>
  <c r="J820" s="1"/>
  <c r="AN819"/>
  <c r="AM819"/>
  <c r="AL819"/>
  <c r="AQ819" s="1"/>
  <c r="AK819"/>
  <c r="AP819" s="1"/>
  <c r="J819"/>
  <c r="H819"/>
  <c r="G819"/>
  <c r="AP818"/>
  <c r="AL818"/>
  <c r="AN818" s="1"/>
  <c r="AK818"/>
  <c r="AM818" s="1"/>
  <c r="G818"/>
  <c r="AQ817"/>
  <c r="AM817"/>
  <c r="AL817"/>
  <c r="AN817" s="1"/>
  <c r="AK817"/>
  <c r="G817"/>
  <c r="AQ816"/>
  <c r="AM816"/>
  <c r="AL816"/>
  <c r="AN816" s="1"/>
  <c r="AK816"/>
  <c r="AP816" s="1"/>
  <c r="G816"/>
  <c r="AP815"/>
  <c r="AN815"/>
  <c r="AM815"/>
  <c r="AL815"/>
  <c r="AQ815" s="1"/>
  <c r="J815"/>
  <c r="H815"/>
  <c r="G815"/>
  <c r="AN814"/>
  <c r="AL814"/>
  <c r="AK814"/>
  <c r="J814"/>
  <c r="K814" s="1"/>
  <c r="H814"/>
  <c r="I814" s="1"/>
  <c r="X814" s="1"/>
  <c r="G814"/>
  <c r="AQ813"/>
  <c r="AP813"/>
  <c r="AN813"/>
  <c r="AK813"/>
  <c r="AM813" s="1"/>
  <c r="J813"/>
  <c r="H813"/>
  <c r="G813"/>
  <c r="AP812"/>
  <c r="AN812"/>
  <c r="AL812"/>
  <c r="AK812"/>
  <c r="AM812" s="1"/>
  <c r="G812"/>
  <c r="AL811"/>
  <c r="AK811"/>
  <c r="H811"/>
  <c r="G811"/>
  <c r="J811" s="1"/>
  <c r="AM810"/>
  <c r="AL810"/>
  <c r="AK810"/>
  <c r="P810"/>
  <c r="H810"/>
  <c r="G810"/>
  <c r="J810" s="1"/>
  <c r="K810" s="1"/>
  <c r="AN809"/>
  <c r="AM809"/>
  <c r="AL809"/>
  <c r="AQ809" s="1"/>
  <c r="AK809"/>
  <c r="AM808"/>
  <c r="AP808" s="1"/>
  <c r="AL808"/>
  <c r="AK808"/>
  <c r="AN807"/>
  <c r="AM807"/>
  <c r="AL807"/>
  <c r="AK807"/>
  <c r="AP807" s="1"/>
  <c r="AQ806"/>
  <c r="AP806"/>
  <c r="AL806"/>
  <c r="AN806" s="1"/>
  <c r="AK806"/>
  <c r="AM806" s="1"/>
  <c r="H806"/>
  <c r="G806"/>
  <c r="J806" s="1"/>
  <c r="AN805"/>
  <c r="AQ805" s="1"/>
  <c r="AM805"/>
  <c r="AL805"/>
  <c r="AK805"/>
  <c r="S805"/>
  <c r="K805"/>
  <c r="V805" s="1"/>
  <c r="I805"/>
  <c r="H805"/>
  <c r="G805"/>
  <c r="J805" s="1"/>
  <c r="AN804"/>
  <c r="AM804"/>
  <c r="AL804"/>
  <c r="AK804"/>
  <c r="J804"/>
  <c r="H804"/>
  <c r="G804"/>
  <c r="AP803"/>
  <c r="AN803"/>
  <c r="AQ803" s="1"/>
  <c r="AL803"/>
  <c r="AK803"/>
  <c r="AM803" s="1"/>
  <c r="X803"/>
  <c r="J803"/>
  <c r="I803"/>
  <c r="G803"/>
  <c r="H803" s="1"/>
  <c r="J801"/>
  <c r="H801"/>
  <c r="G801"/>
  <c r="AL800"/>
  <c r="AK800"/>
  <c r="G800"/>
  <c r="H800" s="1"/>
  <c r="AQ799"/>
  <c r="AP799"/>
  <c r="AL799"/>
  <c r="AN799" s="1"/>
  <c r="AK799"/>
  <c r="AM799" s="1"/>
  <c r="H799"/>
  <c r="I798" s="1"/>
  <c r="G799"/>
  <c r="J799" s="1"/>
  <c r="AN798"/>
  <c r="AQ798" s="1"/>
  <c r="AM798"/>
  <c r="AL798"/>
  <c r="AK798"/>
  <c r="S798"/>
  <c r="J798"/>
  <c r="K798" s="1"/>
  <c r="G798"/>
  <c r="H798" s="1"/>
  <c r="J796"/>
  <c r="H796"/>
  <c r="G796"/>
  <c r="AP795"/>
  <c r="AN795"/>
  <c r="AL795"/>
  <c r="AK795"/>
  <c r="AM795" s="1"/>
  <c r="G795"/>
  <c r="AQ794"/>
  <c r="AN794"/>
  <c r="AM794"/>
  <c r="AK794"/>
  <c r="G794"/>
  <c r="H794" s="1"/>
  <c r="AQ793"/>
  <c r="AP793"/>
  <c r="AL793"/>
  <c r="AN793" s="1"/>
  <c r="AK793"/>
  <c r="AM793" s="1"/>
  <c r="R793"/>
  <c r="J793"/>
  <c r="H793"/>
  <c r="I793" s="1"/>
  <c r="G793"/>
  <c r="AN792"/>
  <c r="AQ792" s="1"/>
  <c r="AM792"/>
  <c r="AL792"/>
  <c r="AK792"/>
  <c r="J792"/>
  <c r="H792"/>
  <c r="I791" s="1"/>
  <c r="G792"/>
  <c r="AN791"/>
  <c r="AM791"/>
  <c r="AL791"/>
  <c r="AK791"/>
  <c r="J791"/>
  <c r="H791"/>
  <c r="G791"/>
  <c r="AP790"/>
  <c r="AN790"/>
  <c r="AQ790" s="1"/>
  <c r="AL790"/>
  <c r="AK790"/>
  <c r="AM790" s="1"/>
  <c r="J790"/>
  <c r="G790"/>
  <c r="H790" s="1"/>
  <c r="AM789"/>
  <c r="AP789" s="1"/>
  <c r="AL789"/>
  <c r="AK789"/>
  <c r="G789"/>
  <c r="AQ788"/>
  <c r="AM788"/>
  <c r="AL788"/>
  <c r="AN788" s="1"/>
  <c r="AK788"/>
  <c r="AP788" s="1"/>
  <c r="G788"/>
  <c r="AN787"/>
  <c r="AL787"/>
  <c r="AQ787" s="1"/>
  <c r="AK787"/>
  <c r="J787"/>
  <c r="H787"/>
  <c r="G787"/>
  <c r="AQ786"/>
  <c r="AL786"/>
  <c r="AN786" s="1"/>
  <c r="AK786"/>
  <c r="G786"/>
  <c r="H786" s="1"/>
  <c r="AQ785"/>
  <c r="AL785"/>
  <c r="AN785" s="1"/>
  <c r="AK785"/>
  <c r="J785"/>
  <c r="H785"/>
  <c r="I785" s="1"/>
  <c r="G785"/>
  <c r="G783"/>
  <c r="AL782"/>
  <c r="AK782"/>
  <c r="J782"/>
  <c r="G782"/>
  <c r="H782" s="1"/>
  <c r="AQ781"/>
  <c r="AN781"/>
  <c r="AM781"/>
  <c r="AL781"/>
  <c r="AK781"/>
  <c r="AP781" s="1"/>
  <c r="J781"/>
  <c r="G781"/>
  <c r="H781" s="1"/>
  <c r="AP780"/>
  <c r="AN780"/>
  <c r="AL780"/>
  <c r="AK780"/>
  <c r="AM780" s="1"/>
  <c r="R780"/>
  <c r="J780"/>
  <c r="K780" s="1"/>
  <c r="I780"/>
  <c r="U780" s="1"/>
  <c r="H780"/>
  <c r="G780"/>
  <c r="J778"/>
  <c r="H778"/>
  <c r="G778"/>
  <c r="AN777"/>
  <c r="AM777"/>
  <c r="AL777"/>
  <c r="AK777"/>
  <c r="J777"/>
  <c r="H777"/>
  <c r="I777" s="1"/>
  <c r="G777"/>
  <c r="AP776"/>
  <c r="AN776"/>
  <c r="AQ776" s="1"/>
  <c r="AL776"/>
  <c r="AK776"/>
  <c r="AM776" s="1"/>
  <c r="J776"/>
  <c r="G776"/>
  <c r="H776" s="1"/>
  <c r="AM775"/>
  <c r="AP775" s="1"/>
  <c r="AL775"/>
  <c r="AK775"/>
  <c r="G775"/>
  <c r="J773"/>
  <c r="G773"/>
  <c r="H773" s="1"/>
  <c r="AQ772"/>
  <c r="AP772"/>
  <c r="AM772"/>
  <c r="AL772"/>
  <c r="AN772" s="1"/>
  <c r="AK772"/>
  <c r="G772"/>
  <c r="AM771"/>
  <c r="AL771"/>
  <c r="AK771"/>
  <c r="G771"/>
  <c r="J771" s="1"/>
  <c r="AN770"/>
  <c r="AM770"/>
  <c r="AL770"/>
  <c r="AQ770" s="1"/>
  <c r="AK770"/>
  <c r="AP770" s="1"/>
  <c r="J770"/>
  <c r="H770"/>
  <c r="G770"/>
  <c r="G768"/>
  <c r="AP767"/>
  <c r="AN767"/>
  <c r="AL767"/>
  <c r="AQ767" s="1"/>
  <c r="AK767"/>
  <c r="AM767" s="1"/>
  <c r="J767"/>
  <c r="H767"/>
  <c r="G767"/>
  <c r="AL766"/>
  <c r="AK766"/>
  <c r="G766"/>
  <c r="H766" s="1"/>
  <c r="AQ765"/>
  <c r="AP765"/>
  <c r="AL765"/>
  <c r="AN765" s="1"/>
  <c r="AK765"/>
  <c r="AM765" s="1"/>
  <c r="R765"/>
  <c r="J765"/>
  <c r="H765"/>
  <c r="I765" s="1"/>
  <c r="G765"/>
  <c r="AN764"/>
  <c r="AQ764" s="1"/>
  <c r="AM764"/>
  <c r="AL764"/>
  <c r="AK764"/>
  <c r="J764"/>
  <c r="H764"/>
  <c r="I763" s="1"/>
  <c r="G764"/>
  <c r="AN763"/>
  <c r="AM763"/>
  <c r="AL763"/>
  <c r="AK763"/>
  <c r="J763"/>
  <c r="H763"/>
  <c r="G763"/>
  <c r="H761"/>
  <c r="I760" s="1"/>
  <c r="X760" s="1"/>
  <c r="G761"/>
  <c r="J761" s="1"/>
  <c r="AN760"/>
  <c r="AM760"/>
  <c r="AL760"/>
  <c r="AQ760" s="1"/>
  <c r="AK760"/>
  <c r="O760"/>
  <c r="J760"/>
  <c r="K760" s="1"/>
  <c r="H760"/>
  <c r="G760"/>
  <c r="AP759"/>
  <c r="AN759"/>
  <c r="AL759"/>
  <c r="AK759"/>
  <c r="AM759" s="1"/>
  <c r="J759"/>
  <c r="G759"/>
  <c r="H759" s="1"/>
  <c r="AP758"/>
  <c r="AL758"/>
  <c r="AK758"/>
  <c r="AM758" s="1"/>
  <c r="Y758"/>
  <c r="K758"/>
  <c r="J758"/>
  <c r="G758"/>
  <c r="H758" s="1"/>
  <c r="J756"/>
  <c r="G756"/>
  <c r="H756" s="1"/>
  <c r="AL755"/>
  <c r="AK755"/>
  <c r="K755"/>
  <c r="J755"/>
  <c r="G755"/>
  <c r="H755" s="1"/>
  <c r="AM754"/>
  <c r="AL754"/>
  <c r="AK754"/>
  <c r="G754"/>
  <c r="AN753"/>
  <c r="AM753"/>
  <c r="AL753"/>
  <c r="AK753"/>
  <c r="AP753" s="1"/>
  <c r="J753"/>
  <c r="H753"/>
  <c r="G753"/>
  <c r="H751"/>
  <c r="G751"/>
  <c r="J751" s="1"/>
  <c r="AN750"/>
  <c r="AM750"/>
  <c r="AL750"/>
  <c r="AQ750" s="1"/>
  <c r="AK750"/>
  <c r="J750"/>
  <c r="I750"/>
  <c r="H750"/>
  <c r="G750"/>
  <c r="AN749"/>
  <c r="AL749"/>
  <c r="AK749"/>
  <c r="AM749" s="1"/>
  <c r="J749"/>
  <c r="G749"/>
  <c r="H749" s="1"/>
  <c r="AQ748"/>
  <c r="AL748"/>
  <c r="AN748" s="1"/>
  <c r="AK748"/>
  <c r="G748"/>
  <c r="J746"/>
  <c r="G746"/>
  <c r="H746" s="1"/>
  <c r="AQ745"/>
  <c r="AP745"/>
  <c r="AL745"/>
  <c r="AN745" s="1"/>
  <c r="AK745"/>
  <c r="AM745" s="1"/>
  <c r="G745"/>
  <c r="AQ744"/>
  <c r="AM744"/>
  <c r="AL744"/>
  <c r="AN744" s="1"/>
  <c r="AK744"/>
  <c r="AP744" s="1"/>
  <c r="H744"/>
  <c r="G744"/>
  <c r="J744" s="1"/>
  <c r="AN743"/>
  <c r="AM743"/>
  <c r="AL743"/>
  <c r="AQ743" s="1"/>
  <c r="AK743"/>
  <c r="J743"/>
  <c r="H743"/>
  <c r="G743"/>
  <c r="G741"/>
  <c r="AN740"/>
  <c r="AM740"/>
  <c r="AL740"/>
  <c r="AK740"/>
  <c r="AP740" s="1"/>
  <c r="J740"/>
  <c r="H740"/>
  <c r="G740"/>
  <c r="AN739"/>
  <c r="AL739"/>
  <c r="AK739"/>
  <c r="J739"/>
  <c r="G739"/>
  <c r="H739" s="1"/>
  <c r="AP738"/>
  <c r="AL738"/>
  <c r="AK738"/>
  <c r="AM738" s="1"/>
  <c r="Y738"/>
  <c r="K738"/>
  <c r="J738"/>
  <c r="G738"/>
  <c r="H738" s="1"/>
  <c r="J736"/>
  <c r="G736"/>
  <c r="H736" s="1"/>
  <c r="AL735"/>
  <c r="AK735"/>
  <c r="J735"/>
  <c r="K735" s="1"/>
  <c r="G735"/>
  <c r="H735" s="1"/>
  <c r="AM734"/>
  <c r="AL734"/>
  <c r="AK734"/>
  <c r="G734"/>
  <c r="AN733"/>
  <c r="AM733"/>
  <c r="AL733"/>
  <c r="AK733"/>
  <c r="AP733" s="1"/>
  <c r="J733"/>
  <c r="H733"/>
  <c r="G733"/>
  <c r="H731"/>
  <c r="G731"/>
  <c r="J731" s="1"/>
  <c r="AN730"/>
  <c r="AM730"/>
  <c r="AL730"/>
  <c r="AQ730" s="1"/>
  <c r="AK730"/>
  <c r="J730"/>
  <c r="I730"/>
  <c r="H730"/>
  <c r="G730"/>
  <c r="AN729"/>
  <c r="AL729"/>
  <c r="AQ729" s="1"/>
  <c r="AK729"/>
  <c r="AM729" s="1"/>
  <c r="J729"/>
  <c r="G729"/>
  <c r="H729" s="1"/>
  <c r="AQ728"/>
  <c r="AL728"/>
  <c r="AN728" s="1"/>
  <c r="AK728"/>
  <c r="X728"/>
  <c r="G728"/>
  <c r="H728" s="1"/>
  <c r="I728" s="1"/>
  <c r="J726"/>
  <c r="G726"/>
  <c r="H726" s="1"/>
  <c r="AQ725"/>
  <c r="AP725"/>
  <c r="AL725"/>
  <c r="AN725" s="1"/>
  <c r="AK725"/>
  <c r="AM725" s="1"/>
  <c r="G725"/>
  <c r="AM724"/>
  <c r="AL724"/>
  <c r="AK724"/>
  <c r="AP724" s="1"/>
  <c r="G724"/>
  <c r="AP723"/>
  <c r="AN723"/>
  <c r="AL723"/>
  <c r="AQ723" s="1"/>
  <c r="AK723"/>
  <c r="AM723" s="1"/>
  <c r="J723"/>
  <c r="H723"/>
  <c r="G723"/>
  <c r="AQ722"/>
  <c r="AL722"/>
  <c r="AN722" s="1"/>
  <c r="AK722"/>
  <c r="J722"/>
  <c r="G722"/>
  <c r="H722" s="1"/>
  <c r="AQ721"/>
  <c r="AL721"/>
  <c r="AN721" s="1"/>
  <c r="AK721"/>
  <c r="Y721"/>
  <c r="S721"/>
  <c r="R721"/>
  <c r="J721"/>
  <c r="K721" s="1"/>
  <c r="H721"/>
  <c r="I721" s="1"/>
  <c r="G721"/>
  <c r="G719"/>
  <c r="AL718"/>
  <c r="AN718" s="1"/>
  <c r="AK718"/>
  <c r="J718"/>
  <c r="H718"/>
  <c r="G718"/>
  <c r="AQ717"/>
  <c r="AN717"/>
  <c r="AM717"/>
  <c r="AL717"/>
  <c r="AK717"/>
  <c r="AP717" s="1"/>
  <c r="J717"/>
  <c r="H717"/>
  <c r="G717"/>
  <c r="AP716"/>
  <c r="AN716"/>
  <c r="AL716"/>
  <c r="AK716"/>
  <c r="AM716" s="1"/>
  <c r="U716"/>
  <c r="R716"/>
  <c r="J716"/>
  <c r="K716" s="1"/>
  <c r="I716"/>
  <c r="H716"/>
  <c r="G716"/>
  <c r="AQ715"/>
  <c r="AP715"/>
  <c r="AN715"/>
  <c r="AL715"/>
  <c r="AK715"/>
  <c r="AM715" s="1"/>
  <c r="J715"/>
  <c r="G715"/>
  <c r="H715" s="1"/>
  <c r="AP714"/>
  <c r="AM714"/>
  <c r="AL714"/>
  <c r="AN714" s="1"/>
  <c r="AK714"/>
  <c r="G714"/>
  <c r="AM713"/>
  <c r="AL713"/>
  <c r="AK713"/>
  <c r="H713"/>
  <c r="G713"/>
  <c r="J713" s="1"/>
  <c r="AN712"/>
  <c r="AM712"/>
  <c r="AL712"/>
  <c r="AQ712" s="1"/>
  <c r="AK712"/>
  <c r="AP712" s="1"/>
  <c r="J712"/>
  <c r="H712"/>
  <c r="G712"/>
  <c r="AL711"/>
  <c r="AK711"/>
  <c r="AM711" s="1"/>
  <c r="G711"/>
  <c r="AL710"/>
  <c r="AK710"/>
  <c r="J710"/>
  <c r="H710"/>
  <c r="G710"/>
  <c r="G708"/>
  <c r="H708" s="1"/>
  <c r="AM707"/>
  <c r="AL707"/>
  <c r="AK707"/>
  <c r="G707"/>
  <c r="AM706"/>
  <c r="AL706"/>
  <c r="AK706"/>
  <c r="AP706" s="1"/>
  <c r="G706"/>
  <c r="AP705"/>
  <c r="AN705"/>
  <c r="AL705"/>
  <c r="AQ705" s="1"/>
  <c r="AK705"/>
  <c r="AM705" s="1"/>
  <c r="J705"/>
  <c r="H705"/>
  <c r="G705"/>
  <c r="J703"/>
  <c r="H703"/>
  <c r="G703"/>
  <c r="AN702"/>
  <c r="AL702"/>
  <c r="AK702"/>
  <c r="J702"/>
  <c r="K702" s="1"/>
  <c r="I702"/>
  <c r="H702"/>
  <c r="G702"/>
  <c r="AQ701"/>
  <c r="AP701"/>
  <c r="AN701"/>
  <c r="AL701"/>
  <c r="AK701"/>
  <c r="AM701" s="1"/>
  <c r="J701"/>
  <c r="G701"/>
  <c r="H701" s="1"/>
  <c r="AM700"/>
  <c r="AP700" s="1"/>
  <c r="AL700"/>
  <c r="AN700" s="1"/>
  <c r="AK700"/>
  <c r="G700"/>
  <c r="J700" s="1"/>
  <c r="AM699"/>
  <c r="AL699"/>
  <c r="AK699"/>
  <c r="H699"/>
  <c r="G699"/>
  <c r="J699" s="1"/>
  <c r="AN698"/>
  <c r="AM698"/>
  <c r="AL698"/>
  <c r="AQ698" s="1"/>
  <c r="AK698"/>
  <c r="J698"/>
  <c r="H698"/>
  <c r="G698"/>
  <c r="AN697"/>
  <c r="AL697"/>
  <c r="AK697"/>
  <c r="AM697" s="1"/>
  <c r="G697"/>
  <c r="AQ696"/>
  <c r="AL696"/>
  <c r="AN696" s="1"/>
  <c r="AK696"/>
  <c r="J696"/>
  <c r="H696"/>
  <c r="G696"/>
  <c r="G694"/>
  <c r="AM693"/>
  <c r="AL693"/>
  <c r="AK693"/>
  <c r="G693"/>
  <c r="AM692"/>
  <c r="AL692"/>
  <c r="AK692"/>
  <c r="AP692" s="1"/>
  <c r="G692"/>
  <c r="AP691"/>
  <c r="AN691"/>
  <c r="AL691"/>
  <c r="AQ691" s="1"/>
  <c r="AK691"/>
  <c r="AM691" s="1"/>
  <c r="J691"/>
  <c r="H691"/>
  <c r="G691"/>
  <c r="AQ690"/>
  <c r="AL690"/>
  <c r="AN690" s="1"/>
  <c r="AK690"/>
  <c r="J690"/>
  <c r="G690"/>
  <c r="H690" s="1"/>
  <c r="AQ689"/>
  <c r="AL689"/>
  <c r="AN689" s="1"/>
  <c r="AK689"/>
  <c r="Y689"/>
  <c r="S689"/>
  <c r="R689"/>
  <c r="J689"/>
  <c r="K689" s="1"/>
  <c r="H689"/>
  <c r="I689" s="1"/>
  <c r="G689"/>
  <c r="AN688"/>
  <c r="AM688"/>
  <c r="AL688"/>
  <c r="AK688"/>
  <c r="J688"/>
  <c r="H688"/>
  <c r="G688"/>
  <c r="AN687"/>
  <c r="AM687"/>
  <c r="AL687"/>
  <c r="AK687"/>
  <c r="R687"/>
  <c r="J687"/>
  <c r="H687"/>
  <c r="I687" s="1"/>
  <c r="G687"/>
  <c r="G686"/>
  <c r="J686" s="1"/>
  <c r="AN685"/>
  <c r="AM685"/>
  <c r="AL685"/>
  <c r="AQ685" s="1"/>
  <c r="AK685"/>
  <c r="J685"/>
  <c r="H685"/>
  <c r="G685"/>
  <c r="AN684"/>
  <c r="AL684"/>
  <c r="AK684"/>
  <c r="AM684" s="1"/>
  <c r="G684"/>
  <c r="AQ683"/>
  <c r="AL683"/>
  <c r="AN683" s="1"/>
  <c r="AK683"/>
  <c r="J683"/>
  <c r="H683"/>
  <c r="G683"/>
  <c r="J681"/>
  <c r="G681"/>
  <c r="H681" s="1"/>
  <c r="AM680"/>
  <c r="AL680"/>
  <c r="AK680"/>
  <c r="AP680" s="1"/>
  <c r="G680"/>
  <c r="AP679"/>
  <c r="AL679"/>
  <c r="AK679"/>
  <c r="J679"/>
  <c r="H679"/>
  <c r="G679"/>
  <c r="AP678"/>
  <c r="AN678"/>
  <c r="AL678"/>
  <c r="AQ678" s="1"/>
  <c r="AK678"/>
  <c r="AM678" s="1"/>
  <c r="G678"/>
  <c r="AM677"/>
  <c r="AL677"/>
  <c r="AK677"/>
  <c r="AP677" s="1"/>
  <c r="G677"/>
  <c r="AM676"/>
  <c r="AL676"/>
  <c r="AK676"/>
  <c r="AP676" s="1"/>
  <c r="G676"/>
  <c r="AN675"/>
  <c r="AL675"/>
  <c r="AQ675" s="1"/>
  <c r="AK675"/>
  <c r="AM675" s="1"/>
  <c r="J675"/>
  <c r="H675"/>
  <c r="G675"/>
  <c r="AQ674"/>
  <c r="AL674"/>
  <c r="AN674" s="1"/>
  <c r="AK674"/>
  <c r="V674"/>
  <c r="J674"/>
  <c r="K674" s="1"/>
  <c r="I674"/>
  <c r="X674" s="1"/>
  <c r="G674"/>
  <c r="H674" s="1"/>
  <c r="AN673"/>
  <c r="AQ673" s="1"/>
  <c r="AL673"/>
  <c r="AK673"/>
  <c r="AM673" s="1"/>
  <c r="G673"/>
  <c r="AM672"/>
  <c r="AL672"/>
  <c r="AK672"/>
  <c r="G672"/>
  <c r="AM671"/>
  <c r="AL671"/>
  <c r="AK671"/>
  <c r="AP671" s="1"/>
  <c r="G671"/>
  <c r="AN670"/>
  <c r="AL670"/>
  <c r="AQ670" s="1"/>
  <c r="AK670"/>
  <c r="J670"/>
  <c r="H670"/>
  <c r="G670"/>
  <c r="AQ669"/>
  <c r="AL669"/>
  <c r="AN669" s="1"/>
  <c r="AK669"/>
  <c r="J669"/>
  <c r="K669" s="1"/>
  <c r="I669"/>
  <c r="X669" s="1"/>
  <c r="G669"/>
  <c r="H669" s="1"/>
  <c r="AM668"/>
  <c r="AP668" s="1"/>
  <c r="AL668"/>
  <c r="AK668"/>
  <c r="J668"/>
  <c r="H668"/>
  <c r="G668"/>
  <c r="AP667"/>
  <c r="AN667"/>
  <c r="AL667"/>
  <c r="AQ667" s="1"/>
  <c r="AK667"/>
  <c r="AM667" s="1"/>
  <c r="G667"/>
  <c r="AL666"/>
  <c r="AK666"/>
  <c r="AP666" s="1"/>
  <c r="J666"/>
  <c r="G666"/>
  <c r="H666" s="1"/>
  <c r="AQ665"/>
  <c r="AP665"/>
  <c r="AL665"/>
  <c r="AN665" s="1"/>
  <c r="AK665"/>
  <c r="AM665" s="1"/>
  <c r="Y665"/>
  <c r="J665"/>
  <c r="K665" s="1"/>
  <c r="H665"/>
  <c r="I665" s="1"/>
  <c r="G665"/>
  <c r="AN664"/>
  <c r="AM664"/>
  <c r="AL664"/>
  <c r="AQ664" s="1"/>
  <c r="AK664"/>
  <c r="J664"/>
  <c r="H664"/>
  <c r="I663" s="1"/>
  <c r="G664"/>
  <c r="AN663"/>
  <c r="AM663"/>
  <c r="AL663"/>
  <c r="AK663"/>
  <c r="AP663" s="1"/>
  <c r="X663"/>
  <c r="J663"/>
  <c r="H663"/>
  <c r="G663"/>
  <c r="AP662"/>
  <c r="AN662"/>
  <c r="AL662"/>
  <c r="AK662"/>
  <c r="AM662" s="1"/>
  <c r="J662"/>
  <c r="G662"/>
  <c r="H662" s="1"/>
  <c r="AM661"/>
  <c r="AL661"/>
  <c r="AK661"/>
  <c r="AP661" s="1"/>
  <c r="G661"/>
  <c r="AL660"/>
  <c r="AK660"/>
  <c r="G660"/>
  <c r="AQ659"/>
  <c r="AM659"/>
  <c r="AL659"/>
  <c r="AN659" s="1"/>
  <c r="AK659"/>
  <c r="G659"/>
  <c r="AM658"/>
  <c r="AL658"/>
  <c r="AK658"/>
  <c r="AP658" s="1"/>
  <c r="G658"/>
  <c r="AP657"/>
  <c r="AN657"/>
  <c r="AL657"/>
  <c r="AQ657" s="1"/>
  <c r="AK657"/>
  <c r="AM657" s="1"/>
  <c r="J657"/>
  <c r="H657"/>
  <c r="G657"/>
  <c r="AQ656"/>
  <c r="AL656"/>
  <c r="AN656" s="1"/>
  <c r="AK656"/>
  <c r="G656"/>
  <c r="H656" s="1"/>
  <c r="AQ655"/>
  <c r="AL655"/>
  <c r="AN655" s="1"/>
  <c r="AK655"/>
  <c r="R655"/>
  <c r="J655"/>
  <c r="H655"/>
  <c r="I655" s="1"/>
  <c r="G655"/>
  <c r="G653"/>
  <c r="AQ652"/>
  <c r="AL652"/>
  <c r="AN652" s="1"/>
  <c r="AK652"/>
  <c r="J652"/>
  <c r="G652"/>
  <c r="H652" s="1"/>
  <c r="G649"/>
  <c r="AM648"/>
  <c r="AP648" s="1"/>
  <c r="AL648"/>
  <c r="AK648"/>
  <c r="G648"/>
  <c r="AQ647"/>
  <c r="AL647"/>
  <c r="AK647"/>
  <c r="AP647" s="1"/>
  <c r="G647"/>
  <c r="AM646"/>
  <c r="AP646" s="1"/>
  <c r="AL646"/>
  <c r="AK646"/>
  <c r="G646"/>
  <c r="AQ645"/>
  <c r="AN645"/>
  <c r="AK645"/>
  <c r="H645"/>
  <c r="G645"/>
  <c r="J645" s="1"/>
  <c r="AN644"/>
  <c r="AQ644" s="1"/>
  <c r="AM644"/>
  <c r="AL644"/>
  <c r="AK644"/>
  <c r="Y644"/>
  <c r="S644"/>
  <c r="P644"/>
  <c r="K644"/>
  <c r="H644"/>
  <c r="I644" s="1"/>
  <c r="G644"/>
  <c r="J644" s="1"/>
  <c r="AL643"/>
  <c r="AN643" s="1"/>
  <c r="AK643"/>
  <c r="AM643" s="1"/>
  <c r="G643"/>
  <c r="J643" s="1"/>
  <c r="AQ642"/>
  <c r="AN642"/>
  <c r="AM642"/>
  <c r="AL642"/>
  <c r="AK642"/>
  <c r="AP642" s="1"/>
  <c r="S642"/>
  <c r="K642"/>
  <c r="G642"/>
  <c r="J642" s="1"/>
  <c r="AP641"/>
  <c r="AL641"/>
  <c r="AQ641" s="1"/>
  <c r="G641"/>
  <c r="H641" s="1"/>
  <c r="AQ640"/>
  <c r="AL640"/>
  <c r="AN640" s="1"/>
  <c r="AK640"/>
  <c r="R640"/>
  <c r="J640"/>
  <c r="H640"/>
  <c r="I640" s="1"/>
  <c r="G640"/>
  <c r="AN639"/>
  <c r="AQ639" s="1"/>
  <c r="AM639"/>
  <c r="AK639"/>
  <c r="G639"/>
  <c r="AQ638"/>
  <c r="AM638"/>
  <c r="AL638"/>
  <c r="AN638" s="1"/>
  <c r="AK638"/>
  <c r="AP638" s="1"/>
  <c r="G638"/>
  <c r="AP637"/>
  <c r="AN637"/>
  <c r="AL637"/>
  <c r="AQ637" s="1"/>
  <c r="AK637"/>
  <c r="AM637" s="1"/>
  <c r="J637"/>
  <c r="H637"/>
  <c r="G637"/>
  <c r="AL636"/>
  <c r="AK636"/>
  <c r="V636"/>
  <c r="S636"/>
  <c r="K636"/>
  <c r="J636"/>
  <c r="G636"/>
  <c r="H636" s="1"/>
  <c r="I636" s="1"/>
  <c r="AQ635"/>
  <c r="AL635"/>
  <c r="AN635" s="1"/>
  <c r="AK635"/>
  <c r="H635"/>
  <c r="I634" s="1"/>
  <c r="G635"/>
  <c r="J635" s="1"/>
  <c r="AN634"/>
  <c r="AQ634" s="1"/>
  <c r="AM634"/>
  <c r="AL634"/>
  <c r="AK634"/>
  <c r="Y634"/>
  <c r="S634"/>
  <c r="P634"/>
  <c r="K634"/>
  <c r="H634"/>
  <c r="G634"/>
  <c r="J634" s="1"/>
  <c r="AN633"/>
  <c r="AM633"/>
  <c r="AL633"/>
  <c r="AK633"/>
  <c r="AP633" s="1"/>
  <c r="J633"/>
  <c r="H633"/>
  <c r="G633"/>
  <c r="AP632"/>
  <c r="AN632"/>
  <c r="AQ632" s="1"/>
  <c r="AL632"/>
  <c r="AK632"/>
  <c r="AM632" s="1"/>
  <c r="G632"/>
  <c r="AM631"/>
  <c r="AP631" s="1"/>
  <c r="AL631"/>
  <c r="AK631"/>
  <c r="G631"/>
  <c r="AQ630"/>
  <c r="AM630"/>
  <c r="AL630"/>
  <c r="AN630" s="1"/>
  <c r="AK630"/>
  <c r="AP630" s="1"/>
  <c r="G630"/>
  <c r="H627"/>
  <c r="G627"/>
  <c r="J627" s="1"/>
  <c r="AN626"/>
  <c r="AQ626" s="1"/>
  <c r="AM626"/>
  <c r="AL626"/>
  <c r="AK626"/>
  <c r="Y626"/>
  <c r="S626"/>
  <c r="P626"/>
  <c r="K626"/>
  <c r="H626"/>
  <c r="I626" s="1"/>
  <c r="G626"/>
  <c r="J626" s="1"/>
  <c r="AM625"/>
  <c r="AP625" s="1"/>
  <c r="AL625"/>
  <c r="AQ625" s="1"/>
  <c r="AK625"/>
  <c r="H625"/>
  <c r="G625"/>
  <c r="J625" s="1"/>
  <c r="AN624"/>
  <c r="AM624"/>
  <c r="AL624"/>
  <c r="AQ624" s="1"/>
  <c r="AK624"/>
  <c r="J624"/>
  <c r="H624"/>
  <c r="G624"/>
  <c r="AN623"/>
  <c r="AK623"/>
  <c r="G623"/>
  <c r="AM622"/>
  <c r="AP622" s="1"/>
  <c r="AL622"/>
  <c r="AK622"/>
  <c r="G622"/>
  <c r="AM621"/>
  <c r="AL621"/>
  <c r="AK621"/>
  <c r="AP621" s="1"/>
  <c r="G621"/>
  <c r="AP620"/>
  <c r="AN620"/>
  <c r="AL620"/>
  <c r="AQ620" s="1"/>
  <c r="AK620"/>
  <c r="AM620" s="1"/>
  <c r="J620"/>
  <c r="H620"/>
  <c r="G620"/>
  <c r="AL619"/>
  <c r="AN619" s="1"/>
  <c r="AK619"/>
  <c r="G619"/>
  <c r="H619" s="1"/>
  <c r="AQ618"/>
  <c r="AP618"/>
  <c r="AL618"/>
  <c r="AN618" s="1"/>
  <c r="AK618"/>
  <c r="AM618" s="1"/>
  <c r="R618"/>
  <c r="J618"/>
  <c r="H618"/>
  <c r="I618" s="1"/>
  <c r="G618"/>
  <c r="G616"/>
  <c r="AQ615"/>
  <c r="AL615"/>
  <c r="AN615" s="1"/>
  <c r="AK615"/>
  <c r="J615"/>
  <c r="G615"/>
  <c r="H615" s="1"/>
  <c r="AN614"/>
  <c r="AQ614" s="1"/>
  <c r="AM614"/>
  <c r="AL614"/>
  <c r="AK614"/>
  <c r="AP614" s="1"/>
  <c r="J614"/>
  <c r="G614"/>
  <c r="H614" s="1"/>
  <c r="AN613"/>
  <c r="AL613"/>
  <c r="AK613"/>
  <c r="J613"/>
  <c r="I613"/>
  <c r="H613"/>
  <c r="G613"/>
  <c r="AP612"/>
  <c r="AL612"/>
  <c r="AN612" s="1"/>
  <c r="AQ612" s="1"/>
  <c r="AK612"/>
  <c r="AM612" s="1"/>
  <c r="J612"/>
  <c r="G612"/>
  <c r="H612" s="1"/>
  <c r="AQ611"/>
  <c r="AP611"/>
  <c r="AM611"/>
  <c r="AL611"/>
  <c r="AN611" s="1"/>
  <c r="AK611"/>
  <c r="H611"/>
  <c r="I611" s="1"/>
  <c r="G611"/>
  <c r="J611" s="1"/>
  <c r="K611" s="1"/>
  <c r="AM610"/>
  <c r="AL610"/>
  <c r="AK610"/>
  <c r="H610"/>
  <c r="G610"/>
  <c r="J610" s="1"/>
  <c r="AN609"/>
  <c r="AM609"/>
  <c r="AL609"/>
  <c r="AQ609" s="1"/>
  <c r="AK609"/>
  <c r="J609"/>
  <c r="H609"/>
  <c r="G609"/>
  <c r="G608"/>
  <c r="AN607"/>
  <c r="AL607"/>
  <c r="AQ607" s="1"/>
  <c r="AK607"/>
  <c r="J607"/>
  <c r="H607"/>
  <c r="G607"/>
  <c r="AQ606"/>
  <c r="AL606"/>
  <c r="AN606" s="1"/>
  <c r="AK606"/>
  <c r="G606"/>
  <c r="H606" s="1"/>
  <c r="AQ605"/>
  <c r="AL605"/>
  <c r="AN605" s="1"/>
  <c r="AK605"/>
  <c r="R605"/>
  <c r="J605"/>
  <c r="H605"/>
  <c r="I605" s="1"/>
  <c r="G605"/>
  <c r="AN604"/>
  <c r="AQ604" s="1"/>
  <c r="AM604"/>
  <c r="AK604"/>
  <c r="G604"/>
  <c r="AQ603"/>
  <c r="AM603"/>
  <c r="AL603"/>
  <c r="AN603" s="1"/>
  <c r="AK603"/>
  <c r="AP603" s="1"/>
  <c r="G603"/>
  <c r="AN602"/>
  <c r="AL602"/>
  <c r="AQ602" s="1"/>
  <c r="AK602"/>
  <c r="AM602" s="1"/>
  <c r="J602"/>
  <c r="H602"/>
  <c r="G602"/>
  <c r="AQ601"/>
  <c r="AN601"/>
  <c r="AL601"/>
  <c r="AK601"/>
  <c r="J601"/>
  <c r="K601" s="1"/>
  <c r="G601"/>
  <c r="H601" s="1"/>
  <c r="I601" s="1"/>
  <c r="AL599"/>
  <c r="AK599"/>
  <c r="U599"/>
  <c r="R599"/>
  <c r="K599"/>
  <c r="J599"/>
  <c r="H599"/>
  <c r="I599" s="1"/>
  <c r="G599"/>
  <c r="J597"/>
  <c r="G597"/>
  <c r="H597" s="1"/>
  <c r="AM596"/>
  <c r="AL596"/>
  <c r="AK596"/>
  <c r="G596"/>
  <c r="AM595"/>
  <c r="AL595"/>
  <c r="AK595"/>
  <c r="AP595" s="1"/>
  <c r="J595"/>
  <c r="G595"/>
  <c r="H595" s="1"/>
  <c r="AP594"/>
  <c r="AN594"/>
  <c r="AL594"/>
  <c r="AK594"/>
  <c r="AM594" s="1"/>
  <c r="J594"/>
  <c r="K594" s="1"/>
  <c r="I594"/>
  <c r="H594"/>
  <c r="G594"/>
  <c r="AQ593"/>
  <c r="AP593"/>
  <c r="AL593"/>
  <c r="AN593" s="1"/>
  <c r="AK593"/>
  <c r="AM593" s="1"/>
  <c r="J593"/>
  <c r="G593"/>
  <c r="H593" s="1"/>
  <c r="AQ592"/>
  <c r="AM592"/>
  <c r="AL592"/>
  <c r="AN592" s="1"/>
  <c r="AK592"/>
  <c r="AP592" s="1"/>
  <c r="G592"/>
  <c r="J592" s="1"/>
  <c r="AM591"/>
  <c r="AL591"/>
  <c r="AK591"/>
  <c r="G591"/>
  <c r="AN590"/>
  <c r="AM590"/>
  <c r="AL590"/>
  <c r="AK590"/>
  <c r="AP590" s="1"/>
  <c r="J590"/>
  <c r="H590"/>
  <c r="G590"/>
  <c r="J589"/>
  <c r="H589"/>
  <c r="AN588"/>
  <c r="AQ588" s="1"/>
  <c r="AM588"/>
  <c r="AL588"/>
  <c r="AK588"/>
  <c r="AP588" s="1"/>
  <c r="G588"/>
  <c r="AP587"/>
  <c r="AK587"/>
  <c r="AM587" s="1"/>
  <c r="J587"/>
  <c r="K587" s="1"/>
  <c r="I587"/>
  <c r="G587"/>
  <c r="H587" s="1"/>
  <c r="AQ586"/>
  <c r="AM586"/>
  <c r="AP586" s="1"/>
  <c r="AL586"/>
  <c r="AN586" s="1"/>
  <c r="AK586"/>
  <c r="G586"/>
  <c r="AM585"/>
  <c r="AK585"/>
  <c r="Y585"/>
  <c r="V585"/>
  <c r="AB585" s="1"/>
  <c r="S585"/>
  <c r="P585"/>
  <c r="J585"/>
  <c r="H585"/>
  <c r="AN584"/>
  <c r="AL584"/>
  <c r="AQ584" s="1"/>
  <c r="AK584"/>
  <c r="AM584" s="1"/>
  <c r="U584"/>
  <c r="R584"/>
  <c r="J584"/>
  <c r="K584" s="1"/>
  <c r="I584"/>
  <c r="H584"/>
  <c r="AN580"/>
  <c r="AM580"/>
  <c r="AL580"/>
  <c r="AK580"/>
  <c r="AP580" s="1"/>
  <c r="V580"/>
  <c r="P580"/>
  <c r="J580"/>
  <c r="K580" s="1"/>
  <c r="H580"/>
  <c r="I580" s="1"/>
  <c r="G580"/>
  <c r="AL579"/>
  <c r="AN579" s="1"/>
  <c r="AK579"/>
  <c r="AM579" s="1"/>
  <c r="G579"/>
  <c r="AQ577"/>
  <c r="AL577"/>
  <c r="AN577" s="1"/>
  <c r="AK577"/>
  <c r="AN576"/>
  <c r="AM576"/>
  <c r="AL576"/>
  <c r="AQ576" s="1"/>
  <c r="AK576"/>
  <c r="J576"/>
  <c r="H576"/>
  <c r="G576"/>
  <c r="AL575"/>
  <c r="AN575" s="1"/>
  <c r="AK575"/>
  <c r="AM575" s="1"/>
  <c r="G575"/>
  <c r="AQ574"/>
  <c r="AL574"/>
  <c r="AN574" s="1"/>
  <c r="AK574"/>
  <c r="H574"/>
  <c r="G574"/>
  <c r="J574" s="1"/>
  <c r="AQ573"/>
  <c r="AN573"/>
  <c r="AM573"/>
  <c r="AL573"/>
  <c r="AK573"/>
  <c r="AP573" s="1"/>
  <c r="K573"/>
  <c r="S573" s="1"/>
  <c r="I573"/>
  <c r="U573" s="1"/>
  <c r="H573"/>
  <c r="G573"/>
  <c r="J573" s="1"/>
  <c r="G571"/>
  <c r="AM570"/>
  <c r="AL570"/>
  <c r="AK570"/>
  <c r="G570"/>
  <c r="J570" s="1"/>
  <c r="AN569"/>
  <c r="AM569"/>
  <c r="AL569"/>
  <c r="AQ569" s="1"/>
  <c r="AK569"/>
  <c r="J569"/>
  <c r="H569"/>
  <c r="G569"/>
  <c r="AL568"/>
  <c r="AK568"/>
  <c r="AM568" s="1"/>
  <c r="G568"/>
  <c r="AQ567"/>
  <c r="AL567"/>
  <c r="AN567" s="1"/>
  <c r="AK567"/>
  <c r="H567"/>
  <c r="G567"/>
  <c r="J567" s="1"/>
  <c r="AN566"/>
  <c r="AQ566" s="1"/>
  <c r="AM566"/>
  <c r="AL566"/>
  <c r="AK566"/>
  <c r="AP566" s="1"/>
  <c r="K566"/>
  <c r="I566"/>
  <c r="H566"/>
  <c r="G566"/>
  <c r="J566" s="1"/>
  <c r="AP565"/>
  <c r="AN565"/>
  <c r="AL565"/>
  <c r="AK565"/>
  <c r="AM565" s="1"/>
  <c r="J565"/>
  <c r="H565"/>
  <c r="G565"/>
  <c r="AQ564"/>
  <c r="AP564"/>
  <c r="AN564"/>
  <c r="AL564"/>
  <c r="AK564"/>
  <c r="AM564" s="1"/>
  <c r="R564"/>
  <c r="J564"/>
  <c r="I564"/>
  <c r="G564"/>
  <c r="H564" s="1"/>
  <c r="AP563"/>
  <c r="AM563"/>
  <c r="AL563"/>
  <c r="AN563" s="1"/>
  <c r="AK563"/>
  <c r="H563"/>
  <c r="G563"/>
  <c r="J563" s="1"/>
  <c r="AM562"/>
  <c r="AL562"/>
  <c r="AK562"/>
  <c r="G562"/>
  <c r="H560"/>
  <c r="G560"/>
  <c r="J560" s="1"/>
  <c r="G559"/>
  <c r="AM558"/>
  <c r="AL558"/>
  <c r="AK558"/>
  <c r="G558"/>
  <c r="J556"/>
  <c r="G556"/>
  <c r="H556" s="1"/>
  <c r="AP555"/>
  <c r="AM555"/>
  <c r="AL555"/>
  <c r="AN555" s="1"/>
  <c r="AK555"/>
  <c r="G555"/>
  <c r="AM554"/>
  <c r="AL554"/>
  <c r="AK554"/>
  <c r="G554"/>
  <c r="AN553"/>
  <c r="AM553"/>
  <c r="AL553"/>
  <c r="AQ553" s="1"/>
  <c r="AK553"/>
  <c r="AP553" s="1"/>
  <c r="J553"/>
  <c r="H553"/>
  <c r="G553"/>
  <c r="G550"/>
  <c r="AP549"/>
  <c r="AN549"/>
  <c r="AL549"/>
  <c r="AQ549" s="1"/>
  <c r="AK549"/>
  <c r="AM549" s="1"/>
  <c r="J549"/>
  <c r="H549"/>
  <c r="G549"/>
  <c r="AQ548"/>
  <c r="AL548"/>
  <c r="AN548" s="1"/>
  <c r="AK548"/>
  <c r="AM547"/>
  <c r="AL547"/>
  <c r="AK547"/>
  <c r="G547"/>
  <c r="J547" s="1"/>
  <c r="AN546"/>
  <c r="AM546"/>
  <c r="AL546"/>
  <c r="AQ546" s="1"/>
  <c r="AK546"/>
  <c r="J546"/>
  <c r="H546"/>
  <c r="G546"/>
  <c r="G544"/>
  <c r="AN543"/>
  <c r="AL543"/>
  <c r="AQ543" s="1"/>
  <c r="AK543"/>
  <c r="J543"/>
  <c r="H543"/>
  <c r="G543"/>
  <c r="AL542"/>
  <c r="AN542" s="1"/>
  <c r="AK542"/>
  <c r="J542"/>
  <c r="G542"/>
  <c r="H542" s="1"/>
  <c r="AQ541"/>
  <c r="AP541"/>
  <c r="AL541"/>
  <c r="AN541" s="1"/>
  <c r="AK541"/>
  <c r="AM541" s="1"/>
  <c r="Y541"/>
  <c r="J541"/>
  <c r="K541" s="1"/>
  <c r="H541"/>
  <c r="I541" s="1"/>
  <c r="G541"/>
  <c r="AN537"/>
  <c r="AM537"/>
  <c r="AL537"/>
  <c r="AQ537" s="1"/>
  <c r="AK537"/>
  <c r="P537"/>
  <c r="I537"/>
  <c r="H537"/>
  <c r="G537"/>
  <c r="J537" s="1"/>
  <c r="K537" s="1"/>
  <c r="Y537" s="1"/>
  <c r="AN536"/>
  <c r="AM536"/>
  <c r="AL536"/>
  <c r="AK536"/>
  <c r="J536"/>
  <c r="H536"/>
  <c r="G536"/>
  <c r="AP535"/>
  <c r="AN535"/>
  <c r="AL535"/>
  <c r="AQ535" s="1"/>
  <c r="AK535"/>
  <c r="AM535" s="1"/>
  <c r="G535"/>
  <c r="AM534"/>
  <c r="AL534"/>
  <c r="AK534"/>
  <c r="AP534" s="1"/>
  <c r="G534"/>
  <c r="AM533"/>
  <c r="AL533"/>
  <c r="AK533"/>
  <c r="AP533" s="1"/>
  <c r="G533"/>
  <c r="AN532"/>
  <c r="AL532"/>
  <c r="AQ532" s="1"/>
  <c r="AK532"/>
  <c r="J532"/>
  <c r="H532"/>
  <c r="G532"/>
  <c r="AQ531"/>
  <c r="AL531"/>
  <c r="AN531" s="1"/>
  <c r="AK531"/>
  <c r="K531"/>
  <c r="J531"/>
  <c r="I531"/>
  <c r="X531" s="1"/>
  <c r="G531"/>
  <c r="H531" s="1"/>
  <c r="AQ530"/>
  <c r="AP530"/>
  <c r="AL530"/>
  <c r="AN530" s="1"/>
  <c r="AK530"/>
  <c r="AM530" s="1"/>
  <c r="H530"/>
  <c r="I529" s="1"/>
  <c r="G530"/>
  <c r="J530" s="1"/>
  <c r="AN529"/>
  <c r="AM529"/>
  <c r="AL529"/>
  <c r="AQ529" s="1"/>
  <c r="AK529"/>
  <c r="Y529"/>
  <c r="P529"/>
  <c r="H529"/>
  <c r="G529"/>
  <c r="J529" s="1"/>
  <c r="K529" s="1"/>
  <c r="G528"/>
  <c r="AQ527"/>
  <c r="AM527"/>
  <c r="AL527"/>
  <c r="AN527" s="1"/>
  <c r="AK527"/>
  <c r="AP527" s="1"/>
  <c r="G527"/>
  <c r="AP526"/>
  <c r="AN526"/>
  <c r="AL526"/>
  <c r="AQ526" s="1"/>
  <c r="AK526"/>
  <c r="AM526" s="1"/>
  <c r="V526"/>
  <c r="U526"/>
  <c r="O526"/>
  <c r="J526"/>
  <c r="K526" s="1"/>
  <c r="I526"/>
  <c r="H526"/>
  <c r="G526"/>
  <c r="AQ525"/>
  <c r="AN525"/>
  <c r="AL525"/>
  <c r="AK525"/>
  <c r="AP525" s="1"/>
  <c r="J525"/>
  <c r="H525"/>
  <c r="G525"/>
  <c r="AL524"/>
  <c r="AK524"/>
  <c r="V524"/>
  <c r="S524"/>
  <c r="J524"/>
  <c r="K524" s="1"/>
  <c r="I524"/>
  <c r="X524" s="1"/>
  <c r="G524"/>
  <c r="H524" s="1"/>
  <c r="AQ523"/>
  <c r="AL523"/>
  <c r="AN523" s="1"/>
  <c r="AK523"/>
  <c r="Y523"/>
  <c r="S523"/>
  <c r="J523"/>
  <c r="K523" s="1"/>
  <c r="H523"/>
  <c r="I523" s="1"/>
  <c r="G523"/>
  <c r="AN522"/>
  <c r="AM522"/>
  <c r="AL522"/>
  <c r="AQ522" s="1"/>
  <c r="AK522"/>
  <c r="J522"/>
  <c r="H522"/>
  <c r="G522"/>
  <c r="AN521"/>
  <c r="AM521"/>
  <c r="AL521"/>
  <c r="AK521"/>
  <c r="AP521" s="1"/>
  <c r="J521"/>
  <c r="I521"/>
  <c r="H521"/>
  <c r="G521"/>
  <c r="AP520"/>
  <c r="AN520"/>
  <c r="AL520"/>
  <c r="AK520"/>
  <c r="AM520" s="1"/>
  <c r="J520"/>
  <c r="H520"/>
  <c r="AN519"/>
  <c r="AL519"/>
  <c r="AK519"/>
  <c r="AM519" s="1"/>
  <c r="G519"/>
  <c r="AL517"/>
  <c r="AK517"/>
  <c r="AN516"/>
  <c r="AM516"/>
  <c r="AL516"/>
  <c r="AQ516" s="1"/>
  <c r="AK516"/>
  <c r="AP516" s="1"/>
  <c r="AM515"/>
  <c r="AP515" s="1"/>
  <c r="AL515"/>
  <c r="AN515" s="1"/>
  <c r="AK515"/>
  <c r="AN513"/>
  <c r="AL513"/>
  <c r="AK513"/>
  <c r="AL512"/>
  <c r="AN512" s="1"/>
  <c r="AK512"/>
  <c r="U512"/>
  <c r="S512"/>
  <c r="K512"/>
  <c r="J512"/>
  <c r="H512"/>
  <c r="I512" s="1"/>
  <c r="R512" s="1"/>
  <c r="G512"/>
  <c r="AM511"/>
  <c r="AK511"/>
  <c r="AP511" s="1"/>
  <c r="V511"/>
  <c r="U511"/>
  <c r="O511"/>
  <c r="J511"/>
  <c r="K511" s="1"/>
  <c r="I511"/>
  <c r="H511"/>
  <c r="G511"/>
  <c r="J509"/>
  <c r="H509"/>
  <c r="G509"/>
  <c r="AN508"/>
  <c r="AL508"/>
  <c r="AK508"/>
  <c r="U508"/>
  <c r="J508"/>
  <c r="K508" s="1"/>
  <c r="I508"/>
  <c r="H508"/>
  <c r="G508"/>
  <c r="AQ507"/>
  <c r="AP507"/>
  <c r="AN507"/>
  <c r="AL507"/>
  <c r="AK507"/>
  <c r="AM507" s="1"/>
  <c r="J507"/>
  <c r="G507"/>
  <c r="H507" s="1"/>
  <c r="AM506"/>
  <c r="AP506" s="1"/>
  <c r="AL506"/>
  <c r="AN506" s="1"/>
  <c r="AK506"/>
  <c r="X506"/>
  <c r="H506"/>
  <c r="I506" s="1"/>
  <c r="G506"/>
  <c r="J506" s="1"/>
  <c r="K506" s="1"/>
  <c r="Y506" s="1"/>
  <c r="AM505"/>
  <c r="AL505"/>
  <c r="AK505"/>
  <c r="H505"/>
  <c r="G505"/>
  <c r="J505" s="1"/>
  <c r="AN504"/>
  <c r="AM504"/>
  <c r="AL504"/>
  <c r="AQ504" s="1"/>
  <c r="AK504"/>
  <c r="J504"/>
  <c r="H504"/>
  <c r="G504"/>
  <c r="G502"/>
  <c r="AN501"/>
  <c r="AL501"/>
  <c r="AQ501" s="1"/>
  <c r="AK501"/>
  <c r="AM501" s="1"/>
  <c r="J501"/>
  <c r="H501"/>
  <c r="G501"/>
  <c r="J499"/>
  <c r="H499"/>
  <c r="G499"/>
  <c r="AP498"/>
  <c r="AN498"/>
  <c r="AL498"/>
  <c r="AK498"/>
  <c r="AM498" s="1"/>
  <c r="U498"/>
  <c r="R498"/>
  <c r="J498"/>
  <c r="K498" s="1"/>
  <c r="I498"/>
  <c r="H498"/>
  <c r="G498"/>
  <c r="J497"/>
  <c r="H497"/>
  <c r="G497"/>
  <c r="AN496"/>
  <c r="AM496"/>
  <c r="AL496"/>
  <c r="AK496"/>
  <c r="J496"/>
  <c r="H496"/>
  <c r="I496" s="1"/>
  <c r="G496"/>
  <c r="AP495"/>
  <c r="AN495"/>
  <c r="AL495"/>
  <c r="AQ495" s="1"/>
  <c r="AK495"/>
  <c r="AM495" s="1"/>
  <c r="G495"/>
  <c r="H495" s="1"/>
  <c r="AM494"/>
  <c r="AL494"/>
  <c r="AK494"/>
  <c r="G494"/>
  <c r="J492"/>
  <c r="G492"/>
  <c r="H492" s="1"/>
  <c r="AP491"/>
  <c r="AM491"/>
  <c r="AL491"/>
  <c r="AN491" s="1"/>
  <c r="AK491"/>
  <c r="G491"/>
  <c r="J491" s="1"/>
  <c r="K491" s="1"/>
  <c r="Y491" s="1"/>
  <c r="AM490"/>
  <c r="AL490"/>
  <c r="AK490"/>
  <c r="G490"/>
  <c r="AN489"/>
  <c r="AM489"/>
  <c r="AL489"/>
  <c r="AQ489" s="1"/>
  <c r="AK489"/>
  <c r="AP489" s="1"/>
  <c r="J489"/>
  <c r="H489"/>
  <c r="G489"/>
  <c r="AP488"/>
  <c r="AL488"/>
  <c r="AK488"/>
  <c r="AM488" s="1"/>
  <c r="G488"/>
  <c r="AQ487"/>
  <c r="AM487"/>
  <c r="AL487"/>
  <c r="AN487" s="1"/>
  <c r="AK487"/>
  <c r="H487"/>
  <c r="G487"/>
  <c r="J487" s="1"/>
  <c r="G485"/>
  <c r="AM484"/>
  <c r="AL484"/>
  <c r="AK484"/>
  <c r="G484"/>
  <c r="G482"/>
  <c r="AM481"/>
  <c r="AL481"/>
  <c r="AK481"/>
  <c r="AP481" s="1"/>
  <c r="G481"/>
  <c r="J481" s="1"/>
  <c r="AN480"/>
  <c r="AM480"/>
  <c r="AL480"/>
  <c r="AK480"/>
  <c r="J480"/>
  <c r="H480"/>
  <c r="I479" s="1"/>
  <c r="G480"/>
  <c r="AP479"/>
  <c r="AN479"/>
  <c r="AL479"/>
  <c r="AK479"/>
  <c r="AM479" s="1"/>
  <c r="R479"/>
  <c r="J479"/>
  <c r="H479"/>
  <c r="G479"/>
  <c r="AL478"/>
  <c r="AK478"/>
  <c r="G478"/>
  <c r="AM477"/>
  <c r="AL477"/>
  <c r="AK477"/>
  <c r="G477"/>
  <c r="G475"/>
  <c r="AM474"/>
  <c r="AL474"/>
  <c r="AK474"/>
  <c r="AP474" s="1"/>
  <c r="G474"/>
  <c r="J474" s="1"/>
  <c r="AN473"/>
  <c r="AM473"/>
  <c r="AP473" s="1"/>
  <c r="AL473"/>
  <c r="G473"/>
  <c r="AN472"/>
  <c r="AM472"/>
  <c r="AL472"/>
  <c r="AK472"/>
  <c r="AP472" s="1"/>
  <c r="H472"/>
  <c r="G472"/>
  <c r="J472" s="1"/>
  <c r="AP471"/>
  <c r="AN471"/>
  <c r="AL471"/>
  <c r="AK471"/>
  <c r="AM471" s="1"/>
  <c r="V471"/>
  <c r="R471"/>
  <c r="J471"/>
  <c r="K471" s="1"/>
  <c r="I471"/>
  <c r="H471"/>
  <c r="G471"/>
  <c r="AP470"/>
  <c r="AL470"/>
  <c r="AK470"/>
  <c r="AM470" s="1"/>
  <c r="R470"/>
  <c r="G470"/>
  <c r="H470" s="1"/>
  <c r="I470" s="1"/>
  <c r="X470" s="1"/>
  <c r="AQ469"/>
  <c r="AM469"/>
  <c r="AL469"/>
  <c r="AN469" s="1"/>
  <c r="AK469"/>
  <c r="S469"/>
  <c r="H469"/>
  <c r="I469" s="1"/>
  <c r="U469" s="1"/>
  <c r="G469"/>
  <c r="J469" s="1"/>
  <c r="K469" s="1"/>
  <c r="AN467"/>
  <c r="AM467"/>
  <c r="AL467"/>
  <c r="AQ467" s="1"/>
  <c r="AK467"/>
  <c r="AP467" s="1"/>
  <c r="O467"/>
  <c r="H467"/>
  <c r="I467" s="1"/>
  <c r="G467"/>
  <c r="J467" s="1"/>
  <c r="K467" s="1"/>
  <c r="H465"/>
  <c r="G465"/>
  <c r="J465" s="1"/>
  <c r="AN464"/>
  <c r="AM464"/>
  <c r="AL464"/>
  <c r="AQ464" s="1"/>
  <c r="AK464"/>
  <c r="H464"/>
  <c r="G464"/>
  <c r="J464" s="1"/>
  <c r="K464" s="1"/>
  <c r="AN463"/>
  <c r="AL463"/>
  <c r="AQ463" s="1"/>
  <c r="AK463"/>
  <c r="J463"/>
  <c r="H463"/>
  <c r="G463"/>
  <c r="AQ462"/>
  <c r="AL462"/>
  <c r="AN462" s="1"/>
  <c r="AK462"/>
  <c r="S462"/>
  <c r="J462"/>
  <c r="K462" s="1"/>
  <c r="G462"/>
  <c r="H462" s="1"/>
  <c r="I462" s="1"/>
  <c r="X462" s="1"/>
  <c r="J460"/>
  <c r="H460"/>
  <c r="G460"/>
  <c r="AQ459"/>
  <c r="AL459"/>
  <c r="AN459" s="1"/>
  <c r="AK459"/>
  <c r="J459"/>
  <c r="K459" s="1"/>
  <c r="G459"/>
  <c r="H459" s="1"/>
  <c r="I459" s="1"/>
  <c r="AM458"/>
  <c r="AL458"/>
  <c r="AK458"/>
  <c r="AP458" s="1"/>
  <c r="G458"/>
  <c r="J458" s="1"/>
  <c r="AN457"/>
  <c r="AM457"/>
  <c r="AL457"/>
  <c r="AK457"/>
  <c r="H457"/>
  <c r="G457"/>
  <c r="J457" s="1"/>
  <c r="G455"/>
  <c r="AN454"/>
  <c r="AM454"/>
  <c r="AL454"/>
  <c r="AK454"/>
  <c r="AP454" s="1"/>
  <c r="H454"/>
  <c r="G454"/>
  <c r="J454" s="1"/>
  <c r="H452"/>
  <c r="G452"/>
  <c r="J452" s="1"/>
  <c r="AN451"/>
  <c r="AM451"/>
  <c r="AL451"/>
  <c r="AQ451" s="1"/>
  <c r="AK451"/>
  <c r="AP451" s="1"/>
  <c r="H451"/>
  <c r="G451"/>
  <c r="J451" s="1"/>
  <c r="K451" s="1"/>
  <c r="AN450"/>
  <c r="AL450"/>
  <c r="AQ450" s="1"/>
  <c r="AK450"/>
  <c r="J450"/>
  <c r="H450"/>
  <c r="G450"/>
  <c r="AQ449"/>
  <c r="AP449"/>
  <c r="AL449"/>
  <c r="AN449" s="1"/>
  <c r="AK449"/>
  <c r="AM449" s="1"/>
  <c r="G449"/>
  <c r="AQ448"/>
  <c r="AM448"/>
  <c r="AL448"/>
  <c r="AN448" s="1"/>
  <c r="AK448"/>
  <c r="AP448" s="1"/>
  <c r="H448"/>
  <c r="G448"/>
  <c r="J448" s="1"/>
  <c r="AN447"/>
  <c r="AM447"/>
  <c r="AL447"/>
  <c r="AQ447" s="1"/>
  <c r="AK447"/>
  <c r="H447"/>
  <c r="G447"/>
  <c r="J447" s="1"/>
  <c r="K447" s="1"/>
  <c r="AN446"/>
  <c r="AL446"/>
  <c r="AQ446" s="1"/>
  <c r="AK446"/>
  <c r="J446"/>
  <c r="H446"/>
  <c r="G446"/>
  <c r="AQ445"/>
  <c r="AL445"/>
  <c r="AN445" s="1"/>
  <c r="AK445"/>
  <c r="S445"/>
  <c r="J445"/>
  <c r="K445" s="1"/>
  <c r="G445"/>
  <c r="H445" s="1"/>
  <c r="I445" s="1"/>
  <c r="X445" s="1"/>
  <c r="AM444"/>
  <c r="AL444"/>
  <c r="AK444"/>
  <c r="AP444" s="1"/>
  <c r="G444"/>
  <c r="J444" s="1"/>
  <c r="AN443"/>
  <c r="AM443"/>
  <c r="AL443"/>
  <c r="AK443"/>
  <c r="H443"/>
  <c r="G443"/>
  <c r="J443" s="1"/>
  <c r="AP442"/>
  <c r="AN442"/>
  <c r="AL442"/>
  <c r="AQ442" s="1"/>
  <c r="AK442"/>
  <c r="AM442" s="1"/>
  <c r="J442"/>
  <c r="H442"/>
  <c r="G442"/>
  <c r="AL441"/>
  <c r="AK441"/>
  <c r="X441"/>
  <c r="R441"/>
  <c r="K441"/>
  <c r="Y441" s="1"/>
  <c r="J441"/>
  <c r="G441"/>
  <c r="H441" s="1"/>
  <c r="I441" s="1"/>
  <c r="J439"/>
  <c r="H439"/>
  <c r="G439"/>
  <c r="AL438"/>
  <c r="AK438"/>
  <c r="X438"/>
  <c r="R438"/>
  <c r="K438"/>
  <c r="J438"/>
  <c r="G438"/>
  <c r="H438" s="1"/>
  <c r="I438" s="1"/>
  <c r="J435"/>
  <c r="H435"/>
  <c r="G435"/>
  <c r="AL434"/>
  <c r="AK434"/>
  <c r="X434"/>
  <c r="R434"/>
  <c r="K434"/>
  <c r="J434"/>
  <c r="G434"/>
  <c r="H434" s="1"/>
  <c r="I434" s="1"/>
  <c r="AM433"/>
  <c r="AL433"/>
  <c r="AK433"/>
  <c r="G433"/>
  <c r="AN432"/>
  <c r="AM432"/>
  <c r="AL432"/>
  <c r="AK432"/>
  <c r="AP432" s="1"/>
  <c r="H432"/>
  <c r="G432"/>
  <c r="J432" s="1"/>
  <c r="AP431"/>
  <c r="AN431"/>
  <c r="AL431"/>
  <c r="AK431"/>
  <c r="AM431" s="1"/>
  <c r="J431"/>
  <c r="H431"/>
  <c r="G431"/>
  <c r="AP430"/>
  <c r="AL430"/>
  <c r="AK430"/>
  <c r="AM430" s="1"/>
  <c r="R430"/>
  <c r="G430"/>
  <c r="H430" s="1"/>
  <c r="I430" s="1"/>
  <c r="X430" s="1"/>
  <c r="AQ429"/>
  <c r="AM429"/>
  <c r="AL429"/>
  <c r="AN429" s="1"/>
  <c r="AK429"/>
  <c r="H429"/>
  <c r="G429"/>
  <c r="J429" s="1"/>
  <c r="AN428"/>
  <c r="AM428"/>
  <c r="AL428"/>
  <c r="AQ428" s="1"/>
  <c r="AK428"/>
  <c r="AP428" s="1"/>
  <c r="H428"/>
  <c r="G428"/>
  <c r="J428" s="1"/>
  <c r="K428" s="1"/>
  <c r="AN427"/>
  <c r="AL427"/>
  <c r="AQ427" s="1"/>
  <c r="AK427"/>
  <c r="J427"/>
  <c r="H427"/>
  <c r="G427"/>
  <c r="AQ426"/>
  <c r="AP426"/>
  <c r="AL426"/>
  <c r="AN426" s="1"/>
  <c r="AK426"/>
  <c r="AM426" s="1"/>
  <c r="G426"/>
  <c r="AQ425"/>
  <c r="AN425"/>
  <c r="AK425"/>
  <c r="G425"/>
  <c r="AM424"/>
  <c r="AL424"/>
  <c r="AK424"/>
  <c r="AP424" s="1"/>
  <c r="G424"/>
  <c r="J424" s="1"/>
  <c r="G422"/>
  <c r="AQ421"/>
  <c r="AM421"/>
  <c r="AL421"/>
  <c r="AN421" s="1"/>
  <c r="AK421"/>
  <c r="AP421" s="1"/>
  <c r="H421"/>
  <c r="G421"/>
  <c r="J421" s="1"/>
  <c r="AN420"/>
  <c r="AM420"/>
  <c r="AL420"/>
  <c r="AQ420" s="1"/>
  <c r="AK420"/>
  <c r="J420"/>
  <c r="H420"/>
  <c r="I419" s="1"/>
  <c r="X419" s="1"/>
  <c r="G420"/>
  <c r="AN419"/>
  <c r="AL419"/>
  <c r="AQ419" s="1"/>
  <c r="AK419"/>
  <c r="P419"/>
  <c r="J419"/>
  <c r="K419" s="1"/>
  <c r="H419"/>
  <c r="G419"/>
  <c r="J417"/>
  <c r="H417"/>
  <c r="G417"/>
  <c r="AP416"/>
  <c r="AN416"/>
  <c r="AL416"/>
  <c r="AK416"/>
  <c r="AM416" s="1"/>
  <c r="J416"/>
  <c r="I416"/>
  <c r="H416"/>
  <c r="G416"/>
  <c r="AQ415"/>
  <c r="AP415"/>
  <c r="AN415"/>
  <c r="G415"/>
  <c r="J415" s="1"/>
  <c r="AN414"/>
  <c r="AM414"/>
  <c r="AL414"/>
  <c r="AK414"/>
  <c r="H414"/>
  <c r="G414"/>
  <c r="J414" s="1"/>
  <c r="AP413"/>
  <c r="AN413"/>
  <c r="AL413"/>
  <c r="AQ413" s="1"/>
  <c r="AK413"/>
  <c r="AM413" s="1"/>
  <c r="J413"/>
  <c r="H413"/>
  <c r="G413"/>
  <c r="AL412"/>
  <c r="AK412"/>
  <c r="X412"/>
  <c r="R412"/>
  <c r="K412"/>
  <c r="Y412" s="1"/>
  <c r="J412"/>
  <c r="G412"/>
  <c r="H412" s="1"/>
  <c r="I412" s="1"/>
  <c r="AM411"/>
  <c r="AL411"/>
  <c r="AK411"/>
  <c r="G411"/>
  <c r="AN410"/>
  <c r="AM410"/>
  <c r="AL410"/>
  <c r="AK410"/>
  <c r="AP410" s="1"/>
  <c r="H410"/>
  <c r="G410"/>
  <c r="J410" s="1"/>
  <c r="AP409"/>
  <c r="AN409"/>
  <c r="AL409"/>
  <c r="AK409"/>
  <c r="AM409" s="1"/>
  <c r="J409"/>
  <c r="H409"/>
  <c r="G409"/>
  <c r="AP408"/>
  <c r="AL408"/>
  <c r="AK408"/>
  <c r="AM408" s="1"/>
  <c r="R408"/>
  <c r="G408"/>
  <c r="H408" s="1"/>
  <c r="I408" s="1"/>
  <c r="X408" s="1"/>
  <c r="AQ407"/>
  <c r="AM407"/>
  <c r="AL407"/>
  <c r="AN407" s="1"/>
  <c r="AK407"/>
  <c r="G407"/>
  <c r="AN406"/>
  <c r="AM406"/>
  <c r="AL406"/>
  <c r="AQ406" s="1"/>
  <c r="AK406"/>
  <c r="AP406" s="1"/>
  <c r="H406"/>
  <c r="G406"/>
  <c r="J406" s="1"/>
  <c r="H404"/>
  <c r="G404"/>
  <c r="J404" s="1"/>
  <c r="AN403"/>
  <c r="AM403"/>
  <c r="AL403"/>
  <c r="AQ403" s="1"/>
  <c r="AK403"/>
  <c r="P403"/>
  <c r="K403"/>
  <c r="I403"/>
  <c r="U403" s="1"/>
  <c r="H403"/>
  <c r="G403"/>
  <c r="J403" s="1"/>
  <c r="AN402"/>
  <c r="AQ402" s="1"/>
  <c r="AM402"/>
  <c r="AP402" s="1"/>
  <c r="AK402"/>
  <c r="H402"/>
  <c r="G402"/>
  <c r="J402" s="1"/>
  <c r="AN401"/>
  <c r="AM401"/>
  <c r="AL401"/>
  <c r="AQ401" s="1"/>
  <c r="AK401"/>
  <c r="AP401" s="1"/>
  <c r="J401"/>
  <c r="H401"/>
  <c r="G401"/>
  <c r="AN400"/>
  <c r="AM400"/>
  <c r="AL400"/>
  <c r="AK400"/>
  <c r="J400"/>
  <c r="H400"/>
  <c r="G400"/>
  <c r="AP399"/>
  <c r="AL399"/>
  <c r="AK399"/>
  <c r="AM399" s="1"/>
  <c r="G399"/>
  <c r="J397"/>
  <c r="H397"/>
  <c r="G397"/>
  <c r="AQ396"/>
  <c r="AP396"/>
  <c r="AL396"/>
  <c r="AN396" s="1"/>
  <c r="AK396"/>
  <c r="AM396" s="1"/>
  <c r="R396"/>
  <c r="J396"/>
  <c r="K396" s="1"/>
  <c r="S396" s="1"/>
  <c r="I396"/>
  <c r="G396"/>
  <c r="H396" s="1"/>
  <c r="AQ395"/>
  <c r="AP395"/>
  <c r="AM395"/>
  <c r="AL395"/>
  <c r="AN395" s="1"/>
  <c r="AK395"/>
  <c r="H395"/>
  <c r="G395"/>
  <c r="J395" s="1"/>
  <c r="AM394"/>
  <c r="AL394"/>
  <c r="AK394"/>
  <c r="Y394"/>
  <c r="H394"/>
  <c r="I394" s="1"/>
  <c r="G394"/>
  <c r="J394" s="1"/>
  <c r="K394" s="1"/>
  <c r="V394" s="1"/>
  <c r="G392"/>
  <c r="J392" s="1"/>
  <c r="AN391"/>
  <c r="AQ391" s="1"/>
  <c r="AM391"/>
  <c r="AL391"/>
  <c r="AK391"/>
  <c r="AP391" s="1"/>
  <c r="S391"/>
  <c r="K391"/>
  <c r="G391"/>
  <c r="J391" s="1"/>
  <c r="H389"/>
  <c r="G389"/>
  <c r="J389" s="1"/>
  <c r="AM388"/>
  <c r="AL388"/>
  <c r="AK388"/>
  <c r="J388"/>
  <c r="K388" s="1"/>
  <c r="G388"/>
  <c r="H388" s="1"/>
  <c r="J386"/>
  <c r="G386"/>
  <c r="H386" s="1"/>
  <c r="AQ385"/>
  <c r="AP385"/>
  <c r="AL385"/>
  <c r="AN385" s="1"/>
  <c r="AK385"/>
  <c r="AM385" s="1"/>
  <c r="G385"/>
  <c r="AQ384"/>
  <c r="AM384"/>
  <c r="AL384"/>
  <c r="AN384" s="1"/>
  <c r="AK384"/>
  <c r="AP384" s="1"/>
  <c r="K384"/>
  <c r="H384"/>
  <c r="I384" s="1"/>
  <c r="G384"/>
  <c r="J384" s="1"/>
  <c r="AN382"/>
  <c r="AM382"/>
  <c r="AL382"/>
  <c r="AQ382" s="1"/>
  <c r="AK382"/>
  <c r="U382"/>
  <c r="P382"/>
  <c r="J382"/>
  <c r="K382" s="1"/>
  <c r="I382"/>
  <c r="H382"/>
  <c r="G382"/>
  <c r="AN381"/>
  <c r="AL381"/>
  <c r="AK381"/>
  <c r="AM381" s="1"/>
  <c r="J381"/>
  <c r="G381"/>
  <c r="H381" s="1"/>
  <c r="AQ380"/>
  <c r="AL380"/>
  <c r="AN380" s="1"/>
  <c r="AK380"/>
  <c r="J380"/>
  <c r="K380" s="1"/>
  <c r="G380"/>
  <c r="H380" s="1"/>
  <c r="AM379"/>
  <c r="AL379"/>
  <c r="AK379"/>
  <c r="AP379" s="1"/>
  <c r="O379"/>
  <c r="K379"/>
  <c r="S379" s="1"/>
  <c r="H379"/>
  <c r="I379" s="1"/>
  <c r="G379"/>
  <c r="J379" s="1"/>
  <c r="G377"/>
  <c r="AQ376"/>
  <c r="AM376"/>
  <c r="AL376"/>
  <c r="AN376" s="1"/>
  <c r="AK376"/>
  <c r="AP376" s="1"/>
  <c r="H376"/>
  <c r="G376"/>
  <c r="J376" s="1"/>
  <c r="G375"/>
  <c r="AQ374"/>
  <c r="AM374"/>
  <c r="AL374"/>
  <c r="AN374" s="1"/>
  <c r="AK374"/>
  <c r="H374"/>
  <c r="G374"/>
  <c r="J374" s="1"/>
  <c r="AN373"/>
  <c r="AM373"/>
  <c r="AL373"/>
  <c r="AQ373" s="1"/>
  <c r="AK373"/>
  <c r="AP373" s="1"/>
  <c r="AQ371"/>
  <c r="AP371"/>
  <c r="AN371"/>
  <c r="AM371"/>
  <c r="J371"/>
  <c r="H371"/>
  <c r="G371"/>
  <c r="AN370"/>
  <c r="AL370"/>
  <c r="AK370"/>
  <c r="X370"/>
  <c r="J370"/>
  <c r="K370" s="1"/>
  <c r="I370"/>
  <c r="G370"/>
  <c r="H370" s="1"/>
  <c r="AP369"/>
  <c r="AL369"/>
  <c r="AN369" s="1"/>
  <c r="AK369"/>
  <c r="AM369" s="1"/>
  <c r="G369"/>
  <c r="AQ368"/>
  <c r="AM368"/>
  <c r="AL368"/>
  <c r="AN368" s="1"/>
  <c r="AK368"/>
  <c r="H368"/>
  <c r="G368"/>
  <c r="J368" s="1"/>
  <c r="AN367"/>
  <c r="AM367"/>
  <c r="AL367"/>
  <c r="AQ367" s="1"/>
  <c r="AK367"/>
  <c r="AP367" s="1"/>
  <c r="J367"/>
  <c r="H367"/>
  <c r="G367"/>
  <c r="AN366"/>
  <c r="AL366"/>
  <c r="AK366"/>
  <c r="X366"/>
  <c r="J366"/>
  <c r="K366" s="1"/>
  <c r="I366"/>
  <c r="G366"/>
  <c r="H366" s="1"/>
  <c r="J364"/>
  <c r="H364"/>
  <c r="I363" s="1"/>
  <c r="G364"/>
  <c r="AN363"/>
  <c r="AL363"/>
  <c r="AQ363" s="1"/>
  <c r="AK363"/>
  <c r="AM363" s="1"/>
  <c r="P363"/>
  <c r="J363"/>
  <c r="K363" s="1"/>
  <c r="G363"/>
  <c r="H363" s="1"/>
  <c r="AQ362"/>
  <c r="AP362"/>
  <c r="AL362"/>
  <c r="AN362" s="1"/>
  <c r="AK362"/>
  <c r="AM362" s="1"/>
  <c r="G362"/>
  <c r="AQ361"/>
  <c r="AM361"/>
  <c r="AL361"/>
  <c r="AN361" s="1"/>
  <c r="AK361"/>
  <c r="AP361" s="1"/>
  <c r="H361"/>
  <c r="G361"/>
  <c r="J361" s="1"/>
  <c r="AN360"/>
  <c r="AM360"/>
  <c r="AL360"/>
  <c r="AQ360" s="1"/>
  <c r="AK360"/>
  <c r="J360"/>
  <c r="H360"/>
  <c r="I359" s="1"/>
  <c r="G360"/>
  <c r="AN359"/>
  <c r="AL359"/>
  <c r="AQ359" s="1"/>
  <c r="AK359"/>
  <c r="AM359" s="1"/>
  <c r="P359"/>
  <c r="J359"/>
  <c r="K359" s="1"/>
  <c r="G359"/>
  <c r="H359" s="1"/>
  <c r="J357"/>
  <c r="H357"/>
  <c r="G357"/>
  <c r="AN356"/>
  <c r="AL356"/>
  <c r="AK356"/>
  <c r="AM356" s="1"/>
  <c r="J356"/>
  <c r="G356"/>
  <c r="H356" s="1"/>
  <c r="I356" s="1"/>
  <c r="AQ355"/>
  <c r="AL355"/>
  <c r="AN355" s="1"/>
  <c r="AK355"/>
  <c r="G355"/>
  <c r="AM354"/>
  <c r="AL354"/>
  <c r="AK354"/>
  <c r="AP354" s="1"/>
  <c r="H354"/>
  <c r="G354"/>
  <c r="J354" s="1"/>
  <c r="AN353"/>
  <c r="AM353"/>
  <c r="AL353"/>
  <c r="AK353"/>
  <c r="J353"/>
  <c r="H353"/>
  <c r="G353"/>
  <c r="AN352"/>
  <c r="AL352"/>
  <c r="AK352"/>
  <c r="AM352" s="1"/>
  <c r="R352"/>
  <c r="J352"/>
  <c r="G352"/>
  <c r="H352" s="1"/>
  <c r="I352" s="1"/>
  <c r="AQ351"/>
  <c r="AL351"/>
  <c r="AN351" s="1"/>
  <c r="AK351"/>
  <c r="G351"/>
  <c r="AM350"/>
  <c r="AL350"/>
  <c r="AK350"/>
  <c r="AP350" s="1"/>
  <c r="H350"/>
  <c r="G350"/>
  <c r="J350" s="1"/>
  <c r="G348"/>
  <c r="AQ347"/>
  <c r="AM347"/>
  <c r="AL347"/>
  <c r="AN347" s="1"/>
  <c r="AK347"/>
  <c r="AP347" s="1"/>
  <c r="H347"/>
  <c r="G347"/>
  <c r="J347" s="1"/>
  <c r="AN343"/>
  <c r="AM343"/>
  <c r="AL343"/>
  <c r="AQ343" s="1"/>
  <c r="AK343"/>
  <c r="U343"/>
  <c r="P343"/>
  <c r="J343"/>
  <c r="K343" s="1"/>
  <c r="I343"/>
  <c r="H343"/>
  <c r="G343"/>
  <c r="AN342"/>
  <c r="AL342"/>
  <c r="AK342"/>
  <c r="AM342" s="1"/>
  <c r="P342"/>
  <c r="J342"/>
  <c r="K342" s="1"/>
  <c r="V342" s="1"/>
  <c r="G342"/>
  <c r="H342" s="1"/>
  <c r="I342" s="1"/>
  <c r="AQ341"/>
  <c r="AL341"/>
  <c r="AN341" s="1"/>
  <c r="AK341"/>
  <c r="X341"/>
  <c r="J341"/>
  <c r="K341" s="1"/>
  <c r="G341"/>
  <c r="H341" s="1"/>
  <c r="I341" s="1"/>
  <c r="AM340"/>
  <c r="AL340"/>
  <c r="AK340"/>
  <c r="AP340" s="1"/>
  <c r="O340"/>
  <c r="K340"/>
  <c r="S340" s="1"/>
  <c r="H340"/>
  <c r="I340" s="1"/>
  <c r="G340"/>
  <c r="J340" s="1"/>
  <c r="G338"/>
  <c r="AQ337"/>
  <c r="AM337"/>
  <c r="AL337"/>
  <c r="AN337" s="1"/>
  <c r="AK337"/>
  <c r="AP337" s="1"/>
  <c r="H337"/>
  <c r="G337"/>
  <c r="J337" s="1"/>
  <c r="G336"/>
  <c r="AQ335"/>
  <c r="AM335"/>
  <c r="AL335"/>
  <c r="AN335" s="1"/>
  <c r="AK335"/>
  <c r="H335"/>
  <c r="G335"/>
  <c r="J335" s="1"/>
  <c r="G333"/>
  <c r="AM332"/>
  <c r="AL332"/>
  <c r="AN332" s="1"/>
  <c r="AK332"/>
  <c r="G332"/>
  <c r="G330"/>
  <c r="AM329"/>
  <c r="AL329"/>
  <c r="AK329"/>
  <c r="AP329" s="1"/>
  <c r="H329"/>
  <c r="G329"/>
  <c r="J329" s="1"/>
  <c r="AN328"/>
  <c r="AM328"/>
  <c r="AL328"/>
  <c r="AK328"/>
  <c r="J328"/>
  <c r="H328"/>
  <c r="G328"/>
  <c r="AN327"/>
  <c r="AL327"/>
  <c r="AK327"/>
  <c r="AM327" s="1"/>
  <c r="R327"/>
  <c r="J327"/>
  <c r="G327"/>
  <c r="H327" s="1"/>
  <c r="I327" s="1"/>
  <c r="AQ326"/>
  <c r="AL326"/>
  <c r="AN326" s="1"/>
  <c r="AK326"/>
  <c r="G326"/>
  <c r="AM325"/>
  <c r="AL325"/>
  <c r="AK325"/>
  <c r="AP325" s="1"/>
  <c r="H325"/>
  <c r="G325"/>
  <c r="J325" s="1"/>
  <c r="G323"/>
  <c r="AQ322"/>
  <c r="AM322"/>
  <c r="AL322"/>
  <c r="AN322" s="1"/>
  <c r="AK322"/>
  <c r="AP322" s="1"/>
  <c r="H322"/>
  <c r="G322"/>
  <c r="J322" s="1"/>
  <c r="AP321"/>
  <c r="AN321"/>
  <c r="AL321"/>
  <c r="AK321"/>
  <c r="G321"/>
  <c r="AN320"/>
  <c r="AM320"/>
  <c r="AL320"/>
  <c r="AK320"/>
  <c r="AP320" s="1"/>
  <c r="J320"/>
  <c r="H320"/>
  <c r="G320"/>
  <c r="AP319"/>
  <c r="AN319"/>
  <c r="AM319"/>
  <c r="AL319"/>
  <c r="AQ319" s="1"/>
  <c r="J319"/>
  <c r="H319"/>
  <c r="G319"/>
  <c r="AP318"/>
  <c r="AN318"/>
  <c r="AL318"/>
  <c r="AK318"/>
  <c r="AM318" s="1"/>
  <c r="J318"/>
  <c r="I318"/>
  <c r="G318"/>
  <c r="H318" s="1"/>
  <c r="AL317"/>
  <c r="AK317"/>
  <c r="AM317" s="1"/>
  <c r="G317"/>
  <c r="AM316"/>
  <c r="AL316"/>
  <c r="AN316" s="1"/>
  <c r="AK316"/>
  <c r="G316"/>
  <c r="AN315"/>
  <c r="AM315"/>
  <c r="AL315"/>
  <c r="AK315"/>
  <c r="AP315" s="1"/>
  <c r="J315"/>
  <c r="H315"/>
  <c r="G315"/>
  <c r="AP314"/>
  <c r="AN314"/>
  <c r="AL314"/>
  <c r="AK314"/>
  <c r="AM314" s="1"/>
  <c r="J314"/>
  <c r="I314"/>
  <c r="G314"/>
  <c r="H314" s="1"/>
  <c r="AL313"/>
  <c r="AK313"/>
  <c r="AM313" s="1"/>
  <c r="G313"/>
  <c r="AM312"/>
  <c r="AL312"/>
  <c r="AN312" s="1"/>
  <c r="AK312"/>
  <c r="G312"/>
  <c r="AN311"/>
  <c r="AM311"/>
  <c r="AL311"/>
  <c r="AK311"/>
  <c r="AP311" s="1"/>
  <c r="J311"/>
  <c r="H311"/>
  <c r="G311"/>
  <c r="AP310"/>
  <c r="AN310"/>
  <c r="AL310"/>
  <c r="AK310"/>
  <c r="AM310" s="1"/>
  <c r="J310"/>
  <c r="I310"/>
  <c r="G310"/>
  <c r="H310" s="1"/>
  <c r="AL307"/>
  <c r="AK307"/>
  <c r="AM307" s="1"/>
  <c r="Y307"/>
  <c r="X307"/>
  <c r="K307"/>
  <c r="J307"/>
  <c r="G307"/>
  <c r="H307" s="1"/>
  <c r="I307" s="1"/>
  <c r="R307" s="1"/>
  <c r="AM306"/>
  <c r="AL306"/>
  <c r="AN306" s="1"/>
  <c r="AK306"/>
  <c r="G306"/>
  <c r="AN305"/>
  <c r="AM305"/>
  <c r="AL305"/>
  <c r="AK305"/>
  <c r="AP305" s="1"/>
  <c r="O305"/>
  <c r="J305"/>
  <c r="K305" s="1"/>
  <c r="I305"/>
  <c r="H305"/>
  <c r="G305"/>
  <c r="AN304"/>
  <c r="AL304"/>
  <c r="AK304"/>
  <c r="X304"/>
  <c r="J304"/>
  <c r="K304" s="1"/>
  <c r="I304"/>
  <c r="G304"/>
  <c r="H304" s="1"/>
  <c r="J302"/>
  <c r="H302"/>
  <c r="I301" s="1"/>
  <c r="G302"/>
  <c r="AN301"/>
  <c r="AL301"/>
  <c r="AQ301" s="1"/>
  <c r="AK301"/>
  <c r="AM301" s="1"/>
  <c r="P301"/>
  <c r="J301"/>
  <c r="K301" s="1"/>
  <c r="G301"/>
  <c r="H301" s="1"/>
  <c r="AQ300"/>
  <c r="AP300"/>
  <c r="AL300"/>
  <c r="AN300" s="1"/>
  <c r="AK300"/>
  <c r="AM300" s="1"/>
  <c r="G300"/>
  <c r="AQ299"/>
  <c r="AM299"/>
  <c r="AL299"/>
  <c r="AN299" s="1"/>
  <c r="AK299"/>
  <c r="AP299" s="1"/>
  <c r="H299"/>
  <c r="G299"/>
  <c r="J299" s="1"/>
  <c r="AN298"/>
  <c r="AM298"/>
  <c r="AL298"/>
  <c r="AQ298" s="1"/>
  <c r="AK298"/>
  <c r="J298"/>
  <c r="H298"/>
  <c r="I297" s="1"/>
  <c r="G298"/>
  <c r="AN297"/>
  <c r="AL297"/>
  <c r="AQ297" s="1"/>
  <c r="AK297"/>
  <c r="AM297" s="1"/>
  <c r="P297"/>
  <c r="J297"/>
  <c r="K297" s="1"/>
  <c r="G297"/>
  <c r="H297" s="1"/>
  <c r="AQ296"/>
  <c r="AP296"/>
  <c r="AL296"/>
  <c r="AN296" s="1"/>
  <c r="AK296"/>
  <c r="AM296" s="1"/>
  <c r="G296"/>
  <c r="AQ295"/>
  <c r="AM295"/>
  <c r="AL295"/>
  <c r="AN295" s="1"/>
  <c r="AK295"/>
  <c r="AP295" s="1"/>
  <c r="H295"/>
  <c r="G295"/>
  <c r="J295" s="1"/>
  <c r="AN294"/>
  <c r="AM294"/>
  <c r="AL294"/>
  <c r="AQ294" s="1"/>
  <c r="AK294"/>
  <c r="J294"/>
  <c r="H294"/>
  <c r="I293" s="1"/>
  <c r="G294"/>
  <c r="AN293"/>
  <c r="AL293"/>
  <c r="AQ293" s="1"/>
  <c r="AK293"/>
  <c r="AM293" s="1"/>
  <c r="P293"/>
  <c r="J293"/>
  <c r="K293" s="1"/>
  <c r="G293"/>
  <c r="H293" s="1"/>
  <c r="J291"/>
  <c r="H291"/>
  <c r="G291"/>
  <c r="AN290"/>
  <c r="AL290"/>
  <c r="AK290"/>
  <c r="AM290" s="1"/>
  <c r="R290"/>
  <c r="J290"/>
  <c r="G290"/>
  <c r="H290" s="1"/>
  <c r="I290" s="1"/>
  <c r="J289"/>
  <c r="H289"/>
  <c r="G289"/>
  <c r="AP288"/>
  <c r="AN288"/>
  <c r="AL288"/>
  <c r="AK288"/>
  <c r="AM288" s="1"/>
  <c r="J288"/>
  <c r="I288"/>
  <c r="G288"/>
  <c r="H288" s="1"/>
  <c r="AL287"/>
  <c r="AK287"/>
  <c r="AM287" s="1"/>
  <c r="G287"/>
  <c r="AM286"/>
  <c r="AL286"/>
  <c r="AN286" s="1"/>
  <c r="AK286"/>
  <c r="G286"/>
  <c r="AN285"/>
  <c r="AM285"/>
  <c r="AL285"/>
  <c r="AK285"/>
  <c r="AP285" s="1"/>
  <c r="J285"/>
  <c r="H285"/>
  <c r="G285"/>
  <c r="AP284"/>
  <c r="AN284"/>
  <c r="AL284"/>
  <c r="AK284"/>
  <c r="AM284" s="1"/>
  <c r="J284"/>
  <c r="I284"/>
  <c r="G284"/>
  <c r="H284" s="1"/>
  <c r="AL283"/>
  <c r="AK283"/>
  <c r="AM283" s="1"/>
  <c r="G283"/>
  <c r="AM282"/>
  <c r="AL282"/>
  <c r="AN282" s="1"/>
  <c r="AK282"/>
  <c r="G282"/>
  <c r="G280"/>
  <c r="AM279"/>
  <c r="AL279"/>
  <c r="AK279"/>
  <c r="AP279" s="1"/>
  <c r="H279"/>
  <c r="G279"/>
  <c r="J279" s="1"/>
  <c r="G277"/>
  <c r="AQ276"/>
  <c r="AM276"/>
  <c r="AL276"/>
  <c r="AN276" s="1"/>
  <c r="AK276"/>
  <c r="AP276" s="1"/>
  <c r="H276"/>
  <c r="G276"/>
  <c r="J276" s="1"/>
  <c r="AN275"/>
  <c r="AM275"/>
  <c r="AL275"/>
  <c r="AQ275" s="1"/>
  <c r="AK275"/>
  <c r="J275"/>
  <c r="H275"/>
  <c r="I274" s="1"/>
  <c r="G275"/>
  <c r="AN274"/>
  <c r="AL274"/>
  <c r="AQ274" s="1"/>
  <c r="AK274"/>
  <c r="AM274" s="1"/>
  <c r="P274"/>
  <c r="J274"/>
  <c r="K274" s="1"/>
  <c r="G274"/>
  <c r="H274" s="1"/>
  <c r="J272"/>
  <c r="H272"/>
  <c r="G272"/>
  <c r="AN271"/>
  <c r="AL271"/>
  <c r="AK271"/>
  <c r="AM271" s="1"/>
  <c r="J271"/>
  <c r="G271"/>
  <c r="H271" s="1"/>
  <c r="I271" s="1"/>
  <c r="J269"/>
  <c r="H269"/>
  <c r="G269"/>
  <c r="AP268"/>
  <c r="AN268"/>
  <c r="AL268"/>
  <c r="AK268"/>
  <c r="AM268" s="1"/>
  <c r="J268"/>
  <c r="I268"/>
  <c r="G268"/>
  <c r="H268" s="1"/>
  <c r="AL267"/>
  <c r="AK267"/>
  <c r="AM267" s="1"/>
  <c r="G267"/>
  <c r="AM266"/>
  <c r="AL266"/>
  <c r="AN266" s="1"/>
  <c r="AK266"/>
  <c r="G266"/>
  <c r="G264"/>
  <c r="AM263"/>
  <c r="AL263"/>
  <c r="AK263"/>
  <c r="AP263" s="1"/>
  <c r="H263"/>
  <c r="G263"/>
  <c r="J263" s="1"/>
  <c r="G261"/>
  <c r="AQ260"/>
  <c r="AM260"/>
  <c r="AL260"/>
  <c r="AN260" s="1"/>
  <c r="AK260"/>
  <c r="AP260" s="1"/>
  <c r="H260"/>
  <c r="G260"/>
  <c r="J260" s="1"/>
  <c r="AN259"/>
  <c r="AQ259" s="1"/>
  <c r="AM259"/>
  <c r="AP259" s="1"/>
  <c r="AK259"/>
  <c r="H259"/>
  <c r="G259"/>
  <c r="J259" s="1"/>
  <c r="AN258"/>
  <c r="AM258"/>
  <c r="AL258"/>
  <c r="AK258"/>
  <c r="V258"/>
  <c r="J258"/>
  <c r="K258" s="1"/>
  <c r="I258"/>
  <c r="H258"/>
  <c r="G258"/>
  <c r="AP257"/>
  <c r="AN257"/>
  <c r="AL257"/>
  <c r="AK257"/>
  <c r="AM257" s="1"/>
  <c r="J257"/>
  <c r="G257"/>
  <c r="H257" s="1"/>
  <c r="AL256"/>
  <c r="AK256"/>
  <c r="AM256" s="1"/>
  <c r="K256"/>
  <c r="J256"/>
  <c r="G256"/>
  <c r="H256" s="1"/>
  <c r="AM255"/>
  <c r="AL255"/>
  <c r="AN255" s="1"/>
  <c r="AK255"/>
  <c r="G255"/>
  <c r="AN254"/>
  <c r="AM254"/>
  <c r="AL254"/>
  <c r="AK254"/>
  <c r="AP254" s="1"/>
  <c r="J254"/>
  <c r="H254"/>
  <c r="G254"/>
  <c r="AN253"/>
  <c r="AL253"/>
  <c r="AK253"/>
  <c r="J253"/>
  <c r="G253"/>
  <c r="H253" s="1"/>
  <c r="AP252"/>
  <c r="AL252"/>
  <c r="AN252" s="1"/>
  <c r="AK252"/>
  <c r="AM252" s="1"/>
  <c r="K252"/>
  <c r="S252" s="1"/>
  <c r="J252"/>
  <c r="G252"/>
  <c r="H252" s="1"/>
  <c r="J250"/>
  <c r="K249" s="1"/>
  <c r="G250"/>
  <c r="H250" s="1"/>
  <c r="AL249"/>
  <c r="AK249"/>
  <c r="AM249" s="1"/>
  <c r="J249"/>
  <c r="G249"/>
  <c r="H249" s="1"/>
  <c r="J247"/>
  <c r="G247"/>
  <c r="H247" s="1"/>
  <c r="AQ246"/>
  <c r="AL246"/>
  <c r="AN246" s="1"/>
  <c r="AK246"/>
  <c r="J246"/>
  <c r="K246" s="1"/>
  <c r="G246"/>
  <c r="H246" s="1"/>
  <c r="J244"/>
  <c r="G244"/>
  <c r="H244" s="1"/>
  <c r="AQ243"/>
  <c r="AP243"/>
  <c r="AL243"/>
  <c r="AN243" s="1"/>
  <c r="AK243"/>
  <c r="AM243" s="1"/>
  <c r="G243"/>
  <c r="AK241"/>
  <c r="G241"/>
  <c r="AM240"/>
  <c r="AL240"/>
  <c r="AN240" s="1"/>
  <c r="AK240"/>
  <c r="G240"/>
  <c r="G238"/>
  <c r="AM237"/>
  <c r="AL237"/>
  <c r="AK237"/>
  <c r="AP237" s="1"/>
  <c r="H237"/>
  <c r="G237"/>
  <c r="J237" s="1"/>
  <c r="G235"/>
  <c r="AQ234"/>
  <c r="AM234"/>
  <c r="AL234"/>
  <c r="AN234" s="1"/>
  <c r="AK234"/>
  <c r="AP234" s="1"/>
  <c r="H234"/>
  <c r="G234"/>
  <c r="J234" s="1"/>
  <c r="AN233"/>
  <c r="AM233"/>
  <c r="AL233"/>
  <c r="AQ233" s="1"/>
  <c r="AK233"/>
  <c r="J233"/>
  <c r="H233"/>
  <c r="I232" s="1"/>
  <c r="G233"/>
  <c r="AN232"/>
  <c r="AL232"/>
  <c r="AQ232" s="1"/>
  <c r="AK232"/>
  <c r="AM232" s="1"/>
  <c r="P232"/>
  <c r="J232"/>
  <c r="K232" s="1"/>
  <c r="G232"/>
  <c r="H232" s="1"/>
  <c r="J230"/>
  <c r="H230"/>
  <c r="G230"/>
  <c r="AN229"/>
  <c r="AL229"/>
  <c r="AK229"/>
  <c r="AM229" s="1"/>
  <c r="R229"/>
  <c r="J229"/>
  <c r="G229"/>
  <c r="H229" s="1"/>
  <c r="I229" s="1"/>
  <c r="AQ228"/>
  <c r="AL228"/>
  <c r="AN228" s="1"/>
  <c r="AK228"/>
  <c r="G228"/>
  <c r="AM227"/>
  <c r="AL227"/>
  <c r="AK227"/>
  <c r="AP227" s="1"/>
  <c r="H227"/>
  <c r="G227"/>
  <c r="J227" s="1"/>
  <c r="AN226"/>
  <c r="AQ226" s="1"/>
  <c r="AM226"/>
  <c r="AK226"/>
  <c r="G226"/>
  <c r="AQ225"/>
  <c r="AM225"/>
  <c r="AL225"/>
  <c r="AN225" s="1"/>
  <c r="AK225"/>
  <c r="H225"/>
  <c r="G225"/>
  <c r="J225" s="1"/>
  <c r="G223"/>
  <c r="AM222"/>
  <c r="AL222"/>
  <c r="AN222" s="1"/>
  <c r="AK222"/>
  <c r="G222"/>
  <c r="G220"/>
  <c r="AM219"/>
  <c r="AL219"/>
  <c r="AK219"/>
  <c r="AP219" s="1"/>
  <c r="H219"/>
  <c r="G219"/>
  <c r="J219" s="1"/>
  <c r="AK217"/>
  <c r="H217"/>
  <c r="G217"/>
  <c r="J217" s="1"/>
  <c r="AN216"/>
  <c r="AM216"/>
  <c r="AL216"/>
  <c r="AQ216" s="1"/>
  <c r="AK216"/>
  <c r="U216"/>
  <c r="J216"/>
  <c r="I216"/>
  <c r="H216"/>
  <c r="G216"/>
  <c r="G214"/>
  <c r="AN213"/>
  <c r="AM213"/>
  <c r="AL213"/>
  <c r="AK213"/>
  <c r="AP213" s="1"/>
  <c r="J213"/>
  <c r="H213"/>
  <c r="G213"/>
  <c r="AN212"/>
  <c r="AL212"/>
  <c r="AK212"/>
  <c r="J212"/>
  <c r="G212"/>
  <c r="H212" s="1"/>
  <c r="AP211"/>
  <c r="AL211"/>
  <c r="AN211" s="1"/>
  <c r="AK211"/>
  <c r="AM211" s="1"/>
  <c r="K211"/>
  <c r="J211"/>
  <c r="G211"/>
  <c r="H211" s="1"/>
  <c r="AQ209"/>
  <c r="AM209"/>
  <c r="AL209"/>
  <c r="AN209" s="1"/>
  <c r="AK209"/>
  <c r="AP207"/>
  <c r="AN207"/>
  <c r="AL207"/>
  <c r="AK207"/>
  <c r="AM207" s="1"/>
  <c r="AQ205"/>
  <c r="AM205"/>
  <c r="AL205"/>
  <c r="AN205" s="1"/>
  <c r="AK205"/>
  <c r="AP203"/>
  <c r="AN203"/>
  <c r="AQ203" s="1"/>
  <c r="AM203"/>
  <c r="AK203"/>
  <c r="J203"/>
  <c r="H203"/>
  <c r="G203"/>
  <c r="AN202"/>
  <c r="AL202"/>
  <c r="AK202"/>
  <c r="AM202" s="1"/>
  <c r="R202"/>
  <c r="J202"/>
  <c r="G202"/>
  <c r="H202" s="1"/>
  <c r="I202" s="1"/>
  <c r="AK200"/>
  <c r="J200"/>
  <c r="G200"/>
  <c r="H200" s="1"/>
  <c r="AQ199"/>
  <c r="AP199"/>
  <c r="AL199"/>
  <c r="AN199" s="1"/>
  <c r="AK199"/>
  <c r="AM199" s="1"/>
  <c r="G199"/>
  <c r="AQ198"/>
  <c r="AM198"/>
  <c r="AL198"/>
  <c r="AN198" s="1"/>
  <c r="AK198"/>
  <c r="AP198" s="1"/>
  <c r="H198"/>
  <c r="G198"/>
  <c r="J198" s="1"/>
  <c r="AN197"/>
  <c r="AM197"/>
  <c r="AL197"/>
  <c r="AQ197" s="1"/>
  <c r="AK197"/>
  <c r="U197"/>
  <c r="J197"/>
  <c r="I197"/>
  <c r="H197"/>
  <c r="G197"/>
  <c r="AK195"/>
  <c r="J195"/>
  <c r="H195"/>
  <c r="G195"/>
  <c r="AN194"/>
  <c r="AL194"/>
  <c r="AK194"/>
  <c r="AM194" s="1"/>
  <c r="R194"/>
  <c r="J194"/>
  <c r="G194"/>
  <c r="H194" s="1"/>
  <c r="I194" s="1"/>
  <c r="AQ193"/>
  <c r="AL193"/>
  <c r="AN193" s="1"/>
  <c r="AK193"/>
  <c r="G193"/>
  <c r="AM192"/>
  <c r="AL192"/>
  <c r="AK192"/>
  <c r="AP192" s="1"/>
  <c r="H192"/>
  <c r="G192"/>
  <c r="J192" s="1"/>
  <c r="AN190"/>
  <c r="AM190"/>
  <c r="AL190"/>
  <c r="AK190"/>
  <c r="V190"/>
  <c r="J190"/>
  <c r="K190" s="1"/>
  <c r="I190"/>
  <c r="H190"/>
  <c r="G190"/>
  <c r="AP189"/>
  <c r="AN189"/>
  <c r="AL189"/>
  <c r="AK189"/>
  <c r="AM189" s="1"/>
  <c r="J189"/>
  <c r="K188" s="1"/>
  <c r="G189"/>
  <c r="H189" s="1"/>
  <c r="AL188"/>
  <c r="AK188"/>
  <c r="AM188" s="1"/>
  <c r="J188"/>
  <c r="G188"/>
  <c r="H188" s="1"/>
  <c r="AK186"/>
  <c r="G186"/>
  <c r="AQ185"/>
  <c r="AM185"/>
  <c r="AL185"/>
  <c r="AN185" s="1"/>
  <c r="AK185"/>
  <c r="AP185" s="1"/>
  <c r="H185"/>
  <c r="G185"/>
  <c r="J185" s="1"/>
  <c r="AN184"/>
  <c r="AM184"/>
  <c r="AL184"/>
  <c r="AQ184" s="1"/>
  <c r="AK184"/>
  <c r="J184"/>
  <c r="H184"/>
  <c r="I183" s="1"/>
  <c r="G184"/>
  <c r="AN183"/>
  <c r="AL183"/>
  <c r="AQ183" s="1"/>
  <c r="AK183"/>
  <c r="AM183" s="1"/>
  <c r="P183"/>
  <c r="J183"/>
  <c r="K183" s="1"/>
  <c r="G183"/>
  <c r="H183" s="1"/>
  <c r="AK181"/>
  <c r="J181"/>
  <c r="G181"/>
  <c r="H181" s="1"/>
  <c r="AP180"/>
  <c r="AL180"/>
  <c r="AN180" s="1"/>
  <c r="AK180"/>
  <c r="AM180" s="1"/>
  <c r="K180"/>
  <c r="S180" s="1"/>
  <c r="J180"/>
  <c r="G180"/>
  <c r="H180" s="1"/>
  <c r="AP179"/>
  <c r="AL179"/>
  <c r="AN179" s="1"/>
  <c r="AK179"/>
  <c r="J179"/>
  <c r="G179"/>
  <c r="H179" s="1"/>
  <c r="AQ178"/>
  <c r="AL178"/>
  <c r="AN178" s="1"/>
  <c r="AK178"/>
  <c r="J178"/>
  <c r="K178" s="1"/>
  <c r="G178"/>
  <c r="H178" s="1"/>
  <c r="AQ177"/>
  <c r="AN177"/>
  <c r="AM177"/>
  <c r="AK177"/>
  <c r="G177"/>
  <c r="AM176"/>
  <c r="AL176"/>
  <c r="AN176" s="1"/>
  <c r="AK176"/>
  <c r="G176"/>
  <c r="AN175"/>
  <c r="AM175"/>
  <c r="AL175"/>
  <c r="AK175"/>
  <c r="AP175" s="1"/>
  <c r="J175"/>
  <c r="H175"/>
  <c r="G175"/>
  <c r="AP174"/>
  <c r="AN174"/>
  <c r="AL174"/>
  <c r="AK174"/>
  <c r="AM174" s="1"/>
  <c r="J174"/>
  <c r="I174"/>
  <c r="G174"/>
  <c r="H174" s="1"/>
  <c r="AL173"/>
  <c r="AK173"/>
  <c r="AM173" s="1"/>
  <c r="G173"/>
  <c r="AM172"/>
  <c r="AL172"/>
  <c r="AN172" s="1"/>
  <c r="AK172"/>
  <c r="G172"/>
  <c r="AN171"/>
  <c r="AM171"/>
  <c r="AL171"/>
  <c r="AK171"/>
  <c r="AP171" s="1"/>
  <c r="J171"/>
  <c r="H171"/>
  <c r="G171"/>
  <c r="AP170"/>
  <c r="AN170"/>
  <c r="AL170"/>
  <c r="AK170"/>
  <c r="AM170" s="1"/>
  <c r="J170"/>
  <c r="I170"/>
  <c r="G170"/>
  <c r="H170" s="1"/>
  <c r="AQ169"/>
  <c r="AQ168"/>
  <c r="AL168"/>
  <c r="AK168"/>
  <c r="J168"/>
  <c r="H168"/>
  <c r="G168"/>
  <c r="AN167"/>
  <c r="AL167"/>
  <c r="AK167"/>
  <c r="X167"/>
  <c r="J167"/>
  <c r="K167" s="1"/>
  <c r="I167"/>
  <c r="G167"/>
  <c r="H167" s="1"/>
  <c r="AP166"/>
  <c r="AL166"/>
  <c r="AN166" s="1"/>
  <c r="AK166"/>
  <c r="AM166" s="1"/>
  <c r="G166"/>
  <c r="AQ165"/>
  <c r="AM165"/>
  <c r="AL165"/>
  <c r="AN165" s="1"/>
  <c r="AK165"/>
  <c r="H165"/>
  <c r="G165"/>
  <c r="J165" s="1"/>
  <c r="AN164"/>
  <c r="AM164"/>
  <c r="AL164"/>
  <c r="AQ164" s="1"/>
  <c r="AK164"/>
  <c r="AP164" s="1"/>
  <c r="J164"/>
  <c r="H164"/>
  <c r="G164"/>
  <c r="AN163"/>
  <c r="AL163"/>
  <c r="AK163"/>
  <c r="X163"/>
  <c r="J163"/>
  <c r="K163" s="1"/>
  <c r="I163"/>
  <c r="G163"/>
  <c r="H163" s="1"/>
  <c r="J161"/>
  <c r="H161"/>
  <c r="I160" s="1"/>
  <c r="G161"/>
  <c r="AN160"/>
  <c r="AL160"/>
  <c r="AQ160" s="1"/>
  <c r="AK160"/>
  <c r="AM160" s="1"/>
  <c r="P160"/>
  <c r="J160"/>
  <c r="K160" s="1"/>
  <c r="G160"/>
  <c r="H160" s="1"/>
  <c r="AQ157"/>
  <c r="AP157"/>
  <c r="AL157"/>
  <c r="AN157" s="1"/>
  <c r="AK157"/>
  <c r="AM157" s="1"/>
  <c r="G157"/>
  <c r="AQ156"/>
  <c r="AM156"/>
  <c r="AL156"/>
  <c r="AN156" s="1"/>
  <c r="AK156"/>
  <c r="AP156" s="1"/>
  <c r="Y156"/>
  <c r="K156"/>
  <c r="H156"/>
  <c r="I156" s="1"/>
  <c r="G156"/>
  <c r="J156" s="1"/>
  <c r="AN155"/>
  <c r="AM155"/>
  <c r="AL155"/>
  <c r="AQ155" s="1"/>
  <c r="AK155"/>
  <c r="G155"/>
  <c r="H155" s="1"/>
  <c r="I154" s="1"/>
  <c r="AM154"/>
  <c r="AK154"/>
  <c r="X154"/>
  <c r="J154"/>
  <c r="K154" s="1"/>
  <c r="G154"/>
  <c r="H154" s="1"/>
  <c r="G153"/>
  <c r="H153" s="1"/>
  <c r="I152" s="1"/>
  <c r="AM152"/>
  <c r="AK152"/>
  <c r="X152"/>
  <c r="J152"/>
  <c r="K152" s="1"/>
  <c r="G152"/>
  <c r="H152" s="1"/>
  <c r="AP151"/>
  <c r="AL151"/>
  <c r="AN151" s="1"/>
  <c r="AQ151" s="1"/>
  <c r="AK151"/>
  <c r="J151"/>
  <c r="G151"/>
  <c r="H151" s="1"/>
  <c r="AQ150"/>
  <c r="AL150"/>
  <c r="AN150" s="1"/>
  <c r="AK150"/>
  <c r="J150"/>
  <c r="K150" s="1"/>
  <c r="G150"/>
  <c r="H150" s="1"/>
  <c r="AQ149"/>
  <c r="AN149"/>
  <c r="AM149"/>
  <c r="AK149"/>
  <c r="G149"/>
  <c r="AM148"/>
  <c r="AL148"/>
  <c r="AN148" s="1"/>
  <c r="AK148"/>
  <c r="G148"/>
  <c r="AK146"/>
  <c r="H146"/>
  <c r="G146"/>
  <c r="J146" s="1"/>
  <c r="AN145"/>
  <c r="AM145"/>
  <c r="AL145"/>
  <c r="AK145"/>
  <c r="V145"/>
  <c r="J145"/>
  <c r="K145" s="1"/>
  <c r="I145"/>
  <c r="H145"/>
  <c r="G145"/>
  <c r="AP144"/>
  <c r="AN144"/>
  <c r="AL144"/>
  <c r="AK144"/>
  <c r="AM144" s="1"/>
  <c r="J144"/>
  <c r="K143" s="1"/>
  <c r="G144"/>
  <c r="H144" s="1"/>
  <c r="AL143"/>
  <c r="AK143"/>
  <c r="AM143" s="1"/>
  <c r="J143"/>
  <c r="G143"/>
  <c r="H143" s="1"/>
  <c r="AK141"/>
  <c r="G141"/>
  <c r="AQ140"/>
  <c r="AM140"/>
  <c r="AL140"/>
  <c r="AN140" s="1"/>
  <c r="AK140"/>
  <c r="AP140" s="1"/>
  <c r="H140"/>
  <c r="G140"/>
  <c r="J140" s="1"/>
  <c r="AK138"/>
  <c r="H138"/>
  <c r="G138"/>
  <c r="J138" s="1"/>
  <c r="AN137"/>
  <c r="AM137"/>
  <c r="AL137"/>
  <c r="AQ137" s="1"/>
  <c r="AK137"/>
  <c r="AP137" s="1"/>
  <c r="J137"/>
  <c r="H137"/>
  <c r="G137"/>
  <c r="AK135"/>
  <c r="J135"/>
  <c r="H135"/>
  <c r="I134" s="1"/>
  <c r="G135"/>
  <c r="AN134"/>
  <c r="AL134"/>
  <c r="AQ134" s="1"/>
  <c r="AK134"/>
  <c r="AM134" s="1"/>
  <c r="P134"/>
  <c r="J134"/>
  <c r="K134" s="1"/>
  <c r="G134"/>
  <c r="H134" s="1"/>
  <c r="AK132"/>
  <c r="J132"/>
  <c r="G132"/>
  <c r="H132" s="1"/>
  <c r="AP131"/>
  <c r="AL131"/>
  <c r="AN131" s="1"/>
  <c r="AK131"/>
  <c r="AM131" s="1"/>
  <c r="K131"/>
  <c r="J131"/>
  <c r="G131"/>
  <c r="H131" s="1"/>
  <c r="AQ130"/>
  <c r="AM130"/>
  <c r="AL130"/>
  <c r="AN130" s="1"/>
  <c r="AK130"/>
  <c r="H130"/>
  <c r="G130"/>
  <c r="J130" s="1"/>
  <c r="AN129"/>
  <c r="AM129"/>
  <c r="AL129"/>
  <c r="AQ129" s="1"/>
  <c r="AK129"/>
  <c r="AP129" s="1"/>
  <c r="J129"/>
  <c r="H129"/>
  <c r="G129"/>
  <c r="AN128"/>
  <c r="AL128"/>
  <c r="AQ128" s="1"/>
  <c r="AK128"/>
  <c r="AM128" s="1"/>
  <c r="J128"/>
  <c r="G128"/>
  <c r="H128" s="1"/>
  <c r="AQ127"/>
  <c r="AP127"/>
  <c r="AL127"/>
  <c r="AN127" s="1"/>
  <c r="AK127"/>
  <c r="AM127" s="1"/>
  <c r="G127"/>
  <c r="AK125"/>
  <c r="G125"/>
  <c r="AM124"/>
  <c r="AL124"/>
  <c r="AN124" s="1"/>
  <c r="AK124"/>
  <c r="G124"/>
  <c r="AN123"/>
  <c r="AM123"/>
  <c r="AL123"/>
  <c r="AK123"/>
  <c r="AP123" s="1"/>
  <c r="J123"/>
  <c r="H123"/>
  <c r="G123"/>
  <c r="AP122"/>
  <c r="AN122"/>
  <c r="AL122"/>
  <c r="AK122"/>
  <c r="AM122" s="1"/>
  <c r="J122"/>
  <c r="I122"/>
  <c r="G122"/>
  <c r="H122" s="1"/>
  <c r="AK120"/>
  <c r="J120"/>
  <c r="G120"/>
  <c r="H120" s="1"/>
  <c r="AQ119"/>
  <c r="AL119"/>
  <c r="AN119" s="1"/>
  <c r="AK119"/>
  <c r="G119"/>
  <c r="AL118"/>
  <c r="AN118" s="1"/>
  <c r="AK118"/>
  <c r="H118"/>
  <c r="G118"/>
  <c r="J118" s="1"/>
  <c r="AN117"/>
  <c r="AM117"/>
  <c r="AL117"/>
  <c r="AK117"/>
  <c r="I117"/>
  <c r="H117"/>
  <c r="G117"/>
  <c r="J117" s="1"/>
  <c r="K117" s="1"/>
  <c r="S117" s="1"/>
  <c r="AN116"/>
  <c r="AM116"/>
  <c r="AL116"/>
  <c r="AK116"/>
  <c r="AP116" s="1"/>
  <c r="J116"/>
  <c r="H116"/>
  <c r="G116"/>
  <c r="AN115"/>
  <c r="AL115"/>
  <c r="AQ115" s="1"/>
  <c r="AK115"/>
  <c r="AM115" s="1"/>
  <c r="X115"/>
  <c r="R115"/>
  <c r="J115"/>
  <c r="K115" s="1"/>
  <c r="I115"/>
  <c r="H115"/>
  <c r="G115"/>
  <c r="AK113"/>
  <c r="J113"/>
  <c r="H113"/>
  <c r="G113"/>
  <c r="AQ112"/>
  <c r="AL112"/>
  <c r="AN112" s="1"/>
  <c r="AK112"/>
  <c r="AM112" s="1"/>
  <c r="G112"/>
  <c r="AK110"/>
  <c r="G110"/>
  <c r="AM109"/>
  <c r="AL109"/>
  <c r="AN109" s="1"/>
  <c r="AK109"/>
  <c r="AP109" s="1"/>
  <c r="H109"/>
  <c r="G109"/>
  <c r="J109" s="1"/>
  <c r="H107"/>
  <c r="G107"/>
  <c r="AK106"/>
  <c r="AM106" s="1"/>
  <c r="O106"/>
  <c r="H106"/>
  <c r="I106" s="1"/>
  <c r="U106" s="1"/>
  <c r="G106"/>
  <c r="J106" s="1"/>
  <c r="K106" s="1"/>
  <c r="AN105"/>
  <c r="AM105"/>
  <c r="AL105"/>
  <c r="AQ105" s="1"/>
  <c r="AK105"/>
  <c r="AP105" s="1"/>
  <c r="I105"/>
  <c r="H105"/>
  <c r="G105"/>
  <c r="J105" s="1"/>
  <c r="K105" s="1"/>
  <c r="AN104"/>
  <c r="AL104"/>
  <c r="AQ104" s="1"/>
  <c r="AK104"/>
  <c r="AM104" s="1"/>
  <c r="J104"/>
  <c r="H104"/>
  <c r="G104"/>
  <c r="AQ103"/>
  <c r="AL103"/>
  <c r="AN103" s="1"/>
  <c r="AK103"/>
  <c r="AM103" s="1"/>
  <c r="G103"/>
  <c r="AQ102"/>
  <c r="AN102"/>
  <c r="AM102"/>
  <c r="AK102"/>
  <c r="AP102" s="1"/>
  <c r="G102"/>
  <c r="AM101"/>
  <c r="AL101"/>
  <c r="AN101" s="1"/>
  <c r="AK101"/>
  <c r="AP101" s="1"/>
  <c r="H101"/>
  <c r="G101"/>
  <c r="J101" s="1"/>
  <c r="AK99"/>
  <c r="H99"/>
  <c r="I98" s="1"/>
  <c r="G99"/>
  <c r="J99" s="1"/>
  <c r="AN98"/>
  <c r="AM98"/>
  <c r="AL98"/>
  <c r="AQ98" s="1"/>
  <c r="AK98"/>
  <c r="AP98" s="1"/>
  <c r="H98"/>
  <c r="G98"/>
  <c r="J98" s="1"/>
  <c r="K98" s="1"/>
  <c r="AK97"/>
  <c r="AQ96"/>
  <c r="AL96"/>
  <c r="AN96" s="1"/>
  <c r="AK96"/>
  <c r="G96"/>
  <c r="AM95"/>
  <c r="AL95"/>
  <c r="AK95"/>
  <c r="AP95" s="1"/>
  <c r="H95"/>
  <c r="G95"/>
  <c r="J95" s="1"/>
  <c r="AN94"/>
  <c r="AM94"/>
  <c r="AL94"/>
  <c r="AQ94" s="1"/>
  <c r="AK94"/>
  <c r="AP94" s="1"/>
  <c r="J94"/>
  <c r="H94"/>
  <c r="G94"/>
  <c r="AN93"/>
  <c r="AL93"/>
  <c r="AQ93" s="1"/>
  <c r="AK93"/>
  <c r="AM93" s="1"/>
  <c r="X93"/>
  <c r="R93"/>
  <c r="J93"/>
  <c r="K93" s="1"/>
  <c r="I93"/>
  <c r="H93"/>
  <c r="G93"/>
  <c r="AK91"/>
  <c r="J91"/>
  <c r="H91"/>
  <c r="G91"/>
  <c r="AQ90"/>
  <c r="AL90"/>
  <c r="AN90" s="1"/>
  <c r="AK90"/>
  <c r="AM90" s="1"/>
  <c r="G90"/>
  <c r="AM89"/>
  <c r="AL89"/>
  <c r="AN89" s="1"/>
  <c r="AK89"/>
  <c r="H89"/>
  <c r="I88" s="1"/>
  <c r="G89"/>
  <c r="J89" s="1"/>
  <c r="AN88"/>
  <c r="AM88"/>
  <c r="AL88"/>
  <c r="AQ88" s="1"/>
  <c r="AK88"/>
  <c r="AP88" s="1"/>
  <c r="H88"/>
  <c r="G88"/>
  <c r="J88" s="1"/>
  <c r="K88" s="1"/>
  <c r="AP87"/>
  <c r="AN87"/>
  <c r="AL87"/>
  <c r="AQ87" s="1"/>
  <c r="AK87"/>
  <c r="J87"/>
  <c r="H87"/>
  <c r="G87"/>
  <c r="AP86"/>
  <c r="AN86"/>
  <c r="AL86"/>
  <c r="AQ86" s="1"/>
  <c r="AK86"/>
  <c r="AM86" s="1"/>
  <c r="X86"/>
  <c r="R86"/>
  <c r="J86"/>
  <c r="I86"/>
  <c r="H86"/>
  <c r="G86"/>
  <c r="AL85"/>
  <c r="AN85" s="1"/>
  <c r="AK85"/>
  <c r="AK83"/>
  <c r="H83"/>
  <c r="G83"/>
  <c r="J83" s="1"/>
  <c r="AN82"/>
  <c r="AM82"/>
  <c r="AL82"/>
  <c r="AK82"/>
  <c r="AP82" s="1"/>
  <c r="I82"/>
  <c r="H82"/>
  <c r="G82"/>
  <c r="J82" s="1"/>
  <c r="AM81"/>
  <c r="AL81"/>
  <c r="AQ81" s="1"/>
  <c r="AK81"/>
  <c r="H81"/>
  <c r="G81"/>
  <c r="J81" s="1"/>
  <c r="AN80"/>
  <c r="AM80"/>
  <c r="AL80"/>
  <c r="AK80"/>
  <c r="AP80" s="1"/>
  <c r="I80"/>
  <c r="H80"/>
  <c r="G80"/>
  <c r="J80" s="1"/>
  <c r="AK78"/>
  <c r="J78"/>
  <c r="K77" s="1"/>
  <c r="H78"/>
  <c r="AN77"/>
  <c r="AM77"/>
  <c r="AL77"/>
  <c r="AQ77" s="1"/>
  <c r="AK77"/>
  <c r="AP77" s="1"/>
  <c r="V77"/>
  <c r="J77"/>
  <c r="I77"/>
  <c r="H77"/>
  <c r="AM72"/>
  <c r="AK72"/>
  <c r="AP72" s="1"/>
  <c r="X72"/>
  <c r="R72"/>
  <c r="J72"/>
  <c r="K72" s="1"/>
  <c r="I72"/>
  <c r="H72"/>
  <c r="G72"/>
  <c r="AK71"/>
  <c r="Y71"/>
  <c r="V71"/>
  <c r="S71"/>
  <c r="P71"/>
  <c r="AB71" s="1"/>
  <c r="G71"/>
  <c r="AM70"/>
  <c r="AK70"/>
  <c r="Y70"/>
  <c r="V70"/>
  <c r="S70"/>
  <c r="P70"/>
  <c r="AB70" s="1"/>
  <c r="H70"/>
  <c r="I70" s="1"/>
  <c r="G70"/>
  <c r="J70" s="1"/>
  <c r="AM68"/>
  <c r="AK68"/>
  <c r="AP68" s="1"/>
  <c r="Y68"/>
  <c r="X68"/>
  <c r="V68"/>
  <c r="S68"/>
  <c r="R68"/>
  <c r="P68"/>
  <c r="AB68" s="1"/>
  <c r="I68"/>
  <c r="H68"/>
  <c r="G68"/>
  <c r="J68" s="1"/>
  <c r="AP66"/>
  <c r="AK66"/>
  <c r="AM66" s="1"/>
  <c r="Y66"/>
  <c r="V66"/>
  <c r="S66"/>
  <c r="P66"/>
  <c r="J66"/>
  <c r="I66"/>
  <c r="X66" s="1"/>
  <c r="H66"/>
  <c r="G66"/>
  <c r="AK65"/>
  <c r="Y65"/>
  <c r="V65"/>
  <c r="S65"/>
  <c r="P65"/>
  <c r="AB65" s="1"/>
  <c r="G65"/>
  <c r="AM64"/>
  <c r="AK64"/>
  <c r="Y64"/>
  <c r="V64"/>
  <c r="S64"/>
  <c r="P64"/>
  <c r="AB64" s="1"/>
  <c r="H64"/>
  <c r="I64" s="1"/>
  <c r="G64"/>
  <c r="J64" s="1"/>
  <c r="AM63"/>
  <c r="AK63"/>
  <c r="AP63" s="1"/>
  <c r="Y63"/>
  <c r="X63"/>
  <c r="V63"/>
  <c r="S63"/>
  <c r="P63"/>
  <c r="AB63" s="1"/>
  <c r="I63"/>
  <c r="R63" s="1"/>
  <c r="H63"/>
  <c r="G63"/>
  <c r="J63" s="1"/>
  <c r="AP62"/>
  <c r="AK62"/>
  <c r="AM62" s="1"/>
  <c r="Y62"/>
  <c r="V62"/>
  <c r="S62"/>
  <c r="P62"/>
  <c r="J62"/>
  <c r="I62"/>
  <c r="X62" s="1"/>
  <c r="H62"/>
  <c r="G62"/>
  <c r="AK61"/>
  <c r="AM61" s="1"/>
  <c r="Y61"/>
  <c r="V61"/>
  <c r="S61"/>
  <c r="P61"/>
  <c r="AB61" s="1"/>
  <c r="G61"/>
  <c r="AM60"/>
  <c r="AK60"/>
  <c r="AP60" s="1"/>
  <c r="Y60"/>
  <c r="V60"/>
  <c r="S60"/>
  <c r="P60"/>
  <c r="AB60" s="1"/>
  <c r="H60"/>
  <c r="I60" s="1"/>
  <c r="G60"/>
  <c r="J60" s="1"/>
  <c r="Y59"/>
  <c r="X59"/>
  <c r="V59"/>
  <c r="U59"/>
  <c r="S59"/>
  <c r="R59"/>
  <c r="P59"/>
  <c r="AB59" s="1"/>
  <c r="O59"/>
  <c r="H59"/>
  <c r="G59"/>
  <c r="J59" s="1"/>
  <c r="AN58"/>
  <c r="AM58"/>
  <c r="AL58"/>
  <c r="AQ58" s="1"/>
  <c r="AK58"/>
  <c r="AP58" s="1"/>
  <c r="V58"/>
  <c r="H58"/>
  <c r="I58" s="1"/>
  <c r="G58"/>
  <c r="J58" s="1"/>
  <c r="K58" s="1"/>
  <c r="AK57"/>
  <c r="AM57" s="1"/>
  <c r="Y57"/>
  <c r="X57"/>
  <c r="V57"/>
  <c r="S57"/>
  <c r="R57"/>
  <c r="P57"/>
  <c r="J57"/>
  <c r="I57"/>
  <c r="H57"/>
  <c r="AP56"/>
  <c r="AK56"/>
  <c r="AM56" s="1"/>
  <c r="Y56"/>
  <c r="X56"/>
  <c r="V56"/>
  <c r="S56"/>
  <c r="P56"/>
  <c r="AB56" s="1"/>
  <c r="J56"/>
  <c r="I56"/>
  <c r="R56" s="1"/>
  <c r="H56"/>
  <c r="G56"/>
  <c r="AK55"/>
  <c r="AM55" s="1"/>
  <c r="Y55"/>
  <c r="V55"/>
  <c r="U55"/>
  <c r="S55"/>
  <c r="P55"/>
  <c r="AB55" s="1"/>
  <c r="O55"/>
  <c r="J55"/>
  <c r="G55"/>
  <c r="H55" s="1"/>
  <c r="I55" s="1"/>
  <c r="AM54"/>
  <c r="AK54"/>
  <c r="Y54"/>
  <c r="V54"/>
  <c r="S54"/>
  <c r="P54"/>
  <c r="AB54" s="1"/>
  <c r="O54"/>
  <c r="H54"/>
  <c r="I54" s="1"/>
  <c r="G54"/>
  <c r="J54" s="1"/>
  <c r="AM53"/>
  <c r="AK53"/>
  <c r="Y53"/>
  <c r="X53"/>
  <c r="V53"/>
  <c r="S53"/>
  <c r="P53"/>
  <c r="AB53" s="1"/>
  <c r="I53"/>
  <c r="R53" s="1"/>
  <c r="H53"/>
  <c r="G53"/>
  <c r="J53" s="1"/>
  <c r="AP52"/>
  <c r="AK52"/>
  <c r="AM52" s="1"/>
  <c r="Y52"/>
  <c r="V52"/>
  <c r="S52"/>
  <c r="P52"/>
  <c r="J52"/>
  <c r="I52"/>
  <c r="X52" s="1"/>
  <c r="H52"/>
  <c r="G52"/>
  <c r="AQ51"/>
  <c r="AP51"/>
  <c r="AN51"/>
  <c r="AK51"/>
  <c r="AM51" s="1"/>
  <c r="Y51"/>
  <c r="X51"/>
  <c r="V51"/>
  <c r="S51"/>
  <c r="P51"/>
  <c r="AB51" s="1"/>
  <c r="J51"/>
  <c r="I51"/>
  <c r="R51" s="1"/>
  <c r="H51"/>
  <c r="G51"/>
  <c r="AK50"/>
  <c r="AM50" s="1"/>
  <c r="Y50"/>
  <c r="V50"/>
  <c r="U50"/>
  <c r="S50"/>
  <c r="P50"/>
  <c r="O50"/>
  <c r="J50"/>
  <c r="I50"/>
  <c r="X50" s="1"/>
  <c r="H50"/>
  <c r="AK49"/>
  <c r="AM49" s="1"/>
  <c r="Y49"/>
  <c r="V49"/>
  <c r="U49"/>
  <c r="S49"/>
  <c r="P49"/>
  <c r="AB49" s="1"/>
  <c r="O49"/>
  <c r="J49"/>
  <c r="G49"/>
  <c r="H49" s="1"/>
  <c r="I49" s="1"/>
  <c r="AM48"/>
  <c r="AK48"/>
  <c r="Y48"/>
  <c r="V48"/>
  <c r="U48"/>
  <c r="S48"/>
  <c r="P48"/>
  <c r="AB48" s="1"/>
  <c r="O48"/>
  <c r="J48"/>
  <c r="H48"/>
  <c r="I48" s="1"/>
  <c r="AM46"/>
  <c r="AK46"/>
  <c r="Y46"/>
  <c r="V46"/>
  <c r="S46"/>
  <c r="P46"/>
  <c r="AB46" s="1"/>
  <c r="O46"/>
  <c r="H46"/>
  <c r="I46" s="1"/>
  <c r="G46"/>
  <c r="J46" s="1"/>
  <c r="AM45"/>
  <c r="AK45"/>
  <c r="Y45"/>
  <c r="X45"/>
  <c r="V45"/>
  <c r="S45"/>
  <c r="P45"/>
  <c r="AB45" s="1"/>
  <c r="I45"/>
  <c r="R45" s="1"/>
  <c r="H45"/>
  <c r="G45"/>
  <c r="J45" s="1"/>
  <c r="AP44"/>
  <c r="AK44"/>
  <c r="AM44" s="1"/>
  <c r="Y44"/>
  <c r="V44"/>
  <c r="S44"/>
  <c r="P44"/>
  <c r="J44"/>
  <c r="I44"/>
  <c r="X44" s="1"/>
  <c r="H44"/>
  <c r="G44"/>
  <c r="AP43"/>
  <c r="AK43"/>
  <c r="AM43" s="1"/>
  <c r="Y43"/>
  <c r="V43"/>
  <c r="U43"/>
  <c r="S43"/>
  <c r="P43"/>
  <c r="O43"/>
  <c r="J43"/>
  <c r="G43"/>
  <c r="H43" s="1"/>
  <c r="I43" s="1"/>
  <c r="AM42"/>
  <c r="AK42"/>
  <c r="Y42"/>
  <c r="V42"/>
  <c r="AB42" s="1"/>
  <c r="S42"/>
  <c r="P42"/>
  <c r="O42"/>
  <c r="H42"/>
  <c r="I42" s="1"/>
  <c r="G42"/>
  <c r="J42" s="1"/>
  <c r="AM41"/>
  <c r="AK41"/>
  <c r="Y41"/>
  <c r="V41"/>
  <c r="AB41" s="1"/>
  <c r="S41"/>
  <c r="P41"/>
  <c r="I41"/>
  <c r="H41"/>
  <c r="G41"/>
  <c r="J41" s="1"/>
  <c r="AK39"/>
  <c r="AM39" s="1"/>
  <c r="Y39"/>
  <c r="V39"/>
  <c r="S39"/>
  <c r="P39"/>
  <c r="J39"/>
  <c r="I39"/>
  <c r="H39"/>
  <c r="G39"/>
  <c r="AP38"/>
  <c r="AK38"/>
  <c r="AM38" s="1"/>
  <c r="Y38"/>
  <c r="V38"/>
  <c r="U38"/>
  <c r="S38"/>
  <c r="P38"/>
  <c r="J38"/>
  <c r="G38"/>
  <c r="H38" s="1"/>
  <c r="I38" s="1"/>
  <c r="AM37"/>
  <c r="AK37"/>
  <c r="AP37" s="1"/>
  <c r="AB37"/>
  <c r="Y37"/>
  <c r="V37"/>
  <c r="S37"/>
  <c r="P37"/>
  <c r="H37"/>
  <c r="I37" s="1"/>
  <c r="O37" s="1"/>
  <c r="G37"/>
  <c r="J37" s="1"/>
  <c r="AM36"/>
  <c r="AK36"/>
  <c r="AP36" s="1"/>
  <c r="AB36"/>
  <c r="AD36" s="1"/>
  <c r="Y36"/>
  <c r="V36"/>
  <c r="S36"/>
  <c r="P36"/>
  <c r="H36"/>
  <c r="I36" s="1"/>
  <c r="G36"/>
  <c r="J36" s="1"/>
  <c r="AG35"/>
  <c r="AF35"/>
  <c r="AM34"/>
  <c r="AK34"/>
  <c r="Y34"/>
  <c r="V34"/>
  <c r="S34"/>
  <c r="P34"/>
  <c r="AB34" s="1"/>
  <c r="O34"/>
  <c r="H34"/>
  <c r="I34" s="1"/>
  <c r="G34"/>
  <c r="J34" s="1"/>
  <c r="AM33"/>
  <c r="AK33"/>
  <c r="Y33"/>
  <c r="X33"/>
  <c r="V33"/>
  <c r="S33"/>
  <c r="P33"/>
  <c r="AB33" s="1"/>
  <c r="J33"/>
  <c r="I33"/>
  <c r="R33" s="1"/>
  <c r="H33"/>
  <c r="AM32"/>
  <c r="AK32"/>
  <c r="Y32"/>
  <c r="X32"/>
  <c r="V32"/>
  <c r="S32"/>
  <c r="P32"/>
  <c r="AB32" s="1"/>
  <c r="J32"/>
  <c r="I32"/>
  <c r="R32" s="1"/>
  <c r="H32"/>
  <c r="AM31"/>
  <c r="AK31"/>
  <c r="Y31"/>
  <c r="X31"/>
  <c r="V31"/>
  <c r="S31"/>
  <c r="P31"/>
  <c r="AB31" s="1"/>
  <c r="I31"/>
  <c r="R31" s="1"/>
  <c r="H31"/>
  <c r="G31"/>
  <c r="J31" s="1"/>
  <c r="AP30"/>
  <c r="AK30"/>
  <c r="AM30" s="1"/>
  <c r="Y30"/>
  <c r="V30"/>
  <c r="S30"/>
  <c r="P30"/>
  <c r="J30"/>
  <c r="I30"/>
  <c r="X30" s="1"/>
  <c r="H30"/>
  <c r="G30"/>
  <c r="AP29"/>
  <c r="AK29"/>
  <c r="AM29" s="1"/>
  <c r="Y29"/>
  <c r="V29"/>
  <c r="U29"/>
  <c r="S29"/>
  <c r="P29"/>
  <c r="O29"/>
  <c r="J29"/>
  <c r="G29"/>
  <c r="H29" s="1"/>
  <c r="I29" s="1"/>
  <c r="AM28"/>
  <c r="AK28"/>
  <c r="Y28"/>
  <c r="V28"/>
  <c r="AB28" s="1"/>
  <c r="S28"/>
  <c r="P28"/>
  <c r="O28"/>
  <c r="H28"/>
  <c r="I28" s="1"/>
  <c r="G28"/>
  <c r="J28" s="1"/>
  <c r="AM27"/>
  <c r="AK27"/>
  <c r="Y27"/>
  <c r="V27"/>
  <c r="AB27" s="1"/>
  <c r="S27"/>
  <c r="P27"/>
  <c r="I27"/>
  <c r="H27"/>
  <c r="G27"/>
  <c r="J27" s="1"/>
  <c r="AN25"/>
  <c r="AL25"/>
  <c r="AK25"/>
  <c r="AM25" s="1"/>
  <c r="Y25"/>
  <c r="V25"/>
  <c r="AB25" s="1"/>
  <c r="S25"/>
  <c r="P25"/>
  <c r="I25"/>
  <c r="H25"/>
  <c r="G25"/>
  <c r="J25" s="1"/>
  <c r="AN24"/>
  <c r="AL24"/>
  <c r="AK24"/>
  <c r="AM24" s="1"/>
  <c r="Y24"/>
  <c r="V24"/>
  <c r="AB24" s="1"/>
  <c r="S24"/>
  <c r="P24"/>
  <c r="I24"/>
  <c r="X24" s="1"/>
  <c r="H24"/>
  <c r="G24"/>
  <c r="J24" s="1"/>
  <c r="AL23"/>
  <c r="AK23"/>
  <c r="AP23" s="1"/>
  <c r="H23"/>
  <c r="G23"/>
  <c r="AP22"/>
  <c r="AK22"/>
  <c r="AM22" s="1"/>
  <c r="Y22"/>
  <c r="V22"/>
  <c r="U22"/>
  <c r="S22"/>
  <c r="P22"/>
  <c r="J22"/>
  <c r="G22"/>
  <c r="H22" s="1"/>
  <c r="I22" s="1"/>
  <c r="AM21"/>
  <c r="AL21"/>
  <c r="AN21" s="1"/>
  <c r="AK21"/>
  <c r="AP21" s="1"/>
  <c r="O21"/>
  <c r="K21"/>
  <c r="S21" s="1"/>
  <c r="H21"/>
  <c r="I21" s="1"/>
  <c r="U21" s="1"/>
  <c r="G21"/>
  <c r="J21" s="1"/>
  <c r="AN20"/>
  <c r="AM20"/>
  <c r="AL20"/>
  <c r="AK20"/>
  <c r="V20"/>
  <c r="I20"/>
  <c r="H20"/>
  <c r="G20"/>
  <c r="J20" s="1"/>
  <c r="K20" s="1"/>
  <c r="AN19"/>
  <c r="AM19"/>
  <c r="AL19"/>
  <c r="AQ19" s="1"/>
  <c r="AK19"/>
  <c r="J19"/>
  <c r="H19"/>
  <c r="I18" s="1"/>
  <c r="G19"/>
  <c r="AN18"/>
  <c r="AL18"/>
  <c r="AQ18" s="1"/>
  <c r="AK18"/>
  <c r="AM18" s="1"/>
  <c r="P18"/>
  <c r="J18"/>
  <c r="K18" s="1"/>
  <c r="H18"/>
  <c r="G18"/>
  <c r="AQ17"/>
  <c r="AL17"/>
  <c r="AN17" s="1"/>
  <c r="AK17"/>
  <c r="AM17" s="1"/>
  <c r="J17"/>
  <c r="H17"/>
  <c r="AP16"/>
  <c r="AL16"/>
  <c r="AN16" s="1"/>
  <c r="AK16"/>
  <c r="AM16" s="1"/>
  <c r="X16"/>
  <c r="R16"/>
  <c r="K16"/>
  <c r="S16" s="1"/>
  <c r="J16"/>
  <c r="G16"/>
  <c r="H16" s="1"/>
  <c r="I16" s="1"/>
  <c r="AQ15"/>
  <c r="AM15"/>
  <c r="AL15"/>
  <c r="AN15" s="1"/>
  <c r="AK15"/>
  <c r="H15"/>
  <c r="I14" s="1"/>
  <c r="G15"/>
  <c r="J15" s="1"/>
  <c r="AN14"/>
  <c r="AM14"/>
  <c r="AL14"/>
  <c r="AQ14" s="1"/>
  <c r="AK14"/>
  <c r="AP14" s="1"/>
  <c r="H14"/>
  <c r="G14"/>
  <c r="J14" s="1"/>
  <c r="K14" s="1"/>
  <c r="AP13"/>
  <c r="AN13"/>
  <c r="AL13"/>
  <c r="AK13"/>
  <c r="J13"/>
  <c r="H13"/>
  <c r="AN12"/>
  <c r="AM12"/>
  <c r="AL12"/>
  <c r="AQ12" s="1"/>
  <c r="AK12"/>
  <c r="H12"/>
  <c r="I12" s="1"/>
  <c r="G12"/>
  <c r="J12" s="1"/>
  <c r="K12" s="1"/>
  <c r="V12" s="1"/>
  <c r="AN11"/>
  <c r="AL11"/>
  <c r="AQ11" s="1"/>
  <c r="AK11"/>
  <c r="AM11" s="1"/>
  <c r="X11"/>
  <c r="P11"/>
  <c r="J11"/>
  <c r="K11" s="1"/>
  <c r="I11"/>
  <c r="R11" s="1"/>
  <c r="H11"/>
  <c r="G11"/>
  <c r="AK10"/>
  <c r="AM10" s="1"/>
  <c r="AJ10"/>
  <c r="AL10" s="1"/>
  <c r="U10"/>
  <c r="O10"/>
  <c r="K10"/>
  <c r="I10"/>
  <c r="X10" s="1"/>
  <c r="H10"/>
  <c r="H963" i="1"/>
  <c r="I963" s="1"/>
  <c r="O963" s="1"/>
  <c r="G963"/>
  <c r="J963" s="1"/>
  <c r="K963" s="1"/>
  <c r="P963" s="1"/>
  <c r="V962"/>
  <c r="J962"/>
  <c r="K962" s="1"/>
  <c r="I962"/>
  <c r="H962"/>
  <c r="G962"/>
  <c r="J960"/>
  <c r="H960"/>
  <c r="I959" s="1"/>
  <c r="G960"/>
  <c r="X959"/>
  <c r="V959"/>
  <c r="J959"/>
  <c r="K959" s="1"/>
  <c r="H959"/>
  <c r="G959"/>
  <c r="J957"/>
  <c r="H957"/>
  <c r="I956" s="1"/>
  <c r="X956" s="1"/>
  <c r="G957"/>
  <c r="P956"/>
  <c r="J956"/>
  <c r="K956" s="1"/>
  <c r="H956"/>
  <c r="G956"/>
  <c r="J954"/>
  <c r="H954"/>
  <c r="G954"/>
  <c r="R953"/>
  <c r="J953"/>
  <c r="I953"/>
  <c r="X953" s="1"/>
  <c r="H953"/>
  <c r="G953"/>
  <c r="J952"/>
  <c r="H952"/>
  <c r="G952"/>
  <c r="V951"/>
  <c r="J951"/>
  <c r="K951" s="1"/>
  <c r="I951"/>
  <c r="H951"/>
  <c r="G951"/>
  <c r="J949"/>
  <c r="H949"/>
  <c r="I948" s="1"/>
  <c r="G949"/>
  <c r="V948"/>
  <c r="J948"/>
  <c r="K948" s="1"/>
  <c r="H948"/>
  <c r="G948"/>
  <c r="J946"/>
  <c r="H946"/>
  <c r="I945" s="1"/>
  <c r="G946"/>
  <c r="X945"/>
  <c r="J945"/>
  <c r="H945"/>
  <c r="G945"/>
  <c r="J943"/>
  <c r="H943"/>
  <c r="G943"/>
  <c r="R942"/>
  <c r="J942"/>
  <c r="I942"/>
  <c r="X942" s="1"/>
  <c r="H942"/>
  <c r="G942"/>
  <c r="J941"/>
  <c r="H941"/>
  <c r="G941"/>
  <c r="V940"/>
  <c r="R940"/>
  <c r="J940"/>
  <c r="K940" s="1"/>
  <c r="I940"/>
  <c r="H940"/>
  <c r="G940"/>
  <c r="J938"/>
  <c r="H938"/>
  <c r="G938"/>
  <c r="J937"/>
  <c r="K937" s="1"/>
  <c r="I937"/>
  <c r="H937"/>
  <c r="G937"/>
  <c r="J935"/>
  <c r="H935"/>
  <c r="I934" s="1"/>
  <c r="G935"/>
  <c r="J934"/>
  <c r="H934"/>
  <c r="G934"/>
  <c r="J933"/>
  <c r="H933"/>
  <c r="G933"/>
  <c r="R932"/>
  <c r="J932"/>
  <c r="I932"/>
  <c r="X932" s="1"/>
  <c r="H932"/>
  <c r="G932"/>
  <c r="J931"/>
  <c r="H931"/>
  <c r="G931"/>
  <c r="V930"/>
  <c r="R930"/>
  <c r="J930"/>
  <c r="K930" s="1"/>
  <c r="I930"/>
  <c r="H930"/>
  <c r="G930"/>
  <c r="J929"/>
  <c r="H929"/>
  <c r="G929"/>
  <c r="J928"/>
  <c r="K928" s="1"/>
  <c r="I928"/>
  <c r="H928"/>
  <c r="G928"/>
  <c r="J926"/>
  <c r="H926"/>
  <c r="I925" s="1"/>
  <c r="G926"/>
  <c r="J925"/>
  <c r="H925"/>
  <c r="G925"/>
  <c r="J923"/>
  <c r="H923"/>
  <c r="G923"/>
  <c r="R922"/>
  <c r="J922"/>
  <c r="I922"/>
  <c r="X922" s="1"/>
  <c r="H922"/>
  <c r="G922"/>
  <c r="J921"/>
  <c r="H921"/>
  <c r="G921"/>
  <c r="V920"/>
  <c r="J920"/>
  <c r="K920" s="1"/>
  <c r="I920"/>
  <c r="H920"/>
  <c r="G920"/>
  <c r="J918"/>
  <c r="H918"/>
  <c r="G918"/>
  <c r="V917"/>
  <c r="J917"/>
  <c r="K917" s="1"/>
  <c r="I917"/>
  <c r="H917"/>
  <c r="G917"/>
  <c r="J915"/>
  <c r="H915"/>
  <c r="I914" s="1"/>
  <c r="G915"/>
  <c r="P914"/>
  <c r="J914"/>
  <c r="K914" s="1"/>
  <c r="H914"/>
  <c r="G914"/>
  <c r="J912"/>
  <c r="H912"/>
  <c r="G912"/>
  <c r="J911"/>
  <c r="I911"/>
  <c r="H911"/>
  <c r="G911"/>
  <c r="J910"/>
  <c r="H910"/>
  <c r="G910"/>
  <c r="X909"/>
  <c r="V909"/>
  <c r="J909"/>
  <c r="K909" s="1"/>
  <c r="I909"/>
  <c r="H909"/>
  <c r="G909"/>
  <c r="J907"/>
  <c r="H907"/>
  <c r="G907"/>
  <c r="J906"/>
  <c r="K906" s="1"/>
  <c r="I906"/>
  <c r="H906"/>
  <c r="G906"/>
  <c r="J904"/>
  <c r="H904"/>
  <c r="I903" s="1"/>
  <c r="G904"/>
  <c r="R903"/>
  <c r="J903"/>
  <c r="H903"/>
  <c r="G903"/>
  <c r="J902"/>
  <c r="H902"/>
  <c r="G902"/>
  <c r="R901"/>
  <c r="J901"/>
  <c r="I901"/>
  <c r="H901"/>
  <c r="G901"/>
  <c r="J899"/>
  <c r="H899"/>
  <c r="G899"/>
  <c r="X898"/>
  <c r="J898"/>
  <c r="K898" s="1"/>
  <c r="I898"/>
  <c r="H898"/>
  <c r="G898"/>
  <c r="J896"/>
  <c r="H896"/>
  <c r="I895" s="1"/>
  <c r="G896"/>
  <c r="P895"/>
  <c r="J895"/>
  <c r="K895" s="1"/>
  <c r="G895"/>
  <c r="H895" s="1"/>
  <c r="J893"/>
  <c r="H893"/>
  <c r="G893"/>
  <c r="J892"/>
  <c r="I892"/>
  <c r="G892"/>
  <c r="H892" s="1"/>
  <c r="J891"/>
  <c r="H891"/>
  <c r="G891"/>
  <c r="X890"/>
  <c r="J890"/>
  <c r="K890" s="1"/>
  <c r="V890" s="1"/>
  <c r="I890"/>
  <c r="G890"/>
  <c r="H890" s="1"/>
  <c r="J888"/>
  <c r="H888"/>
  <c r="G888"/>
  <c r="X887"/>
  <c r="P887"/>
  <c r="J887"/>
  <c r="K887" s="1"/>
  <c r="I887"/>
  <c r="G887"/>
  <c r="H887" s="1"/>
  <c r="J885"/>
  <c r="H885"/>
  <c r="I884" s="1"/>
  <c r="G885"/>
  <c r="J884"/>
  <c r="G884"/>
  <c r="H884" s="1"/>
  <c r="J883"/>
  <c r="H883"/>
  <c r="I882" s="1"/>
  <c r="G883"/>
  <c r="X882"/>
  <c r="J882"/>
  <c r="G882"/>
  <c r="H882" s="1"/>
  <c r="J880"/>
  <c r="H880"/>
  <c r="G880"/>
  <c r="X879"/>
  <c r="J879"/>
  <c r="K879" s="1"/>
  <c r="V879" s="1"/>
  <c r="I879"/>
  <c r="H879"/>
  <c r="G879"/>
  <c r="J878"/>
  <c r="H878"/>
  <c r="I877" s="1"/>
  <c r="G878"/>
  <c r="X877"/>
  <c r="J877"/>
  <c r="H877"/>
  <c r="G877"/>
  <c r="J875"/>
  <c r="H875"/>
  <c r="G875"/>
  <c r="J874"/>
  <c r="I874"/>
  <c r="G874"/>
  <c r="H874" s="1"/>
  <c r="J873"/>
  <c r="H873"/>
  <c r="G873"/>
  <c r="J872"/>
  <c r="I872"/>
  <c r="G872"/>
  <c r="H872" s="1"/>
  <c r="J870"/>
  <c r="H870"/>
  <c r="G870"/>
  <c r="J869"/>
  <c r="I869"/>
  <c r="H869"/>
  <c r="G869"/>
  <c r="J867"/>
  <c r="H867"/>
  <c r="I866" s="1"/>
  <c r="G867"/>
  <c r="V866"/>
  <c r="R866"/>
  <c r="J866"/>
  <c r="K866" s="1"/>
  <c r="H866"/>
  <c r="G866"/>
  <c r="J865"/>
  <c r="H865"/>
  <c r="G865"/>
  <c r="X864"/>
  <c r="J864"/>
  <c r="K864" s="1"/>
  <c r="I864"/>
  <c r="H864"/>
  <c r="G864"/>
  <c r="J862"/>
  <c r="H862"/>
  <c r="I861" s="1"/>
  <c r="G862"/>
  <c r="X861"/>
  <c r="R861"/>
  <c r="J861"/>
  <c r="H861"/>
  <c r="G861"/>
  <c r="J859"/>
  <c r="H859"/>
  <c r="G859"/>
  <c r="R858"/>
  <c r="J858"/>
  <c r="I858"/>
  <c r="H858"/>
  <c r="G858"/>
  <c r="J856"/>
  <c r="H856"/>
  <c r="G856"/>
  <c r="X855"/>
  <c r="V855"/>
  <c r="J855"/>
  <c r="K855" s="1"/>
  <c r="I855"/>
  <c r="H855"/>
  <c r="G855"/>
  <c r="J854"/>
  <c r="H854"/>
  <c r="G854"/>
  <c r="J853"/>
  <c r="K853" s="1"/>
  <c r="I853"/>
  <c r="G853"/>
  <c r="H853" s="1"/>
  <c r="J850"/>
  <c r="H850"/>
  <c r="G850"/>
  <c r="G849"/>
  <c r="J847"/>
  <c r="H847"/>
  <c r="G847"/>
  <c r="J846"/>
  <c r="I846"/>
  <c r="G846"/>
  <c r="H846" s="1"/>
  <c r="J845"/>
  <c r="H845"/>
  <c r="G845"/>
  <c r="G844"/>
  <c r="J841"/>
  <c r="H841"/>
  <c r="G841"/>
  <c r="R840"/>
  <c r="K840"/>
  <c r="J840"/>
  <c r="I840"/>
  <c r="G840"/>
  <c r="H840" s="1"/>
  <c r="J839"/>
  <c r="H839"/>
  <c r="G839"/>
  <c r="G838"/>
  <c r="J836"/>
  <c r="H836"/>
  <c r="G836"/>
  <c r="Y835"/>
  <c r="R835"/>
  <c r="J835"/>
  <c r="K835" s="1"/>
  <c r="I835"/>
  <c r="G835"/>
  <c r="H835" s="1"/>
  <c r="J831"/>
  <c r="H831"/>
  <c r="G831"/>
  <c r="G830"/>
  <c r="J829"/>
  <c r="H829"/>
  <c r="G829"/>
  <c r="V828"/>
  <c r="J828"/>
  <c r="K828" s="1"/>
  <c r="I828"/>
  <c r="G828"/>
  <c r="H828" s="1"/>
  <c r="J827"/>
  <c r="H827"/>
  <c r="G827"/>
  <c r="G826"/>
  <c r="J825"/>
  <c r="H825"/>
  <c r="G825"/>
  <c r="S824"/>
  <c r="R824"/>
  <c r="J824"/>
  <c r="K824" s="1"/>
  <c r="I824"/>
  <c r="G824"/>
  <c r="H824" s="1"/>
  <c r="J823"/>
  <c r="H823"/>
  <c r="G823"/>
  <c r="G822"/>
  <c r="J821"/>
  <c r="H821"/>
  <c r="G821"/>
  <c r="Y820"/>
  <c r="R820"/>
  <c r="K820"/>
  <c r="J820"/>
  <c r="I820"/>
  <c r="G820"/>
  <c r="H820" s="1"/>
  <c r="J819"/>
  <c r="H819"/>
  <c r="G819"/>
  <c r="G818"/>
  <c r="J817"/>
  <c r="H817"/>
  <c r="G817"/>
  <c r="Y816"/>
  <c r="V816"/>
  <c r="R816"/>
  <c r="J816"/>
  <c r="K816" s="1"/>
  <c r="I816"/>
  <c r="G816"/>
  <c r="H816" s="1"/>
  <c r="J815"/>
  <c r="H815"/>
  <c r="G815"/>
  <c r="G814"/>
  <c r="J813"/>
  <c r="H813"/>
  <c r="G813"/>
  <c r="J812"/>
  <c r="I812"/>
  <c r="G812"/>
  <c r="H812" s="1"/>
  <c r="J811"/>
  <c r="H811"/>
  <c r="G811"/>
  <c r="G810"/>
  <c r="J808"/>
  <c r="H808"/>
  <c r="G808"/>
  <c r="R807"/>
  <c r="J807"/>
  <c r="K807" s="1"/>
  <c r="I807"/>
  <c r="G807"/>
  <c r="H807" s="1"/>
  <c r="J806"/>
  <c r="H806"/>
  <c r="G806"/>
  <c r="G805"/>
  <c r="J803"/>
  <c r="H803"/>
  <c r="G803"/>
  <c r="Y802"/>
  <c r="R802"/>
  <c r="K802"/>
  <c r="J802"/>
  <c r="I802"/>
  <c r="G802"/>
  <c r="H802" s="1"/>
  <c r="J801"/>
  <c r="K800" s="1"/>
  <c r="H801"/>
  <c r="G801"/>
  <c r="V800"/>
  <c r="I800"/>
  <c r="H800"/>
  <c r="G800"/>
  <c r="J800" s="1"/>
  <c r="G799"/>
  <c r="G798"/>
  <c r="J798" s="1"/>
  <c r="H797"/>
  <c r="G797"/>
  <c r="J797" s="1"/>
  <c r="G796"/>
  <c r="H795"/>
  <c r="G795"/>
  <c r="J795" s="1"/>
  <c r="G794"/>
  <c r="G793"/>
  <c r="J793" s="1"/>
  <c r="Y792"/>
  <c r="S792"/>
  <c r="P792"/>
  <c r="K792"/>
  <c r="H792"/>
  <c r="G792"/>
  <c r="J792" s="1"/>
  <c r="G790"/>
  <c r="G789"/>
  <c r="J789" s="1"/>
  <c r="H788"/>
  <c r="G788"/>
  <c r="J788" s="1"/>
  <c r="G787"/>
  <c r="H785"/>
  <c r="G785"/>
  <c r="J785" s="1"/>
  <c r="Y784"/>
  <c r="P784"/>
  <c r="O784"/>
  <c r="H784"/>
  <c r="I784" s="1"/>
  <c r="G784"/>
  <c r="J784" s="1"/>
  <c r="K784" s="1"/>
  <c r="G783"/>
  <c r="J783" s="1"/>
  <c r="Y782"/>
  <c r="S782"/>
  <c r="P782"/>
  <c r="K782"/>
  <c r="H782"/>
  <c r="G782"/>
  <c r="J782" s="1"/>
  <c r="G780"/>
  <c r="G779"/>
  <c r="J779" s="1"/>
  <c r="H778"/>
  <c r="G778"/>
  <c r="J778" s="1"/>
  <c r="G777"/>
  <c r="H775"/>
  <c r="G775"/>
  <c r="J775" s="1"/>
  <c r="V774"/>
  <c r="O774"/>
  <c r="H774"/>
  <c r="I774" s="1"/>
  <c r="G774"/>
  <c r="J774" s="1"/>
  <c r="K774" s="1"/>
  <c r="G773"/>
  <c r="J773" s="1"/>
  <c r="Y772"/>
  <c r="S772"/>
  <c r="P772"/>
  <c r="K772"/>
  <c r="H772"/>
  <c r="G772"/>
  <c r="J772" s="1"/>
  <c r="G771"/>
  <c r="J770"/>
  <c r="G770"/>
  <c r="H770" s="1"/>
  <c r="J768"/>
  <c r="H768"/>
  <c r="G768"/>
  <c r="P767"/>
  <c r="J767"/>
  <c r="K767" s="1"/>
  <c r="G767"/>
  <c r="H767" s="1"/>
  <c r="I767" s="1"/>
  <c r="R767" s="1"/>
  <c r="J766"/>
  <c r="H766"/>
  <c r="G766"/>
  <c r="P765"/>
  <c r="J765"/>
  <c r="K765" s="1"/>
  <c r="G765"/>
  <c r="H765" s="1"/>
  <c r="J763"/>
  <c r="H763"/>
  <c r="G763"/>
  <c r="J762"/>
  <c r="G762"/>
  <c r="H762" s="1"/>
  <c r="J761"/>
  <c r="H761"/>
  <c r="G761"/>
  <c r="J760"/>
  <c r="K760" s="1"/>
  <c r="G760"/>
  <c r="H760" s="1"/>
  <c r="I760" s="1"/>
  <c r="J758"/>
  <c r="H758"/>
  <c r="G758"/>
  <c r="P757"/>
  <c r="J757"/>
  <c r="K757" s="1"/>
  <c r="G757"/>
  <c r="H757" s="1"/>
  <c r="I757" s="1"/>
  <c r="R757" s="1"/>
  <c r="J756"/>
  <c r="H756"/>
  <c r="G756"/>
  <c r="P755"/>
  <c r="J755"/>
  <c r="K755" s="1"/>
  <c r="G755"/>
  <c r="H755" s="1"/>
  <c r="J753"/>
  <c r="H753"/>
  <c r="G753"/>
  <c r="J752"/>
  <c r="G752"/>
  <c r="H752" s="1"/>
  <c r="J751"/>
  <c r="H751"/>
  <c r="G751"/>
  <c r="J750"/>
  <c r="K750" s="1"/>
  <c r="G750"/>
  <c r="H750" s="1"/>
  <c r="I750" s="1"/>
  <c r="J748"/>
  <c r="H748"/>
  <c r="G748"/>
  <c r="P747"/>
  <c r="J747"/>
  <c r="K747" s="1"/>
  <c r="G747"/>
  <c r="H747" s="1"/>
  <c r="I747" s="1"/>
  <c r="R747" s="1"/>
  <c r="J746"/>
  <c r="H746"/>
  <c r="G746"/>
  <c r="P745"/>
  <c r="J745"/>
  <c r="K745" s="1"/>
  <c r="G745"/>
  <c r="H745" s="1"/>
  <c r="J743"/>
  <c r="H743"/>
  <c r="G743"/>
  <c r="J742"/>
  <c r="G742"/>
  <c r="H742" s="1"/>
  <c r="J741"/>
  <c r="H741"/>
  <c r="G741"/>
  <c r="J740"/>
  <c r="K740" s="1"/>
  <c r="G740"/>
  <c r="H740" s="1"/>
  <c r="I740" s="1"/>
  <c r="J738"/>
  <c r="H738"/>
  <c r="G738"/>
  <c r="P737"/>
  <c r="J737"/>
  <c r="K737" s="1"/>
  <c r="G737"/>
  <c r="H737" s="1"/>
  <c r="I737" s="1"/>
  <c r="R737" s="1"/>
  <c r="J736"/>
  <c r="H736"/>
  <c r="G736"/>
  <c r="G735"/>
  <c r="J733"/>
  <c r="H733"/>
  <c r="G733"/>
  <c r="J732"/>
  <c r="K732" s="1"/>
  <c r="I732"/>
  <c r="G732"/>
  <c r="H732" s="1"/>
  <c r="J731"/>
  <c r="H731"/>
  <c r="G731"/>
  <c r="G730"/>
  <c r="J729"/>
  <c r="K728" s="1"/>
  <c r="H729"/>
  <c r="G729"/>
  <c r="R728"/>
  <c r="J728"/>
  <c r="I728"/>
  <c r="G728"/>
  <c r="H728" s="1"/>
  <c r="J726"/>
  <c r="H726"/>
  <c r="G726"/>
  <c r="G725"/>
  <c r="J724"/>
  <c r="H724"/>
  <c r="G724"/>
  <c r="R723"/>
  <c r="K723"/>
  <c r="J723"/>
  <c r="I723"/>
  <c r="G723"/>
  <c r="H723" s="1"/>
  <c r="J722"/>
  <c r="H722"/>
  <c r="G722"/>
  <c r="G721"/>
  <c r="J720"/>
  <c r="H720"/>
  <c r="G720"/>
  <c r="Y719"/>
  <c r="J719"/>
  <c r="K719" s="1"/>
  <c r="I719"/>
  <c r="R719" s="1"/>
  <c r="G719"/>
  <c r="H719" s="1"/>
  <c r="J718"/>
  <c r="H718"/>
  <c r="G718"/>
  <c r="G717"/>
  <c r="J715"/>
  <c r="H715"/>
  <c r="G715"/>
  <c r="J714"/>
  <c r="I714"/>
  <c r="G714"/>
  <c r="H714" s="1"/>
  <c r="J713"/>
  <c r="H713"/>
  <c r="G713"/>
  <c r="G712"/>
  <c r="J710"/>
  <c r="K709" s="1"/>
  <c r="S709" s="1"/>
  <c r="H710"/>
  <c r="G710"/>
  <c r="J709"/>
  <c r="I709"/>
  <c r="G709"/>
  <c r="H709" s="1"/>
  <c r="J708"/>
  <c r="H708"/>
  <c r="G708"/>
  <c r="G707"/>
  <c r="J706"/>
  <c r="H706"/>
  <c r="G706"/>
  <c r="Y705"/>
  <c r="R705"/>
  <c r="K705"/>
  <c r="J705"/>
  <c r="I705"/>
  <c r="G705"/>
  <c r="H705" s="1"/>
  <c r="J704"/>
  <c r="H704"/>
  <c r="G704"/>
  <c r="G703"/>
  <c r="J701"/>
  <c r="H701"/>
  <c r="G701"/>
  <c r="V700"/>
  <c r="K700"/>
  <c r="J700"/>
  <c r="I700"/>
  <c r="R700" s="1"/>
  <c r="G700"/>
  <c r="H700" s="1"/>
  <c r="J699"/>
  <c r="H699"/>
  <c r="G699"/>
  <c r="G698"/>
  <c r="J697"/>
  <c r="H697"/>
  <c r="G697"/>
  <c r="J696"/>
  <c r="K696" s="1"/>
  <c r="I696"/>
  <c r="G696"/>
  <c r="H696" s="1"/>
  <c r="J695"/>
  <c r="H695"/>
  <c r="G695"/>
  <c r="G694"/>
  <c r="J693"/>
  <c r="K692" s="1"/>
  <c r="H693"/>
  <c r="G693"/>
  <c r="R692"/>
  <c r="J692"/>
  <c r="I692"/>
  <c r="G692"/>
  <c r="H692" s="1"/>
  <c r="J691"/>
  <c r="H691"/>
  <c r="G691"/>
  <c r="G690"/>
  <c r="J688"/>
  <c r="H688"/>
  <c r="G688"/>
  <c r="R687"/>
  <c r="K687"/>
  <c r="J687"/>
  <c r="I687"/>
  <c r="G687"/>
  <c r="H687" s="1"/>
  <c r="J686"/>
  <c r="H686"/>
  <c r="G686"/>
  <c r="G685"/>
  <c r="J684"/>
  <c r="H684"/>
  <c r="G684"/>
  <c r="Y683"/>
  <c r="J683"/>
  <c r="K683" s="1"/>
  <c r="I683"/>
  <c r="R683" s="1"/>
  <c r="G683"/>
  <c r="H683" s="1"/>
  <c r="J682"/>
  <c r="H682"/>
  <c r="G682"/>
  <c r="G681"/>
  <c r="J680"/>
  <c r="H680"/>
  <c r="G680"/>
  <c r="J679"/>
  <c r="I679"/>
  <c r="G679"/>
  <c r="H679" s="1"/>
  <c r="G678"/>
  <c r="G677"/>
  <c r="J676"/>
  <c r="H676"/>
  <c r="G676"/>
  <c r="J675"/>
  <c r="G675"/>
  <c r="H675" s="1"/>
  <c r="G674"/>
  <c r="J673"/>
  <c r="G673"/>
  <c r="H673" s="1"/>
  <c r="R672"/>
  <c r="H672"/>
  <c r="I672" s="1"/>
  <c r="G672"/>
  <c r="J672" s="1"/>
  <c r="K672" s="1"/>
  <c r="J671"/>
  <c r="G671"/>
  <c r="H671" s="1"/>
  <c r="X670"/>
  <c r="J670"/>
  <c r="K670" s="1"/>
  <c r="H670"/>
  <c r="I670" s="1"/>
  <c r="U670" s="1"/>
  <c r="G670"/>
  <c r="G669"/>
  <c r="G668"/>
  <c r="J667"/>
  <c r="G667"/>
  <c r="H667" s="1"/>
  <c r="H666"/>
  <c r="I666" s="1"/>
  <c r="G666"/>
  <c r="J666" s="1"/>
  <c r="K666" s="1"/>
  <c r="J665"/>
  <c r="G665"/>
  <c r="H665" s="1"/>
  <c r="J664"/>
  <c r="K664" s="1"/>
  <c r="H664"/>
  <c r="I664" s="1"/>
  <c r="G664"/>
  <c r="G663"/>
  <c r="J662"/>
  <c r="H662"/>
  <c r="G662"/>
  <c r="G660"/>
  <c r="G659"/>
  <c r="J656"/>
  <c r="G656"/>
  <c r="H656" s="1"/>
  <c r="G655"/>
  <c r="J654"/>
  <c r="G654"/>
  <c r="H654" s="1"/>
  <c r="Y653"/>
  <c r="J653"/>
  <c r="K653" s="1"/>
  <c r="H653"/>
  <c r="I653" s="1"/>
  <c r="G653"/>
  <c r="G652"/>
  <c r="J651"/>
  <c r="H651"/>
  <c r="G651"/>
  <c r="G650"/>
  <c r="J649"/>
  <c r="G649"/>
  <c r="H649" s="1"/>
  <c r="J648"/>
  <c r="G648"/>
  <c r="H648" s="1"/>
  <c r="G647"/>
  <c r="J646"/>
  <c r="G646"/>
  <c r="H646" s="1"/>
  <c r="R645"/>
  <c r="O645"/>
  <c r="H645"/>
  <c r="I645" s="1"/>
  <c r="X645" s="1"/>
  <c r="G645"/>
  <c r="J645" s="1"/>
  <c r="G644"/>
  <c r="H644" s="1"/>
  <c r="R643"/>
  <c r="J643"/>
  <c r="H643"/>
  <c r="I643" s="1"/>
  <c r="G643"/>
  <c r="G642"/>
  <c r="J641"/>
  <c r="G641"/>
  <c r="H641" s="1"/>
  <c r="G640"/>
  <c r="G639"/>
  <c r="J638"/>
  <c r="G638"/>
  <c r="H638" s="1"/>
  <c r="G637"/>
  <c r="G634"/>
  <c r="H634" s="1"/>
  <c r="J633"/>
  <c r="H633"/>
  <c r="I633" s="1"/>
  <c r="G633"/>
  <c r="G632"/>
  <c r="J631"/>
  <c r="G631"/>
  <c r="H631" s="1"/>
  <c r="J630"/>
  <c r="G630"/>
  <c r="H630" s="1"/>
  <c r="G629"/>
  <c r="J628"/>
  <c r="G628"/>
  <c r="H628" s="1"/>
  <c r="R627"/>
  <c r="O627"/>
  <c r="H627"/>
  <c r="I627" s="1"/>
  <c r="X627" s="1"/>
  <c r="G627"/>
  <c r="J627" s="1"/>
  <c r="G626"/>
  <c r="H626" s="1"/>
  <c r="R625"/>
  <c r="J625"/>
  <c r="H625"/>
  <c r="I625" s="1"/>
  <c r="G625"/>
  <c r="G623"/>
  <c r="J622"/>
  <c r="G622"/>
  <c r="H622" s="1"/>
  <c r="G621"/>
  <c r="G620"/>
  <c r="J619"/>
  <c r="G619"/>
  <c r="H619" s="1"/>
  <c r="Y618"/>
  <c r="G618"/>
  <c r="J618" s="1"/>
  <c r="K618" s="1"/>
  <c r="G617"/>
  <c r="H617" s="1"/>
  <c r="J616"/>
  <c r="H616"/>
  <c r="I616" s="1"/>
  <c r="G616"/>
  <c r="G615"/>
  <c r="J614"/>
  <c r="G614"/>
  <c r="H614" s="1"/>
  <c r="J613"/>
  <c r="G613"/>
  <c r="H613" s="1"/>
  <c r="G612"/>
  <c r="J611"/>
  <c r="G611"/>
  <c r="H611" s="1"/>
  <c r="R610"/>
  <c r="O610"/>
  <c r="H610"/>
  <c r="I610" s="1"/>
  <c r="X610" s="1"/>
  <c r="G610"/>
  <c r="J610" s="1"/>
  <c r="G609"/>
  <c r="H609" s="1"/>
  <c r="R608"/>
  <c r="J608"/>
  <c r="H608"/>
  <c r="I608" s="1"/>
  <c r="G608"/>
  <c r="Y606"/>
  <c r="V606"/>
  <c r="G606"/>
  <c r="J606" s="1"/>
  <c r="K606" s="1"/>
  <c r="G604"/>
  <c r="J604" s="1"/>
  <c r="Y603"/>
  <c r="S603"/>
  <c r="P603"/>
  <c r="K603"/>
  <c r="H603"/>
  <c r="G603"/>
  <c r="J603" s="1"/>
  <c r="G602"/>
  <c r="G601"/>
  <c r="J601" s="1"/>
  <c r="H600"/>
  <c r="G600"/>
  <c r="J600" s="1"/>
  <c r="G599"/>
  <c r="H598"/>
  <c r="G598"/>
  <c r="J598" s="1"/>
  <c r="G597"/>
  <c r="J596"/>
  <c r="H596"/>
  <c r="Y595"/>
  <c r="S595"/>
  <c r="J595"/>
  <c r="K595" s="1"/>
  <c r="H595"/>
  <c r="I595" s="1"/>
  <c r="G595"/>
  <c r="Y594"/>
  <c r="P594"/>
  <c r="O594"/>
  <c r="H594"/>
  <c r="I594" s="1"/>
  <c r="G594"/>
  <c r="J594" s="1"/>
  <c r="K594" s="1"/>
  <c r="G593"/>
  <c r="J593" s="1"/>
  <c r="Y592"/>
  <c r="V592"/>
  <c r="S592"/>
  <c r="P592"/>
  <c r="K592"/>
  <c r="J592"/>
  <c r="H592"/>
  <c r="Y591"/>
  <c r="V591"/>
  <c r="S591"/>
  <c r="P591"/>
  <c r="K591"/>
  <c r="J591"/>
  <c r="I591"/>
  <c r="H591"/>
  <c r="G587"/>
  <c r="U586"/>
  <c r="J586"/>
  <c r="K586" s="1"/>
  <c r="I586"/>
  <c r="H586"/>
  <c r="G586"/>
  <c r="J584"/>
  <c r="H584"/>
  <c r="G584"/>
  <c r="J583"/>
  <c r="H583"/>
  <c r="G583"/>
  <c r="G582"/>
  <c r="J581"/>
  <c r="H581"/>
  <c r="G581"/>
  <c r="J580"/>
  <c r="H580"/>
  <c r="G580"/>
  <c r="X579"/>
  <c r="J579"/>
  <c r="H579"/>
  <c r="I579" s="1"/>
  <c r="G579"/>
  <c r="G577"/>
  <c r="J576"/>
  <c r="H576"/>
  <c r="G576"/>
  <c r="J575"/>
  <c r="H575"/>
  <c r="G575"/>
  <c r="J574"/>
  <c r="H574"/>
  <c r="G574"/>
  <c r="G573"/>
  <c r="J572"/>
  <c r="H572"/>
  <c r="G572"/>
  <c r="J571"/>
  <c r="H571"/>
  <c r="G571"/>
  <c r="X570"/>
  <c r="J570"/>
  <c r="H570"/>
  <c r="I570" s="1"/>
  <c r="G570"/>
  <c r="G569"/>
  <c r="J568"/>
  <c r="H568"/>
  <c r="G568"/>
  <c r="J566"/>
  <c r="H566"/>
  <c r="G566"/>
  <c r="G565"/>
  <c r="G564"/>
  <c r="J564" s="1"/>
  <c r="H562"/>
  <c r="G562"/>
  <c r="J562" s="1"/>
  <c r="G561"/>
  <c r="H560"/>
  <c r="G560"/>
  <c r="J560" s="1"/>
  <c r="Y559"/>
  <c r="P559"/>
  <c r="H559"/>
  <c r="G559"/>
  <c r="J559" s="1"/>
  <c r="K559" s="1"/>
  <c r="G556"/>
  <c r="J556" s="1"/>
  <c r="Y555"/>
  <c r="S555"/>
  <c r="P555"/>
  <c r="K555"/>
  <c r="H555"/>
  <c r="G555"/>
  <c r="J555" s="1"/>
  <c r="G554"/>
  <c r="G553"/>
  <c r="J553" s="1"/>
  <c r="G552"/>
  <c r="J551"/>
  <c r="G551"/>
  <c r="H551" s="1"/>
  <c r="J549"/>
  <c r="H549"/>
  <c r="G549"/>
  <c r="J548"/>
  <c r="G548"/>
  <c r="H548" s="1"/>
  <c r="I548" s="1"/>
  <c r="J547"/>
  <c r="H547"/>
  <c r="G547"/>
  <c r="J546"/>
  <c r="G546"/>
  <c r="H546" s="1"/>
  <c r="I546" s="1"/>
  <c r="X542"/>
  <c r="G542"/>
  <c r="H542" s="1"/>
  <c r="I542" s="1"/>
  <c r="J541"/>
  <c r="G541"/>
  <c r="H541" s="1"/>
  <c r="G540"/>
  <c r="J539"/>
  <c r="G539"/>
  <c r="H539" s="1"/>
  <c r="K538"/>
  <c r="J538"/>
  <c r="G538"/>
  <c r="H538" s="1"/>
  <c r="J537"/>
  <c r="G537"/>
  <c r="H537" s="1"/>
  <c r="K536"/>
  <c r="J536"/>
  <c r="G536"/>
  <c r="H536" s="1"/>
  <c r="J535"/>
  <c r="G535"/>
  <c r="H535" s="1"/>
  <c r="G534"/>
  <c r="J533"/>
  <c r="G533"/>
  <c r="H533" s="1"/>
  <c r="G532"/>
  <c r="G531"/>
  <c r="G530"/>
  <c r="H529"/>
  <c r="G529"/>
  <c r="J529" s="1"/>
  <c r="P528"/>
  <c r="J528"/>
  <c r="K528" s="1"/>
  <c r="H528"/>
  <c r="I528" s="1"/>
  <c r="G528"/>
  <c r="H527"/>
  <c r="G527"/>
  <c r="J527" s="1"/>
  <c r="P526"/>
  <c r="J526"/>
  <c r="K526" s="1"/>
  <c r="H526"/>
  <c r="I526" s="1"/>
  <c r="G526"/>
  <c r="J525"/>
  <c r="H525"/>
  <c r="G524"/>
  <c r="I521"/>
  <c r="H521"/>
  <c r="G521"/>
  <c r="I520"/>
  <c r="O520" s="1"/>
  <c r="G520"/>
  <c r="H520" s="1"/>
  <c r="G519"/>
  <c r="H519" s="1"/>
  <c r="I519" s="1"/>
  <c r="G517"/>
  <c r="H517" s="1"/>
  <c r="I517" s="1"/>
  <c r="U517" s="1"/>
  <c r="P516"/>
  <c r="J516"/>
  <c r="K516" s="1"/>
  <c r="H516"/>
  <c r="I516" s="1"/>
  <c r="G516"/>
  <c r="X515"/>
  <c r="P515"/>
  <c r="J515"/>
  <c r="K515" s="1"/>
  <c r="I515"/>
  <c r="R515" s="1"/>
  <c r="G515"/>
  <c r="H515" s="1"/>
  <c r="J513"/>
  <c r="H513"/>
  <c r="I512" s="1"/>
  <c r="G513"/>
  <c r="X512"/>
  <c r="J512"/>
  <c r="G512"/>
  <c r="H512" s="1"/>
  <c r="J511"/>
  <c r="H511"/>
  <c r="I510" s="1"/>
  <c r="G511"/>
  <c r="X510"/>
  <c r="J510"/>
  <c r="K510" s="1"/>
  <c r="P510" s="1"/>
  <c r="G510"/>
  <c r="H510" s="1"/>
  <c r="J509"/>
  <c r="H509"/>
  <c r="I508" s="1"/>
  <c r="G509"/>
  <c r="X508"/>
  <c r="J508"/>
  <c r="G508"/>
  <c r="H508" s="1"/>
  <c r="J506"/>
  <c r="H506"/>
  <c r="I505" s="1"/>
  <c r="G506"/>
  <c r="X505"/>
  <c r="J505"/>
  <c r="K505" s="1"/>
  <c r="P505" s="1"/>
  <c r="G505"/>
  <c r="H505" s="1"/>
  <c r="J503"/>
  <c r="H503"/>
  <c r="I502" s="1"/>
  <c r="G503"/>
  <c r="X502"/>
  <c r="J502"/>
  <c r="G502"/>
  <c r="H502" s="1"/>
  <c r="J501"/>
  <c r="H501"/>
  <c r="I500" s="1"/>
  <c r="G501"/>
  <c r="X500"/>
  <c r="J500"/>
  <c r="K500" s="1"/>
  <c r="P500" s="1"/>
  <c r="G500"/>
  <c r="H500" s="1"/>
  <c r="J499"/>
  <c r="H499"/>
  <c r="I498" s="1"/>
  <c r="G499"/>
  <c r="X498"/>
  <c r="J498"/>
  <c r="G498"/>
  <c r="H498" s="1"/>
  <c r="J496"/>
  <c r="H496"/>
  <c r="I495" s="1"/>
  <c r="G496"/>
  <c r="X495"/>
  <c r="J495"/>
  <c r="K495" s="1"/>
  <c r="P495" s="1"/>
  <c r="G495"/>
  <c r="H495" s="1"/>
  <c r="J494"/>
  <c r="H494"/>
  <c r="I493" s="1"/>
  <c r="G494"/>
  <c r="X493"/>
  <c r="J493"/>
  <c r="G493"/>
  <c r="H493" s="1"/>
  <c r="J492"/>
  <c r="H492"/>
  <c r="I491" s="1"/>
  <c r="G492"/>
  <c r="X491"/>
  <c r="J491"/>
  <c r="K491" s="1"/>
  <c r="P491" s="1"/>
  <c r="G491"/>
  <c r="H491" s="1"/>
  <c r="J489"/>
  <c r="H489"/>
  <c r="I488" s="1"/>
  <c r="G489"/>
  <c r="X488"/>
  <c r="J488"/>
  <c r="G488"/>
  <c r="H488" s="1"/>
  <c r="J486"/>
  <c r="H486"/>
  <c r="I485" s="1"/>
  <c r="G486"/>
  <c r="X485"/>
  <c r="J485"/>
  <c r="K485" s="1"/>
  <c r="P485" s="1"/>
  <c r="G485"/>
  <c r="H485" s="1"/>
  <c r="J484"/>
  <c r="H484"/>
  <c r="I483" s="1"/>
  <c r="G484"/>
  <c r="X483"/>
  <c r="J483"/>
  <c r="G483"/>
  <c r="H483" s="1"/>
  <c r="J482"/>
  <c r="H482"/>
  <c r="I481" s="1"/>
  <c r="G482"/>
  <c r="X481"/>
  <c r="J481"/>
  <c r="K481" s="1"/>
  <c r="P481" s="1"/>
  <c r="G481"/>
  <c r="H481" s="1"/>
  <c r="J479"/>
  <c r="H479"/>
  <c r="I478" s="1"/>
  <c r="G479"/>
  <c r="J478"/>
  <c r="G478"/>
  <c r="H478" s="1"/>
  <c r="J477"/>
  <c r="H477"/>
  <c r="G477"/>
  <c r="G476"/>
  <c r="G475"/>
  <c r="U474"/>
  <c r="S474"/>
  <c r="K474"/>
  <c r="I474"/>
  <c r="H474"/>
  <c r="G474"/>
  <c r="J474" s="1"/>
  <c r="V473"/>
  <c r="P473"/>
  <c r="J473"/>
  <c r="K473" s="1"/>
  <c r="I473"/>
  <c r="H473"/>
  <c r="G473"/>
  <c r="G471"/>
  <c r="J469"/>
  <c r="H469"/>
  <c r="G469"/>
  <c r="J468"/>
  <c r="K468" s="1"/>
  <c r="V468" s="1"/>
  <c r="I468"/>
  <c r="X468" s="1"/>
  <c r="G468"/>
  <c r="H468" s="1"/>
  <c r="J467"/>
  <c r="H467"/>
  <c r="G467"/>
  <c r="G466"/>
  <c r="J464"/>
  <c r="H464"/>
  <c r="G464"/>
  <c r="S463"/>
  <c r="J463"/>
  <c r="K463" s="1"/>
  <c r="I463"/>
  <c r="X463" s="1"/>
  <c r="G463"/>
  <c r="H463" s="1"/>
  <c r="J462"/>
  <c r="H462"/>
  <c r="G462"/>
  <c r="G461"/>
  <c r="J459"/>
  <c r="H459"/>
  <c r="G459"/>
  <c r="K458"/>
  <c r="S458" s="1"/>
  <c r="J458"/>
  <c r="I458"/>
  <c r="X458" s="1"/>
  <c r="G458"/>
  <c r="H458" s="1"/>
  <c r="J456"/>
  <c r="H456"/>
  <c r="G456"/>
  <c r="G455"/>
  <c r="J454"/>
  <c r="H454"/>
  <c r="G454"/>
  <c r="J453"/>
  <c r="K453" s="1"/>
  <c r="I453"/>
  <c r="X453" s="1"/>
  <c r="G453"/>
  <c r="H453" s="1"/>
  <c r="J452"/>
  <c r="H452"/>
  <c r="G452"/>
  <c r="G451"/>
  <c r="J450"/>
  <c r="H450"/>
  <c r="G450"/>
  <c r="V449"/>
  <c r="J449"/>
  <c r="K449" s="1"/>
  <c r="I449"/>
  <c r="X449" s="1"/>
  <c r="G449"/>
  <c r="H449" s="1"/>
  <c r="J448"/>
  <c r="H448"/>
  <c r="G448"/>
  <c r="G447"/>
  <c r="J446"/>
  <c r="H446"/>
  <c r="G446"/>
  <c r="V445"/>
  <c r="J445"/>
  <c r="K445" s="1"/>
  <c r="S445" s="1"/>
  <c r="I445"/>
  <c r="X445" s="1"/>
  <c r="G445"/>
  <c r="H445" s="1"/>
  <c r="J443"/>
  <c r="H443"/>
  <c r="G443"/>
  <c r="G442"/>
  <c r="J439"/>
  <c r="H439"/>
  <c r="G439"/>
  <c r="S438"/>
  <c r="K438"/>
  <c r="J438"/>
  <c r="I438"/>
  <c r="X438" s="1"/>
  <c r="G438"/>
  <c r="H438" s="1"/>
  <c r="J437"/>
  <c r="H437"/>
  <c r="G437"/>
  <c r="G436"/>
  <c r="J435"/>
  <c r="H435"/>
  <c r="G435"/>
  <c r="K434"/>
  <c r="J434"/>
  <c r="I434"/>
  <c r="X434" s="1"/>
  <c r="G434"/>
  <c r="H434" s="1"/>
  <c r="J433"/>
  <c r="H433"/>
  <c r="G433"/>
  <c r="G432"/>
  <c r="J431"/>
  <c r="H431"/>
  <c r="G431"/>
  <c r="J430"/>
  <c r="K430" s="1"/>
  <c r="V430" s="1"/>
  <c r="I430"/>
  <c r="X430" s="1"/>
  <c r="G430"/>
  <c r="H430" s="1"/>
  <c r="J429"/>
  <c r="H429"/>
  <c r="G429"/>
  <c r="G428"/>
  <c r="J426"/>
  <c r="H426"/>
  <c r="G426"/>
  <c r="S425"/>
  <c r="J425"/>
  <c r="K425" s="1"/>
  <c r="I425"/>
  <c r="X425" s="1"/>
  <c r="G425"/>
  <c r="H425" s="1"/>
  <c r="J424"/>
  <c r="H424"/>
  <c r="G424"/>
  <c r="G423"/>
  <c r="J421"/>
  <c r="H421"/>
  <c r="G421"/>
  <c r="K420"/>
  <c r="S420" s="1"/>
  <c r="J420"/>
  <c r="I420"/>
  <c r="X420" s="1"/>
  <c r="G420"/>
  <c r="H420" s="1"/>
  <c r="J419"/>
  <c r="H419"/>
  <c r="G419"/>
  <c r="G418"/>
  <c r="J417"/>
  <c r="H417"/>
  <c r="G417"/>
  <c r="J416"/>
  <c r="K416" s="1"/>
  <c r="I416"/>
  <c r="X416" s="1"/>
  <c r="G416"/>
  <c r="H416" s="1"/>
  <c r="J415"/>
  <c r="H415"/>
  <c r="G415"/>
  <c r="G414"/>
  <c r="J413"/>
  <c r="H413"/>
  <c r="G413"/>
  <c r="V412"/>
  <c r="J412"/>
  <c r="K412" s="1"/>
  <c r="I412"/>
  <c r="X412" s="1"/>
  <c r="G412"/>
  <c r="H412" s="1"/>
  <c r="J411"/>
  <c r="H411"/>
  <c r="G411"/>
  <c r="G410"/>
  <c r="J408"/>
  <c r="H408"/>
  <c r="G408"/>
  <c r="V407"/>
  <c r="J407"/>
  <c r="K407" s="1"/>
  <c r="S407" s="1"/>
  <c r="I407"/>
  <c r="X407" s="1"/>
  <c r="G407"/>
  <c r="H407" s="1"/>
  <c r="J406"/>
  <c r="H406"/>
  <c r="G406"/>
  <c r="G405"/>
  <c r="J404"/>
  <c r="H404"/>
  <c r="G404"/>
  <c r="S403"/>
  <c r="K403"/>
  <c r="J403"/>
  <c r="I403"/>
  <c r="X403" s="1"/>
  <c r="G403"/>
  <c r="H403" s="1"/>
  <c r="J401"/>
  <c r="H401"/>
  <c r="G401"/>
  <c r="G400"/>
  <c r="J399"/>
  <c r="H399"/>
  <c r="G399"/>
  <c r="K398"/>
  <c r="J398"/>
  <c r="I398"/>
  <c r="X398" s="1"/>
  <c r="G398"/>
  <c r="H398" s="1"/>
  <c r="J396"/>
  <c r="H396"/>
  <c r="G396"/>
  <c r="G395"/>
  <c r="G393"/>
  <c r="H392"/>
  <c r="G392"/>
  <c r="J392" s="1"/>
  <c r="G390"/>
  <c r="G389"/>
  <c r="P388"/>
  <c r="H388"/>
  <c r="I388" s="1"/>
  <c r="G388"/>
  <c r="J388" s="1"/>
  <c r="K388" s="1"/>
  <c r="J386"/>
  <c r="K386" s="1"/>
  <c r="V386" s="1"/>
  <c r="I386"/>
  <c r="H386"/>
  <c r="G386"/>
  <c r="J385"/>
  <c r="H385"/>
  <c r="I384" s="1"/>
  <c r="G385"/>
  <c r="J384"/>
  <c r="K384" s="1"/>
  <c r="P384" s="1"/>
  <c r="H384"/>
  <c r="G384"/>
  <c r="G383"/>
  <c r="H383" s="1"/>
  <c r="I383" s="1"/>
  <c r="X383" s="1"/>
  <c r="J381"/>
  <c r="H381"/>
  <c r="G381"/>
  <c r="X380"/>
  <c r="S380"/>
  <c r="J380"/>
  <c r="K380" s="1"/>
  <c r="G380"/>
  <c r="H380" s="1"/>
  <c r="I380" s="1"/>
  <c r="J379"/>
  <c r="H379"/>
  <c r="G379"/>
  <c r="G378"/>
  <c r="H378" s="1"/>
  <c r="I378" s="1"/>
  <c r="J377"/>
  <c r="H377"/>
  <c r="G377"/>
  <c r="X376"/>
  <c r="S376"/>
  <c r="J376"/>
  <c r="K376" s="1"/>
  <c r="G376"/>
  <c r="H376" s="1"/>
  <c r="I376" s="1"/>
  <c r="J374"/>
  <c r="H374"/>
  <c r="G374"/>
  <c r="G373"/>
  <c r="H373" s="1"/>
  <c r="I373" s="1"/>
  <c r="J372"/>
  <c r="H372"/>
  <c r="G372"/>
  <c r="X371"/>
  <c r="S371"/>
  <c r="J371"/>
  <c r="K371" s="1"/>
  <c r="G371"/>
  <c r="H371" s="1"/>
  <c r="I371" s="1"/>
  <c r="J370"/>
  <c r="H370"/>
  <c r="G370"/>
  <c r="G369"/>
  <c r="H369" s="1"/>
  <c r="I369" s="1"/>
  <c r="X369" s="1"/>
  <c r="J367"/>
  <c r="H367"/>
  <c r="G367"/>
  <c r="X366"/>
  <c r="S366"/>
  <c r="J366"/>
  <c r="K366" s="1"/>
  <c r="G366"/>
  <c r="H366" s="1"/>
  <c r="I366" s="1"/>
  <c r="J365"/>
  <c r="H365"/>
  <c r="G365"/>
  <c r="G364"/>
  <c r="H364" s="1"/>
  <c r="I364" s="1"/>
  <c r="J363"/>
  <c r="H363"/>
  <c r="G363"/>
  <c r="X362"/>
  <c r="S362"/>
  <c r="J362"/>
  <c r="K362" s="1"/>
  <c r="G362"/>
  <c r="H362" s="1"/>
  <c r="I362" s="1"/>
  <c r="J360"/>
  <c r="H360"/>
  <c r="G360"/>
  <c r="G359"/>
  <c r="H359" s="1"/>
  <c r="I359" s="1"/>
  <c r="J358"/>
  <c r="H358"/>
  <c r="G358"/>
  <c r="X357"/>
  <c r="S357"/>
  <c r="J357"/>
  <c r="K357" s="1"/>
  <c r="G357"/>
  <c r="H357" s="1"/>
  <c r="I357" s="1"/>
  <c r="J356"/>
  <c r="H356"/>
  <c r="G356"/>
  <c r="G355"/>
  <c r="H355" s="1"/>
  <c r="I355" s="1"/>
  <c r="J354"/>
  <c r="H354"/>
  <c r="G354"/>
  <c r="X353"/>
  <c r="S353"/>
  <c r="J353"/>
  <c r="K353" s="1"/>
  <c r="G353"/>
  <c r="H353" s="1"/>
  <c r="I353" s="1"/>
  <c r="J351"/>
  <c r="H351"/>
  <c r="G351"/>
  <c r="G350"/>
  <c r="H350" s="1"/>
  <c r="I350" s="1"/>
  <c r="U346"/>
  <c r="K346"/>
  <c r="H346"/>
  <c r="I346" s="1"/>
  <c r="G346"/>
  <c r="J346" s="1"/>
  <c r="V345"/>
  <c r="O345"/>
  <c r="I345"/>
  <c r="H345"/>
  <c r="G345"/>
  <c r="J345" s="1"/>
  <c r="K345" s="1"/>
  <c r="V344"/>
  <c r="R344"/>
  <c r="P344"/>
  <c r="J344"/>
  <c r="K344" s="1"/>
  <c r="I344"/>
  <c r="X344" s="1"/>
  <c r="H344"/>
  <c r="G344"/>
  <c r="X343"/>
  <c r="R343"/>
  <c r="K343"/>
  <c r="Y343" s="1"/>
  <c r="J343"/>
  <c r="G343"/>
  <c r="H343" s="1"/>
  <c r="I343" s="1"/>
  <c r="J341"/>
  <c r="H341"/>
  <c r="G341"/>
  <c r="X340"/>
  <c r="R340"/>
  <c r="J340"/>
  <c r="K340" s="1"/>
  <c r="G340"/>
  <c r="H340" s="1"/>
  <c r="I340" s="1"/>
  <c r="J339"/>
  <c r="H339"/>
  <c r="G339"/>
  <c r="X338"/>
  <c r="R338"/>
  <c r="J338"/>
  <c r="K338" s="1"/>
  <c r="G338"/>
  <c r="H338" s="1"/>
  <c r="I338" s="1"/>
  <c r="J336"/>
  <c r="H336"/>
  <c r="G336"/>
  <c r="X335"/>
  <c r="R335"/>
  <c r="K335"/>
  <c r="J335"/>
  <c r="G335"/>
  <c r="H335" s="1"/>
  <c r="I335" s="1"/>
  <c r="J333"/>
  <c r="H333"/>
  <c r="G333"/>
  <c r="X332"/>
  <c r="R332"/>
  <c r="K332"/>
  <c r="J332"/>
  <c r="G332"/>
  <c r="H332" s="1"/>
  <c r="I332" s="1"/>
  <c r="J331"/>
  <c r="H331"/>
  <c r="G331"/>
  <c r="X330"/>
  <c r="R330"/>
  <c r="J330"/>
  <c r="K330" s="1"/>
  <c r="G330"/>
  <c r="H330" s="1"/>
  <c r="I330" s="1"/>
  <c r="J329"/>
  <c r="H329"/>
  <c r="G329"/>
  <c r="X328"/>
  <c r="R328"/>
  <c r="J328"/>
  <c r="K328" s="1"/>
  <c r="G328"/>
  <c r="H328" s="1"/>
  <c r="I328" s="1"/>
  <c r="J326"/>
  <c r="H326"/>
  <c r="G326"/>
  <c r="X325"/>
  <c r="R325"/>
  <c r="K325"/>
  <c r="Y325" s="1"/>
  <c r="J325"/>
  <c r="G325"/>
  <c r="H325" s="1"/>
  <c r="I325" s="1"/>
  <c r="J324"/>
  <c r="H324"/>
  <c r="G324"/>
  <c r="X323"/>
  <c r="R323"/>
  <c r="K323"/>
  <c r="J323"/>
  <c r="G323"/>
  <c r="H323" s="1"/>
  <c r="I323" s="1"/>
  <c r="J322"/>
  <c r="H322"/>
  <c r="G322"/>
  <c r="X321"/>
  <c r="R321"/>
  <c r="J321"/>
  <c r="K321" s="1"/>
  <c r="G321"/>
  <c r="H321" s="1"/>
  <c r="I321" s="1"/>
  <c r="J320"/>
  <c r="H320"/>
  <c r="G320"/>
  <c r="X319"/>
  <c r="R319"/>
  <c r="J319"/>
  <c r="K319" s="1"/>
  <c r="G319"/>
  <c r="H319" s="1"/>
  <c r="I319" s="1"/>
  <c r="J318"/>
  <c r="H318"/>
  <c r="G318"/>
  <c r="X317"/>
  <c r="R317"/>
  <c r="K317"/>
  <c r="Y317" s="1"/>
  <c r="J317"/>
  <c r="G317"/>
  <c r="H317" s="1"/>
  <c r="I317" s="1"/>
  <c r="J316"/>
  <c r="H316"/>
  <c r="G316"/>
  <c r="X315"/>
  <c r="R315"/>
  <c r="K315"/>
  <c r="J315"/>
  <c r="G315"/>
  <c r="H315" s="1"/>
  <c r="I315" s="1"/>
  <c r="J314"/>
  <c r="H314"/>
  <c r="G314"/>
  <c r="X313"/>
  <c r="R313"/>
  <c r="J313"/>
  <c r="K313" s="1"/>
  <c r="G313"/>
  <c r="H313" s="1"/>
  <c r="I313" s="1"/>
  <c r="Y310"/>
  <c r="K310"/>
  <c r="G310"/>
  <c r="J310" s="1"/>
  <c r="H309"/>
  <c r="I309" s="1"/>
  <c r="O309" s="1"/>
  <c r="G309"/>
  <c r="J309" s="1"/>
  <c r="K309" s="1"/>
  <c r="P309" s="1"/>
  <c r="V308"/>
  <c r="R308"/>
  <c r="J308"/>
  <c r="K308" s="1"/>
  <c r="I308"/>
  <c r="H308"/>
  <c r="G308"/>
  <c r="R307"/>
  <c r="G307"/>
  <c r="H307" s="1"/>
  <c r="I307" s="1"/>
  <c r="X307" s="1"/>
  <c r="J305"/>
  <c r="H305"/>
  <c r="G305"/>
  <c r="R304"/>
  <c r="G304"/>
  <c r="H304" s="1"/>
  <c r="I304" s="1"/>
  <c r="X304" s="1"/>
  <c r="J303"/>
  <c r="H303"/>
  <c r="G303"/>
  <c r="R302"/>
  <c r="G302"/>
  <c r="H302" s="1"/>
  <c r="I302" s="1"/>
  <c r="X302" s="1"/>
  <c r="J301"/>
  <c r="H301"/>
  <c r="G301"/>
  <c r="R300"/>
  <c r="G300"/>
  <c r="H300" s="1"/>
  <c r="I300" s="1"/>
  <c r="X300" s="1"/>
  <c r="J299"/>
  <c r="H299"/>
  <c r="G299"/>
  <c r="R298"/>
  <c r="G298"/>
  <c r="H298" s="1"/>
  <c r="I298" s="1"/>
  <c r="X298" s="1"/>
  <c r="J297"/>
  <c r="H297"/>
  <c r="G297"/>
  <c r="R296"/>
  <c r="G296"/>
  <c r="H296" s="1"/>
  <c r="I296" s="1"/>
  <c r="X296" s="1"/>
  <c r="J294"/>
  <c r="H294"/>
  <c r="G294"/>
  <c r="R293"/>
  <c r="G293"/>
  <c r="H293" s="1"/>
  <c r="I293" s="1"/>
  <c r="X293" s="1"/>
  <c r="J292"/>
  <c r="H292"/>
  <c r="G292"/>
  <c r="R291"/>
  <c r="G291"/>
  <c r="H291" s="1"/>
  <c r="I291" s="1"/>
  <c r="X291" s="1"/>
  <c r="J290"/>
  <c r="H290"/>
  <c r="G290"/>
  <c r="R289"/>
  <c r="G289"/>
  <c r="H289" s="1"/>
  <c r="I289" s="1"/>
  <c r="X289" s="1"/>
  <c r="J288"/>
  <c r="H288"/>
  <c r="G288"/>
  <c r="R287"/>
  <c r="G287"/>
  <c r="H287" s="1"/>
  <c r="I287" s="1"/>
  <c r="X287" s="1"/>
  <c r="J286"/>
  <c r="H286"/>
  <c r="G286"/>
  <c r="R285"/>
  <c r="G285"/>
  <c r="H285" s="1"/>
  <c r="I285" s="1"/>
  <c r="X285" s="1"/>
  <c r="J283"/>
  <c r="H283"/>
  <c r="G283"/>
  <c r="R282"/>
  <c r="G282"/>
  <c r="H282" s="1"/>
  <c r="I282" s="1"/>
  <c r="X282" s="1"/>
  <c r="J280"/>
  <c r="H280"/>
  <c r="G280"/>
  <c r="R279"/>
  <c r="G279"/>
  <c r="H279" s="1"/>
  <c r="I279" s="1"/>
  <c r="X279" s="1"/>
  <c r="J278"/>
  <c r="H278"/>
  <c r="G278"/>
  <c r="R277"/>
  <c r="G277"/>
  <c r="H277" s="1"/>
  <c r="I277" s="1"/>
  <c r="X277" s="1"/>
  <c r="J275"/>
  <c r="H275"/>
  <c r="G275"/>
  <c r="R274"/>
  <c r="G274"/>
  <c r="H274" s="1"/>
  <c r="I274" s="1"/>
  <c r="X274" s="1"/>
  <c r="J272"/>
  <c r="H272"/>
  <c r="G272"/>
  <c r="R271"/>
  <c r="G271"/>
  <c r="H271" s="1"/>
  <c r="I271" s="1"/>
  <c r="X271" s="1"/>
  <c r="J270"/>
  <c r="H270"/>
  <c r="G270"/>
  <c r="R269"/>
  <c r="G269"/>
  <c r="H269" s="1"/>
  <c r="I269" s="1"/>
  <c r="X269" s="1"/>
  <c r="J267"/>
  <c r="H267"/>
  <c r="G267"/>
  <c r="R266"/>
  <c r="G266"/>
  <c r="H266" s="1"/>
  <c r="I266" s="1"/>
  <c r="X266" s="1"/>
  <c r="J264"/>
  <c r="H264"/>
  <c r="G264"/>
  <c r="R263"/>
  <c r="G263"/>
  <c r="H263" s="1"/>
  <c r="I263" s="1"/>
  <c r="X263" s="1"/>
  <c r="J262"/>
  <c r="H262"/>
  <c r="G262"/>
  <c r="R261"/>
  <c r="G261"/>
  <c r="H261" s="1"/>
  <c r="I261" s="1"/>
  <c r="X261" s="1"/>
  <c r="J260"/>
  <c r="H260"/>
  <c r="G260"/>
  <c r="R259"/>
  <c r="G259"/>
  <c r="H259" s="1"/>
  <c r="I259" s="1"/>
  <c r="X259" s="1"/>
  <c r="J258"/>
  <c r="H258"/>
  <c r="G258"/>
  <c r="R257"/>
  <c r="G257"/>
  <c r="H257" s="1"/>
  <c r="I257" s="1"/>
  <c r="X257" s="1"/>
  <c r="J256"/>
  <c r="H256"/>
  <c r="G256"/>
  <c r="R255"/>
  <c r="G255"/>
  <c r="H255" s="1"/>
  <c r="I255" s="1"/>
  <c r="X255" s="1"/>
  <c r="J253"/>
  <c r="H253"/>
  <c r="G253"/>
  <c r="R252"/>
  <c r="G252"/>
  <c r="H252" s="1"/>
  <c r="I252" s="1"/>
  <c r="X252" s="1"/>
  <c r="J250"/>
  <c r="H250"/>
  <c r="G250"/>
  <c r="R249"/>
  <c r="G249"/>
  <c r="H249" s="1"/>
  <c r="I249" s="1"/>
  <c r="X249" s="1"/>
  <c r="J247"/>
  <c r="H247"/>
  <c r="G247"/>
  <c r="R246"/>
  <c r="G246"/>
  <c r="H246" s="1"/>
  <c r="I246" s="1"/>
  <c r="X246" s="1"/>
  <c r="J244"/>
  <c r="H244"/>
  <c r="G244"/>
  <c r="R243"/>
  <c r="G243"/>
  <c r="H243" s="1"/>
  <c r="I243" s="1"/>
  <c r="X243" s="1"/>
  <c r="J241"/>
  <c r="H241"/>
  <c r="G241"/>
  <c r="R240"/>
  <c r="G240"/>
  <c r="H240" s="1"/>
  <c r="I240" s="1"/>
  <c r="X240" s="1"/>
  <c r="J238"/>
  <c r="H238"/>
  <c r="G238"/>
  <c r="R237"/>
  <c r="G237"/>
  <c r="H237" s="1"/>
  <c r="I237" s="1"/>
  <c r="X237" s="1"/>
  <c r="J236"/>
  <c r="H236"/>
  <c r="G236"/>
  <c r="R235"/>
  <c r="G235"/>
  <c r="H235" s="1"/>
  <c r="I235" s="1"/>
  <c r="X235" s="1"/>
  <c r="J233"/>
  <c r="H233"/>
  <c r="G233"/>
  <c r="R232"/>
  <c r="G232"/>
  <c r="H232" s="1"/>
  <c r="I232" s="1"/>
  <c r="X232" s="1"/>
  <c r="J231"/>
  <c r="H231"/>
  <c r="G231"/>
  <c r="R230"/>
  <c r="G230"/>
  <c r="H230" s="1"/>
  <c r="I230" s="1"/>
  <c r="X230" s="1"/>
  <c r="J229"/>
  <c r="H229"/>
  <c r="G229"/>
  <c r="R228"/>
  <c r="G228"/>
  <c r="H228" s="1"/>
  <c r="I228" s="1"/>
  <c r="X228" s="1"/>
  <c r="J226"/>
  <c r="H226"/>
  <c r="G226"/>
  <c r="R225"/>
  <c r="G225"/>
  <c r="H225" s="1"/>
  <c r="I225" s="1"/>
  <c r="X225" s="1"/>
  <c r="J223"/>
  <c r="H223"/>
  <c r="G223"/>
  <c r="R222"/>
  <c r="G222"/>
  <c r="H222" s="1"/>
  <c r="I222" s="1"/>
  <c r="X222" s="1"/>
  <c r="J220"/>
  <c r="H220"/>
  <c r="G220"/>
  <c r="R219"/>
  <c r="G219"/>
  <c r="H219" s="1"/>
  <c r="I219" s="1"/>
  <c r="X219" s="1"/>
  <c r="J217"/>
  <c r="H217"/>
  <c r="G217"/>
  <c r="R216"/>
  <c r="G216"/>
  <c r="H216" s="1"/>
  <c r="I216" s="1"/>
  <c r="X216" s="1"/>
  <c r="J215"/>
  <c r="H215"/>
  <c r="G215"/>
  <c r="G214"/>
  <c r="J212"/>
  <c r="H212"/>
  <c r="G212"/>
  <c r="K211"/>
  <c r="J211"/>
  <c r="G211"/>
  <c r="H211" s="1"/>
  <c r="I211" s="1"/>
  <c r="J209"/>
  <c r="H209"/>
  <c r="G209"/>
  <c r="G208"/>
  <c r="J206"/>
  <c r="H206"/>
  <c r="G206"/>
  <c r="J205"/>
  <c r="K205" s="1"/>
  <c r="G205"/>
  <c r="H205" s="1"/>
  <c r="I205" s="1"/>
  <c r="J203"/>
  <c r="H203"/>
  <c r="G203"/>
  <c r="G202"/>
  <c r="J200"/>
  <c r="H200"/>
  <c r="G200"/>
  <c r="K199"/>
  <c r="V199" s="1"/>
  <c r="J199"/>
  <c r="G199"/>
  <c r="H199" s="1"/>
  <c r="I199" s="1"/>
  <c r="J198"/>
  <c r="H198"/>
  <c r="G198"/>
  <c r="G197"/>
  <c r="J195"/>
  <c r="H195"/>
  <c r="G195"/>
  <c r="J194"/>
  <c r="K194" s="1"/>
  <c r="G194"/>
  <c r="H194" s="1"/>
  <c r="I194" s="1"/>
  <c r="J193"/>
  <c r="H193"/>
  <c r="G193"/>
  <c r="G192"/>
  <c r="G190"/>
  <c r="J189"/>
  <c r="G189"/>
  <c r="H189" s="1"/>
  <c r="O188"/>
  <c r="H188"/>
  <c r="I188" s="1"/>
  <c r="G188"/>
  <c r="J188" s="1"/>
  <c r="G186"/>
  <c r="H186" s="1"/>
  <c r="J185"/>
  <c r="H185"/>
  <c r="I185" s="1"/>
  <c r="G185"/>
  <c r="G184"/>
  <c r="J183"/>
  <c r="G183"/>
  <c r="H183" s="1"/>
  <c r="G181"/>
  <c r="H181" s="1"/>
  <c r="G180"/>
  <c r="J179"/>
  <c r="G179"/>
  <c r="H179" s="1"/>
  <c r="G178"/>
  <c r="J178" s="1"/>
  <c r="K178" s="1"/>
  <c r="G177"/>
  <c r="H177" s="1"/>
  <c r="R176"/>
  <c r="J176"/>
  <c r="H176"/>
  <c r="I176" s="1"/>
  <c r="G176"/>
  <c r="G175"/>
  <c r="J174"/>
  <c r="G174"/>
  <c r="H174" s="1"/>
  <c r="J173"/>
  <c r="G173"/>
  <c r="H173" s="1"/>
  <c r="G172"/>
  <c r="J171"/>
  <c r="G171"/>
  <c r="H171" s="1"/>
  <c r="O170"/>
  <c r="H170"/>
  <c r="I170" s="1"/>
  <c r="X170" s="1"/>
  <c r="G170"/>
  <c r="J170" s="1"/>
  <c r="G168"/>
  <c r="H168" s="1"/>
  <c r="J167"/>
  <c r="H167"/>
  <c r="I167" s="1"/>
  <c r="G167"/>
  <c r="G166"/>
  <c r="J165"/>
  <c r="G165"/>
  <c r="H165" s="1"/>
  <c r="G164"/>
  <c r="H164" s="1"/>
  <c r="G163"/>
  <c r="J161"/>
  <c r="G161"/>
  <c r="H161" s="1"/>
  <c r="J160"/>
  <c r="K160" s="1"/>
  <c r="V160" s="1"/>
  <c r="H160"/>
  <c r="I160" s="1"/>
  <c r="G160"/>
  <c r="V157"/>
  <c r="J157"/>
  <c r="K157" s="1"/>
  <c r="I157"/>
  <c r="G157"/>
  <c r="H157" s="1"/>
  <c r="X156"/>
  <c r="R156"/>
  <c r="K156"/>
  <c r="J156"/>
  <c r="G156"/>
  <c r="H156" s="1"/>
  <c r="I156" s="1"/>
  <c r="H155"/>
  <c r="G155"/>
  <c r="V154"/>
  <c r="J154"/>
  <c r="K154" s="1"/>
  <c r="I154"/>
  <c r="G154"/>
  <c r="H154" s="1"/>
  <c r="G153"/>
  <c r="H153" s="1"/>
  <c r="P152"/>
  <c r="J152"/>
  <c r="K152" s="1"/>
  <c r="H152"/>
  <c r="I152" s="1"/>
  <c r="G152"/>
  <c r="G151"/>
  <c r="J151" s="1"/>
  <c r="J150"/>
  <c r="H150"/>
  <c r="G150"/>
  <c r="G149"/>
  <c r="J149" s="1"/>
  <c r="J148"/>
  <c r="H148"/>
  <c r="G148"/>
  <c r="G146"/>
  <c r="J146" s="1"/>
  <c r="J145"/>
  <c r="H145"/>
  <c r="G145"/>
  <c r="G144"/>
  <c r="J144" s="1"/>
  <c r="J143"/>
  <c r="H143"/>
  <c r="G143"/>
  <c r="G141"/>
  <c r="J141" s="1"/>
  <c r="J140"/>
  <c r="H140"/>
  <c r="G140"/>
  <c r="G138"/>
  <c r="J138" s="1"/>
  <c r="J137"/>
  <c r="H137"/>
  <c r="G137"/>
  <c r="G135"/>
  <c r="J135" s="1"/>
  <c r="J134"/>
  <c r="H134"/>
  <c r="G134"/>
  <c r="G132"/>
  <c r="J132" s="1"/>
  <c r="J131"/>
  <c r="H131"/>
  <c r="G131"/>
  <c r="G130"/>
  <c r="J130" s="1"/>
  <c r="J129"/>
  <c r="H129"/>
  <c r="G129"/>
  <c r="G128"/>
  <c r="J128" s="1"/>
  <c r="J127"/>
  <c r="H127"/>
  <c r="G127"/>
  <c r="G125"/>
  <c r="J125" s="1"/>
  <c r="J124"/>
  <c r="H124"/>
  <c r="G124"/>
  <c r="G123"/>
  <c r="J123" s="1"/>
  <c r="J122"/>
  <c r="H122"/>
  <c r="G122"/>
  <c r="G120"/>
  <c r="J120" s="1"/>
  <c r="J119"/>
  <c r="H119"/>
  <c r="G119"/>
  <c r="G118"/>
  <c r="J118" s="1"/>
  <c r="J117"/>
  <c r="H117"/>
  <c r="G117"/>
  <c r="G116"/>
  <c r="J116" s="1"/>
  <c r="J115"/>
  <c r="H115"/>
  <c r="G115"/>
  <c r="G113"/>
  <c r="J113" s="1"/>
  <c r="J112"/>
  <c r="H112"/>
  <c r="G112"/>
  <c r="G110"/>
  <c r="J110" s="1"/>
  <c r="J109"/>
  <c r="H109"/>
  <c r="G109"/>
  <c r="G107"/>
  <c r="H107" s="1"/>
  <c r="K106"/>
  <c r="G106"/>
  <c r="J106" s="1"/>
  <c r="P105"/>
  <c r="J105"/>
  <c r="K105" s="1"/>
  <c r="H105"/>
  <c r="I105" s="1"/>
  <c r="G105"/>
  <c r="G104"/>
  <c r="J104" s="1"/>
  <c r="J103"/>
  <c r="H103"/>
  <c r="G103"/>
  <c r="G102"/>
  <c r="J102" s="1"/>
  <c r="J101"/>
  <c r="H101"/>
  <c r="G101"/>
  <c r="G99"/>
  <c r="J99" s="1"/>
  <c r="J98"/>
  <c r="H98"/>
  <c r="G98"/>
  <c r="G96"/>
  <c r="J96" s="1"/>
  <c r="J95"/>
  <c r="H95"/>
  <c r="G95"/>
  <c r="G94"/>
  <c r="J94" s="1"/>
  <c r="J93"/>
  <c r="H93"/>
  <c r="G93"/>
  <c r="G91"/>
  <c r="J91" s="1"/>
  <c r="J90"/>
  <c r="H90"/>
  <c r="G90"/>
  <c r="G89"/>
  <c r="J89" s="1"/>
  <c r="J88"/>
  <c r="H88"/>
  <c r="G88"/>
  <c r="G87"/>
  <c r="J87" s="1"/>
  <c r="J86"/>
  <c r="H86"/>
  <c r="G86"/>
  <c r="G85"/>
  <c r="J85" s="1"/>
  <c r="J84"/>
  <c r="H84"/>
  <c r="G84"/>
  <c r="G82"/>
  <c r="J82" s="1"/>
  <c r="J81"/>
  <c r="H81"/>
  <c r="G81"/>
  <c r="AO80"/>
  <c r="J80"/>
  <c r="H80"/>
  <c r="I79" s="1"/>
  <c r="G80"/>
  <c r="J79"/>
  <c r="K79" s="1"/>
  <c r="V79" s="1"/>
  <c r="G79"/>
  <c r="H79" s="1"/>
  <c r="J77"/>
  <c r="H77"/>
  <c r="P76"/>
  <c r="J76"/>
  <c r="K76" s="1"/>
  <c r="I76"/>
  <c r="H76"/>
  <c r="J71"/>
  <c r="K71" s="1"/>
  <c r="I71"/>
  <c r="H71"/>
  <c r="G71"/>
  <c r="Y70"/>
  <c r="V70"/>
  <c r="AB70" s="1"/>
  <c r="S70"/>
  <c r="P70"/>
  <c r="J70"/>
  <c r="I70"/>
  <c r="R70" s="1"/>
  <c r="H70"/>
  <c r="G70"/>
  <c r="Y69"/>
  <c r="V69"/>
  <c r="AB69" s="1"/>
  <c r="S69"/>
  <c r="P69"/>
  <c r="J69"/>
  <c r="I69"/>
  <c r="R69" s="1"/>
  <c r="H69"/>
  <c r="G69"/>
  <c r="Y67"/>
  <c r="V67"/>
  <c r="AB67" s="1"/>
  <c r="S67"/>
  <c r="P67"/>
  <c r="J67"/>
  <c r="I67"/>
  <c r="R67" s="1"/>
  <c r="H67"/>
  <c r="G67"/>
  <c r="Y65"/>
  <c r="V65"/>
  <c r="AB65" s="1"/>
  <c r="S65"/>
  <c r="P65"/>
  <c r="J65"/>
  <c r="I65"/>
  <c r="H65"/>
  <c r="G65"/>
  <c r="Y64"/>
  <c r="V64"/>
  <c r="AB64" s="1"/>
  <c r="S64"/>
  <c r="P64"/>
  <c r="J64"/>
  <c r="I64"/>
  <c r="H64"/>
  <c r="G64"/>
  <c r="Y63"/>
  <c r="V63"/>
  <c r="AB63" s="1"/>
  <c r="S63"/>
  <c r="P63"/>
  <c r="J63"/>
  <c r="I63"/>
  <c r="R63" s="1"/>
  <c r="H63"/>
  <c r="G63"/>
  <c r="Y62"/>
  <c r="V62"/>
  <c r="AB62" s="1"/>
  <c r="S62"/>
  <c r="P62"/>
  <c r="J62"/>
  <c r="I62"/>
  <c r="R62" s="1"/>
  <c r="H62"/>
  <c r="G62"/>
  <c r="Y61"/>
  <c r="V61"/>
  <c r="AB61" s="1"/>
  <c r="S61"/>
  <c r="P61"/>
  <c r="J61"/>
  <c r="I61"/>
  <c r="H61"/>
  <c r="G61"/>
  <c r="Y60"/>
  <c r="V60"/>
  <c r="AB60" s="1"/>
  <c r="S60"/>
  <c r="P60"/>
  <c r="J60"/>
  <c r="I60"/>
  <c r="R60" s="1"/>
  <c r="H60"/>
  <c r="G60"/>
  <c r="Y59"/>
  <c r="V59"/>
  <c r="AB59" s="1"/>
  <c r="S59"/>
  <c r="P59"/>
  <c r="J59"/>
  <c r="I59"/>
  <c r="H59"/>
  <c r="G59"/>
  <c r="AC58"/>
  <c r="Y58"/>
  <c r="X58"/>
  <c r="V58"/>
  <c r="U58"/>
  <c r="S58"/>
  <c r="R58"/>
  <c r="P58"/>
  <c r="AB58" s="1"/>
  <c r="O58"/>
  <c r="AA58" s="1"/>
  <c r="G58"/>
  <c r="J58" s="1"/>
  <c r="J57"/>
  <c r="H57"/>
  <c r="G57"/>
  <c r="Y56"/>
  <c r="V56"/>
  <c r="S56"/>
  <c r="P56"/>
  <c r="AB56" s="1"/>
  <c r="J56"/>
  <c r="H56"/>
  <c r="I56" s="1"/>
  <c r="Y55"/>
  <c r="V55"/>
  <c r="AB55" s="1"/>
  <c r="S55"/>
  <c r="P55"/>
  <c r="O55"/>
  <c r="H55"/>
  <c r="I55" s="1"/>
  <c r="G55"/>
  <c r="J55" s="1"/>
  <c r="Y54"/>
  <c r="V54"/>
  <c r="S54"/>
  <c r="P54"/>
  <c r="AB54" s="1"/>
  <c r="G54"/>
  <c r="J54" s="1"/>
  <c r="Y53"/>
  <c r="V53"/>
  <c r="AB53" s="1"/>
  <c r="S53"/>
  <c r="P53"/>
  <c r="O53"/>
  <c r="H53"/>
  <c r="I53" s="1"/>
  <c r="G53"/>
  <c r="J53" s="1"/>
  <c r="Y52"/>
  <c r="V52"/>
  <c r="S52"/>
  <c r="P52"/>
  <c r="AB52" s="1"/>
  <c r="G52"/>
  <c r="J52" s="1"/>
  <c r="Y51"/>
  <c r="V51"/>
  <c r="AB51" s="1"/>
  <c r="S51"/>
  <c r="P51"/>
  <c r="O51"/>
  <c r="H51"/>
  <c r="I51" s="1"/>
  <c r="G51"/>
  <c r="J51" s="1"/>
  <c r="Y50"/>
  <c r="V50"/>
  <c r="S50"/>
  <c r="P50"/>
  <c r="AB50" s="1"/>
  <c r="G50"/>
  <c r="J50" s="1"/>
  <c r="Y49"/>
  <c r="V49"/>
  <c r="AB49" s="1"/>
  <c r="U49"/>
  <c r="S49"/>
  <c r="P49"/>
  <c r="O49"/>
  <c r="J49"/>
  <c r="H49"/>
  <c r="I49" s="1"/>
  <c r="Y48"/>
  <c r="V48"/>
  <c r="S48"/>
  <c r="P48"/>
  <c r="G48"/>
  <c r="H48" s="1"/>
  <c r="I48" s="1"/>
  <c r="O48" s="1"/>
  <c r="AD47"/>
  <c r="Y47"/>
  <c r="V47"/>
  <c r="U47"/>
  <c r="S47"/>
  <c r="P47"/>
  <c r="AB47" s="1"/>
  <c r="O47"/>
  <c r="J47"/>
  <c r="H47"/>
  <c r="I47" s="1"/>
  <c r="Y45"/>
  <c r="V45"/>
  <c r="S45"/>
  <c r="P45"/>
  <c r="J45"/>
  <c r="I45"/>
  <c r="X45" s="1"/>
  <c r="G45"/>
  <c r="H45" s="1"/>
  <c r="Y44"/>
  <c r="V44"/>
  <c r="S44"/>
  <c r="P44"/>
  <c r="J44"/>
  <c r="G44"/>
  <c r="H44" s="1"/>
  <c r="I44" s="1"/>
  <c r="Y43"/>
  <c r="V43"/>
  <c r="S43"/>
  <c r="P43"/>
  <c r="AB43" s="1"/>
  <c r="AD43" s="1"/>
  <c r="J43"/>
  <c r="G43"/>
  <c r="H43" s="1"/>
  <c r="I43" s="1"/>
  <c r="Y42"/>
  <c r="V42"/>
  <c r="S42"/>
  <c r="P42"/>
  <c r="J42"/>
  <c r="I42"/>
  <c r="R42" s="1"/>
  <c r="G42"/>
  <c r="H42" s="1"/>
  <c r="Y41"/>
  <c r="V41"/>
  <c r="S41"/>
  <c r="P41"/>
  <c r="J41"/>
  <c r="I41"/>
  <c r="G41"/>
  <c r="H41" s="1"/>
  <c r="Y40"/>
  <c r="V40"/>
  <c r="S40"/>
  <c r="P40"/>
  <c r="J40"/>
  <c r="G40"/>
  <c r="H40" s="1"/>
  <c r="I40" s="1"/>
  <c r="Y38"/>
  <c r="V38"/>
  <c r="S38"/>
  <c r="P38"/>
  <c r="AB38" s="1"/>
  <c r="AD38" s="1"/>
  <c r="J38"/>
  <c r="G38"/>
  <c r="H38" s="1"/>
  <c r="I38" s="1"/>
  <c r="Y37"/>
  <c r="V37"/>
  <c r="S37"/>
  <c r="P37"/>
  <c r="J37"/>
  <c r="I37"/>
  <c r="G37"/>
  <c r="H37" s="1"/>
  <c r="Y36"/>
  <c r="V36"/>
  <c r="S36"/>
  <c r="P36"/>
  <c r="J36"/>
  <c r="I36"/>
  <c r="G36"/>
  <c r="H36" s="1"/>
  <c r="Y35"/>
  <c r="V35"/>
  <c r="S35"/>
  <c r="P35"/>
  <c r="J35"/>
  <c r="G35"/>
  <c r="H35" s="1"/>
  <c r="I35" s="1"/>
  <c r="AG34"/>
  <c r="AF34"/>
  <c r="Y33"/>
  <c r="V33"/>
  <c r="S33"/>
  <c r="P33"/>
  <c r="AB33" s="1"/>
  <c r="G33"/>
  <c r="J33" s="1"/>
  <c r="Y32"/>
  <c r="V32"/>
  <c r="AB32" s="1"/>
  <c r="U32"/>
  <c r="S32"/>
  <c r="P32"/>
  <c r="O32"/>
  <c r="J32"/>
  <c r="H32"/>
  <c r="I32" s="1"/>
  <c r="Y31"/>
  <c r="V31"/>
  <c r="S31"/>
  <c r="P31"/>
  <c r="J31"/>
  <c r="H31"/>
  <c r="I31" s="1"/>
  <c r="Y30"/>
  <c r="V30"/>
  <c r="S30"/>
  <c r="P30"/>
  <c r="AB30" s="1"/>
  <c r="J30"/>
  <c r="G30"/>
  <c r="H30" s="1"/>
  <c r="I30" s="1"/>
  <c r="Y29"/>
  <c r="V29"/>
  <c r="S29"/>
  <c r="P29"/>
  <c r="J29"/>
  <c r="I29"/>
  <c r="R29" s="1"/>
  <c r="G29"/>
  <c r="H29" s="1"/>
  <c r="Y28"/>
  <c r="V28"/>
  <c r="S28"/>
  <c r="P28"/>
  <c r="J28"/>
  <c r="I28"/>
  <c r="X28" s="1"/>
  <c r="G28"/>
  <c r="H28" s="1"/>
  <c r="Y27"/>
  <c r="V27"/>
  <c r="S27"/>
  <c r="P27"/>
  <c r="J27"/>
  <c r="G27"/>
  <c r="H27" s="1"/>
  <c r="I27" s="1"/>
  <c r="Y26"/>
  <c r="V26"/>
  <c r="S26"/>
  <c r="P26"/>
  <c r="AB26" s="1"/>
  <c r="AD26" s="1"/>
  <c r="J26"/>
  <c r="G26"/>
  <c r="H26" s="1"/>
  <c r="I26" s="1"/>
  <c r="Y24"/>
  <c r="V24"/>
  <c r="S24"/>
  <c r="P24"/>
  <c r="G24"/>
  <c r="H24" s="1"/>
  <c r="I24" s="1"/>
  <c r="O24" s="1"/>
  <c r="AB23"/>
  <c r="AD23" s="1"/>
  <c r="Y23"/>
  <c r="V23"/>
  <c r="S23"/>
  <c r="P23"/>
  <c r="H23"/>
  <c r="I23" s="1"/>
  <c r="G23"/>
  <c r="J23" s="1"/>
  <c r="G22"/>
  <c r="H22" s="1"/>
  <c r="Y21"/>
  <c r="V21"/>
  <c r="S21"/>
  <c r="P21"/>
  <c r="J21"/>
  <c r="I21"/>
  <c r="G21"/>
  <c r="H21" s="1"/>
  <c r="X20"/>
  <c r="R20"/>
  <c r="K20"/>
  <c r="S20" s="1"/>
  <c r="J20"/>
  <c r="G20"/>
  <c r="H20" s="1"/>
  <c r="I20" s="1"/>
  <c r="K19"/>
  <c r="G19"/>
  <c r="J19" s="1"/>
  <c r="G18"/>
  <c r="H17"/>
  <c r="G17"/>
  <c r="J17" s="1"/>
  <c r="J16"/>
  <c r="H16"/>
  <c r="G15"/>
  <c r="H15" s="1"/>
  <c r="J14"/>
  <c r="G14"/>
  <c r="H14" s="1"/>
  <c r="R13"/>
  <c r="G13"/>
  <c r="H13" s="1"/>
  <c r="I13" s="1"/>
  <c r="X13" s="1"/>
  <c r="J12"/>
  <c r="H12"/>
  <c r="X11"/>
  <c r="J11"/>
  <c r="K11" s="1"/>
  <c r="I11"/>
  <c r="R11" s="1"/>
  <c r="G11"/>
  <c r="H11" s="1"/>
  <c r="R10"/>
  <c r="G10"/>
  <c r="H10" s="1"/>
  <c r="I10" s="1"/>
  <c r="X10" s="1"/>
  <c r="S9"/>
  <c r="O9"/>
  <c r="K9"/>
  <c r="H9"/>
  <c r="I9" s="1"/>
  <c r="G97" i="3" l="1"/>
  <c r="H97"/>
  <c r="G106"/>
  <c r="H106" s="1"/>
  <c r="G130"/>
  <c r="H8"/>
  <c r="G42"/>
  <c r="H42" s="1"/>
  <c r="G140"/>
  <c r="H140" s="1"/>
  <c r="G53"/>
  <c r="H53" s="1"/>
  <c r="G33"/>
  <c r="H33" s="1"/>
  <c r="H4"/>
  <c r="H86"/>
  <c r="H9"/>
  <c r="H66"/>
  <c r="H129"/>
  <c r="H130" s="1"/>
  <c r="F9"/>
  <c r="F130"/>
  <c r="F88"/>
  <c r="F147"/>
  <c r="G4"/>
  <c r="G9" s="1"/>
  <c r="G8"/>
  <c r="H13"/>
  <c r="H16" s="1"/>
  <c r="G21"/>
  <c r="G24" s="1"/>
  <c r="G30"/>
  <c r="H30" s="1"/>
  <c r="G39"/>
  <c r="G49"/>
  <c r="H49" s="1"/>
  <c r="G57"/>
  <c r="G61" s="1"/>
  <c r="F61"/>
  <c r="G66"/>
  <c r="G70"/>
  <c r="H70" s="1"/>
  <c r="G78"/>
  <c r="H78" s="1"/>
  <c r="G79"/>
  <c r="H79" s="1"/>
  <c r="G86"/>
  <c r="G94"/>
  <c r="H94" s="1"/>
  <c r="G102"/>
  <c r="H102" s="1"/>
  <c r="G111"/>
  <c r="H111" s="1"/>
  <c r="F115"/>
  <c r="G120"/>
  <c r="G123" s="1"/>
  <c r="G129"/>
  <c r="H135"/>
  <c r="G138"/>
  <c r="H138" s="1"/>
  <c r="G145"/>
  <c r="H145" s="1"/>
  <c r="F71"/>
  <c r="H39"/>
  <c r="AN10" i="2"/>
  <c r="AQ10" s="1"/>
  <c r="AD25"/>
  <c r="AG25" s="1"/>
  <c r="AD32"/>
  <c r="AG32"/>
  <c r="AJ32"/>
  <c r="AL32" s="1"/>
  <c r="V188"/>
  <c r="P188"/>
  <c r="S188"/>
  <c r="AB188" s="1"/>
  <c r="Y188"/>
  <c r="X12"/>
  <c r="R12"/>
  <c r="O12"/>
  <c r="AA12" s="1"/>
  <c r="U12"/>
  <c r="U18"/>
  <c r="O18"/>
  <c r="AA18" s="1"/>
  <c r="X18"/>
  <c r="R18"/>
  <c r="AD28"/>
  <c r="AG28" s="1"/>
  <c r="AD46"/>
  <c r="AJ46"/>
  <c r="AL46" s="1"/>
  <c r="AG46"/>
  <c r="U58"/>
  <c r="X58"/>
  <c r="R58"/>
  <c r="AA58" s="1"/>
  <c r="O58"/>
  <c r="AD64"/>
  <c r="AJ64"/>
  <c r="AL64" s="1"/>
  <c r="AG64"/>
  <c r="V143"/>
  <c r="P143"/>
  <c r="AB143" s="1"/>
  <c r="S143"/>
  <c r="Y143"/>
  <c r="AD24"/>
  <c r="AG24"/>
  <c r="AD27"/>
  <c r="AG27" s="1"/>
  <c r="AD31"/>
  <c r="AG31" s="1"/>
  <c r="AD33"/>
  <c r="AG33"/>
  <c r="AJ33" s="1"/>
  <c r="AL33" s="1"/>
  <c r="AD42"/>
  <c r="AG42"/>
  <c r="AJ42" s="1"/>
  <c r="AL42" s="1"/>
  <c r="AD54"/>
  <c r="AG54" s="1"/>
  <c r="AD70"/>
  <c r="AG70" s="1"/>
  <c r="O98"/>
  <c r="AA98" s="1"/>
  <c r="X98"/>
  <c r="R98"/>
  <c r="U98"/>
  <c r="V249"/>
  <c r="P249"/>
  <c r="S249"/>
  <c r="Y249"/>
  <c r="AB249" s="1"/>
  <c r="AB301"/>
  <c r="AJ63"/>
  <c r="AL63" s="1"/>
  <c r="AD34"/>
  <c r="AJ34"/>
  <c r="AL34" s="1"/>
  <c r="AG34"/>
  <c r="AD48"/>
  <c r="AG48"/>
  <c r="AJ48" s="1"/>
  <c r="AL48" s="1"/>
  <c r="AD53"/>
  <c r="X14"/>
  <c r="R14"/>
  <c r="U14"/>
  <c r="O14"/>
  <c r="AA14" s="1"/>
  <c r="U36"/>
  <c r="O36"/>
  <c r="X36"/>
  <c r="R36"/>
  <c r="AA36" s="1"/>
  <c r="AD41"/>
  <c r="AG41"/>
  <c r="AJ41" s="1"/>
  <c r="AL41" s="1"/>
  <c r="AD45"/>
  <c r="AD60"/>
  <c r="AG60" s="1"/>
  <c r="U88"/>
  <c r="X88"/>
  <c r="R88"/>
  <c r="O88"/>
  <c r="AA88" s="1"/>
  <c r="Y14"/>
  <c r="S14"/>
  <c r="X20"/>
  <c r="AA20" s="1"/>
  <c r="R20"/>
  <c r="U25"/>
  <c r="O25"/>
  <c r="AA25" s="1"/>
  <c r="U27"/>
  <c r="O27"/>
  <c r="AA27" s="1"/>
  <c r="AD37"/>
  <c r="AJ37" s="1"/>
  <c r="AL37" s="1"/>
  <c r="U39"/>
  <c r="O39"/>
  <c r="AA39" s="1"/>
  <c r="U41"/>
  <c r="O41"/>
  <c r="AA41" s="1"/>
  <c r="AD61"/>
  <c r="U64"/>
  <c r="X64"/>
  <c r="R64"/>
  <c r="AA64" s="1"/>
  <c r="O64"/>
  <c r="H71"/>
  <c r="I71" s="1"/>
  <c r="J71"/>
  <c r="U77"/>
  <c r="X77"/>
  <c r="R77"/>
  <c r="O77"/>
  <c r="AA77" s="1"/>
  <c r="Y98"/>
  <c r="S98"/>
  <c r="H112"/>
  <c r="I112" s="1"/>
  <c r="J112"/>
  <c r="K112" s="1"/>
  <c r="X117"/>
  <c r="R117"/>
  <c r="O117"/>
  <c r="AA117" s="1"/>
  <c r="U117"/>
  <c r="J119"/>
  <c r="K119" s="1"/>
  <c r="H119"/>
  <c r="I119" s="1"/>
  <c r="Y152"/>
  <c r="S152"/>
  <c r="P152"/>
  <c r="AB152" s="1"/>
  <c r="V152"/>
  <c r="U154"/>
  <c r="O154"/>
  <c r="R154"/>
  <c r="AA154" s="1"/>
  <c r="U160"/>
  <c r="O160"/>
  <c r="X160"/>
  <c r="R160"/>
  <c r="AA160" s="1"/>
  <c r="AM167"/>
  <c r="AP167"/>
  <c r="U174"/>
  <c r="O174"/>
  <c r="X174"/>
  <c r="R174"/>
  <c r="AA174" s="1"/>
  <c r="U183"/>
  <c r="O183"/>
  <c r="X183"/>
  <c r="R183"/>
  <c r="AA183" s="1"/>
  <c r="H199"/>
  <c r="I199" s="1"/>
  <c r="J199"/>
  <c r="K199" s="1"/>
  <c r="J222"/>
  <c r="K222" s="1"/>
  <c r="H222"/>
  <c r="I222" s="1"/>
  <c r="AN237"/>
  <c r="AQ237"/>
  <c r="AB256"/>
  <c r="V256"/>
  <c r="P256"/>
  <c r="S256"/>
  <c r="J282"/>
  <c r="K282" s="1"/>
  <c r="H282"/>
  <c r="J332"/>
  <c r="H332"/>
  <c r="H338"/>
  <c r="I337" s="1"/>
  <c r="J338"/>
  <c r="K337" s="1"/>
  <c r="AM341"/>
  <c r="AP341"/>
  <c r="AN350"/>
  <c r="AQ350" s="1"/>
  <c r="U363"/>
  <c r="O363"/>
  <c r="AA363" s="1"/>
  <c r="R363"/>
  <c r="X363"/>
  <c r="AM370"/>
  <c r="AP370"/>
  <c r="V384"/>
  <c r="P384"/>
  <c r="S384"/>
  <c r="AB384" s="1"/>
  <c r="V388"/>
  <c r="P388"/>
  <c r="S388"/>
  <c r="AB388" s="1"/>
  <c r="Y388"/>
  <c r="AN408"/>
  <c r="AQ408"/>
  <c r="J411"/>
  <c r="K410" s="1"/>
  <c r="H411"/>
  <c r="I410" s="1"/>
  <c r="H426"/>
  <c r="I426" s="1"/>
  <c r="J426"/>
  <c r="K426" s="1"/>
  <c r="AN444"/>
  <c r="AQ444" s="1"/>
  <c r="V459"/>
  <c r="P459"/>
  <c r="AB459" s="1"/>
  <c r="Y459"/>
  <c r="S459"/>
  <c r="Y467"/>
  <c r="S467"/>
  <c r="AB467" s="1"/>
  <c r="V467"/>
  <c r="P467"/>
  <c r="J571"/>
  <c r="K570" s="1"/>
  <c r="H571"/>
  <c r="V10"/>
  <c r="P10"/>
  <c r="AB10" s="1"/>
  <c r="Y11"/>
  <c r="S11"/>
  <c r="Y18"/>
  <c r="S18"/>
  <c r="AB18" s="1"/>
  <c r="X22"/>
  <c r="R22"/>
  <c r="X38"/>
  <c r="R38"/>
  <c r="AA38" s="1"/>
  <c r="X42"/>
  <c r="R42"/>
  <c r="Y58"/>
  <c r="S58"/>
  <c r="AD65"/>
  <c r="AG65" s="1"/>
  <c r="AJ65" s="1"/>
  <c r="AL65" s="1"/>
  <c r="O70"/>
  <c r="X70"/>
  <c r="R70"/>
  <c r="U70"/>
  <c r="AA70" s="1"/>
  <c r="U80"/>
  <c r="X80"/>
  <c r="R80"/>
  <c r="AA80"/>
  <c r="O80"/>
  <c r="J96"/>
  <c r="H96"/>
  <c r="J102"/>
  <c r="K101" s="1"/>
  <c r="H102"/>
  <c r="I101" s="1"/>
  <c r="Y105"/>
  <c r="S105"/>
  <c r="AM119"/>
  <c r="AP119" s="1"/>
  <c r="J176"/>
  <c r="H176"/>
  <c r="AN192"/>
  <c r="AQ192" s="1"/>
  <c r="AM228"/>
  <c r="AP228"/>
  <c r="J240"/>
  <c r="K240" s="1"/>
  <c r="H240"/>
  <c r="AM246"/>
  <c r="AP246"/>
  <c r="AA271"/>
  <c r="U271"/>
  <c r="O271"/>
  <c r="X271"/>
  <c r="U297"/>
  <c r="O297"/>
  <c r="X297"/>
  <c r="R297"/>
  <c r="AA297" s="1"/>
  <c r="J316"/>
  <c r="H316"/>
  <c r="AN340"/>
  <c r="AQ340"/>
  <c r="U342"/>
  <c r="O342"/>
  <c r="X342"/>
  <c r="AM351"/>
  <c r="AP351" s="1"/>
  <c r="U356"/>
  <c r="O356"/>
  <c r="AA356" s="1"/>
  <c r="X356"/>
  <c r="H362"/>
  <c r="J362"/>
  <c r="K361" s="1"/>
  <c r="H377"/>
  <c r="J377"/>
  <c r="K376" s="1"/>
  <c r="AM380"/>
  <c r="AP380"/>
  <c r="AN433"/>
  <c r="AQ433" s="1"/>
  <c r="H449"/>
  <c r="I449" s="1"/>
  <c r="J449"/>
  <c r="K449" s="1"/>
  <c r="AM513"/>
  <c r="AP513" s="1"/>
  <c r="AN568"/>
  <c r="AQ568" s="1"/>
  <c r="J586"/>
  <c r="K585" s="1"/>
  <c r="H586"/>
  <c r="Y20"/>
  <c r="S20"/>
  <c r="X34"/>
  <c r="R34"/>
  <c r="U16"/>
  <c r="O16"/>
  <c r="AA16" s="1"/>
  <c r="X48"/>
  <c r="R48"/>
  <c r="X49"/>
  <c r="R49"/>
  <c r="AA49" s="1"/>
  <c r="X55"/>
  <c r="R55"/>
  <c r="AA57"/>
  <c r="U57"/>
  <c r="O57"/>
  <c r="O60"/>
  <c r="AA60" s="1"/>
  <c r="X60"/>
  <c r="R60"/>
  <c r="U60"/>
  <c r="J65"/>
  <c r="H65"/>
  <c r="I65" s="1"/>
  <c r="U105"/>
  <c r="X105"/>
  <c r="R105"/>
  <c r="AA105" s="1"/>
  <c r="O105"/>
  <c r="J124"/>
  <c r="H124"/>
  <c r="I124" s="1"/>
  <c r="H127"/>
  <c r="I127" s="1"/>
  <c r="J127"/>
  <c r="K127" s="1"/>
  <c r="AN143"/>
  <c r="AQ143"/>
  <c r="J148"/>
  <c r="H148"/>
  <c r="V150"/>
  <c r="P150"/>
  <c r="AB150" s="1"/>
  <c r="S150"/>
  <c r="Y150"/>
  <c r="AA152"/>
  <c r="U152"/>
  <c r="O152"/>
  <c r="R152"/>
  <c r="H157"/>
  <c r="I157" s="1"/>
  <c r="J157"/>
  <c r="K157" s="1"/>
  <c r="AM178"/>
  <c r="AP178"/>
  <c r="AN188"/>
  <c r="AQ188" s="1"/>
  <c r="U194"/>
  <c r="O194"/>
  <c r="AA194" s="1"/>
  <c r="X194"/>
  <c r="X216"/>
  <c r="R216"/>
  <c r="AA216"/>
  <c r="O216"/>
  <c r="AN219"/>
  <c r="AQ219"/>
  <c r="V246"/>
  <c r="P246"/>
  <c r="S246"/>
  <c r="Y246"/>
  <c r="AB246" s="1"/>
  <c r="AN249"/>
  <c r="AQ249" s="1"/>
  <c r="Y258"/>
  <c r="S258"/>
  <c r="AB258" s="1"/>
  <c r="P258"/>
  <c r="H261"/>
  <c r="J261"/>
  <c r="K260" s="1"/>
  <c r="U274"/>
  <c r="O274"/>
  <c r="R274"/>
  <c r="AA274" s="1"/>
  <c r="X274"/>
  <c r="AN279"/>
  <c r="AQ279"/>
  <c r="J286"/>
  <c r="K286" s="1"/>
  <c r="H286"/>
  <c r="I286" s="1"/>
  <c r="AN287"/>
  <c r="AQ287"/>
  <c r="H300"/>
  <c r="I299" s="1"/>
  <c r="J300"/>
  <c r="K299" s="1"/>
  <c r="J306"/>
  <c r="K306" s="1"/>
  <c r="H306"/>
  <c r="I306" s="1"/>
  <c r="AB307"/>
  <c r="V307"/>
  <c r="P307"/>
  <c r="S307"/>
  <c r="AN307"/>
  <c r="AQ307" s="1"/>
  <c r="U318"/>
  <c r="O318"/>
  <c r="AA318" s="1"/>
  <c r="R318"/>
  <c r="X318"/>
  <c r="J321"/>
  <c r="K320" s="1"/>
  <c r="H321"/>
  <c r="I320" s="1"/>
  <c r="AN329"/>
  <c r="AQ329" s="1"/>
  <c r="X343"/>
  <c r="R343"/>
  <c r="AA343" s="1"/>
  <c r="O343"/>
  <c r="AN354"/>
  <c r="AQ354"/>
  <c r="U359"/>
  <c r="O359"/>
  <c r="R359"/>
  <c r="AA359" s="1"/>
  <c r="X359"/>
  <c r="V380"/>
  <c r="P380"/>
  <c r="AB380" s="1"/>
  <c r="Y380"/>
  <c r="S380"/>
  <c r="X382"/>
  <c r="R382"/>
  <c r="AA382" s="1"/>
  <c r="O382"/>
  <c r="X394"/>
  <c r="R394"/>
  <c r="AA394" s="1"/>
  <c r="U394"/>
  <c r="O394"/>
  <c r="H399"/>
  <c r="I399" s="1"/>
  <c r="J399"/>
  <c r="K399" s="1"/>
  <c r="AM427"/>
  <c r="AP427"/>
  <c r="AN438"/>
  <c r="AQ438" s="1"/>
  <c r="AM459"/>
  <c r="AP459"/>
  <c r="AN484"/>
  <c r="AQ484" s="1"/>
  <c r="AN494"/>
  <c r="AQ494"/>
  <c r="O496"/>
  <c r="AA496" s="1"/>
  <c r="U496"/>
  <c r="X496"/>
  <c r="R496"/>
  <c r="AN533"/>
  <c r="AQ533" s="1"/>
  <c r="AN534"/>
  <c r="AQ534"/>
  <c r="H568"/>
  <c r="I568" s="1"/>
  <c r="J568"/>
  <c r="K568" s="1"/>
  <c r="U587"/>
  <c r="O587"/>
  <c r="AA587" s="1"/>
  <c r="X587"/>
  <c r="R587"/>
  <c r="Y601"/>
  <c r="P601"/>
  <c r="S601"/>
  <c r="V601"/>
  <c r="AB601" s="1"/>
  <c r="J604"/>
  <c r="H604"/>
  <c r="AN754"/>
  <c r="AQ754"/>
  <c r="V755"/>
  <c r="P755"/>
  <c r="S755"/>
  <c r="AB755" s="1"/>
  <c r="Y755"/>
  <c r="P822"/>
  <c r="Y822"/>
  <c r="AB822"/>
  <c r="V822"/>
  <c r="S822"/>
  <c r="AG51"/>
  <c r="AJ51" s="1"/>
  <c r="V88"/>
  <c r="K165"/>
  <c r="P12"/>
  <c r="AQ25"/>
  <c r="AP27"/>
  <c r="U28"/>
  <c r="AA28" s="1"/>
  <c r="U42"/>
  <c r="P88"/>
  <c r="AB88" s="1"/>
  <c r="I95"/>
  <c r="I137"/>
  <c r="K335"/>
  <c r="AP10"/>
  <c r="V11"/>
  <c r="AB11" s="1"/>
  <c r="AP11"/>
  <c r="AP12"/>
  <c r="V14"/>
  <c r="AP17"/>
  <c r="AP18"/>
  <c r="P20"/>
  <c r="AB20"/>
  <c r="AQ20"/>
  <c r="AB22"/>
  <c r="R25"/>
  <c r="R27"/>
  <c r="AP28"/>
  <c r="R30"/>
  <c r="AP31"/>
  <c r="AP32"/>
  <c r="AG37"/>
  <c r="AB38"/>
  <c r="X39"/>
  <c r="AP42"/>
  <c r="AP45"/>
  <c r="S10"/>
  <c r="AQ13"/>
  <c r="AP15"/>
  <c r="AQ16"/>
  <c r="O20"/>
  <c r="AP20"/>
  <c r="O22"/>
  <c r="AP24"/>
  <c r="X25"/>
  <c r="AP25"/>
  <c r="X27"/>
  <c r="AB29"/>
  <c r="AB30"/>
  <c r="AA34"/>
  <c r="AP34"/>
  <c r="O38"/>
  <c r="AP39"/>
  <c r="X41"/>
  <c r="AB43"/>
  <c r="AB44"/>
  <c r="AP46"/>
  <c r="AA48"/>
  <c r="AP48"/>
  <c r="AB52"/>
  <c r="AP54"/>
  <c r="AA55"/>
  <c r="AA59"/>
  <c r="AB66"/>
  <c r="K80"/>
  <c r="AQ80"/>
  <c r="K82"/>
  <c r="AQ82"/>
  <c r="AQ85"/>
  <c r="K86"/>
  <c r="AP89"/>
  <c r="AQ95"/>
  <c r="AQ117"/>
  <c r="Y256"/>
  <c r="R271"/>
  <c r="AB342"/>
  <c r="R356"/>
  <c r="Y384"/>
  <c r="I487"/>
  <c r="U24"/>
  <c r="O24"/>
  <c r="AA24" s="1"/>
  <c r="X37"/>
  <c r="R37"/>
  <c r="AG49"/>
  <c r="AG63"/>
  <c r="AD63"/>
  <c r="Y88"/>
  <c r="S88"/>
  <c r="J90"/>
  <c r="K90" s="1"/>
  <c r="H90"/>
  <c r="I90" s="1"/>
  <c r="J103"/>
  <c r="K103" s="1"/>
  <c r="H103"/>
  <c r="I103" s="1"/>
  <c r="Y163"/>
  <c r="S163"/>
  <c r="P163"/>
  <c r="AB163" s="1"/>
  <c r="V163"/>
  <c r="AN227"/>
  <c r="AQ227"/>
  <c r="U232"/>
  <c r="O232"/>
  <c r="R232"/>
  <c r="X232"/>
  <c r="AA232" s="1"/>
  <c r="U268"/>
  <c r="O268"/>
  <c r="X268"/>
  <c r="R268"/>
  <c r="AA268" s="1"/>
  <c r="AN283"/>
  <c r="AQ283"/>
  <c r="U293"/>
  <c r="O293"/>
  <c r="R293"/>
  <c r="X293"/>
  <c r="AA293" s="1"/>
  <c r="AM304"/>
  <c r="AP304" s="1"/>
  <c r="U314"/>
  <c r="O314"/>
  <c r="AA314" s="1"/>
  <c r="R314"/>
  <c r="X314"/>
  <c r="AN325"/>
  <c r="AQ325" s="1"/>
  <c r="AM355"/>
  <c r="AP355"/>
  <c r="Y366"/>
  <c r="S366"/>
  <c r="P366"/>
  <c r="AB366" s="1"/>
  <c r="V366"/>
  <c r="AN394"/>
  <c r="AQ394" s="1"/>
  <c r="AN399"/>
  <c r="AQ399" s="1"/>
  <c r="J407"/>
  <c r="K406" s="1"/>
  <c r="H407"/>
  <c r="J425"/>
  <c r="K424" s="1"/>
  <c r="H425"/>
  <c r="Y428"/>
  <c r="S428"/>
  <c r="V428"/>
  <c r="AB428"/>
  <c r="P428"/>
  <c r="AM450"/>
  <c r="AP450"/>
  <c r="J477"/>
  <c r="H477"/>
  <c r="O521"/>
  <c r="U521"/>
  <c r="AA521"/>
  <c r="R521"/>
  <c r="X521"/>
  <c r="J554"/>
  <c r="H554"/>
  <c r="AM607"/>
  <c r="AP607" s="1"/>
  <c r="H649"/>
  <c r="J649"/>
  <c r="Y12"/>
  <c r="S12"/>
  <c r="V16"/>
  <c r="P16"/>
  <c r="AB16" s="1"/>
  <c r="V21"/>
  <c r="P21"/>
  <c r="AB21" s="1"/>
  <c r="X28"/>
  <c r="R28"/>
  <c r="U30"/>
  <c r="O30"/>
  <c r="AA30" s="1"/>
  <c r="U31"/>
  <c r="O31"/>
  <c r="AA31" s="1"/>
  <c r="AA44"/>
  <c r="U44"/>
  <c r="O44"/>
  <c r="AA45"/>
  <c r="U45"/>
  <c r="O45"/>
  <c r="U52"/>
  <c r="O52"/>
  <c r="AA52" s="1"/>
  <c r="U53"/>
  <c r="O53"/>
  <c r="AA53" s="1"/>
  <c r="AA63"/>
  <c r="U63"/>
  <c r="O63"/>
  <c r="AG68"/>
  <c r="AD68"/>
  <c r="V72"/>
  <c r="Y72"/>
  <c r="S72"/>
  <c r="AB72" s="1"/>
  <c r="P72"/>
  <c r="Y77"/>
  <c r="S77"/>
  <c r="O82"/>
  <c r="X82"/>
  <c r="R82"/>
  <c r="AA82" s="1"/>
  <c r="U82"/>
  <c r="P93"/>
  <c r="AB93" s="1"/>
  <c r="Y93"/>
  <c r="S93"/>
  <c r="V93"/>
  <c r="X106"/>
  <c r="R106"/>
  <c r="AA106" s="1"/>
  <c r="Y115"/>
  <c r="S115"/>
  <c r="V115"/>
  <c r="P115"/>
  <c r="AB115" s="1"/>
  <c r="U134"/>
  <c r="O134"/>
  <c r="AA134" s="1"/>
  <c r="X134"/>
  <c r="R134"/>
  <c r="Y145"/>
  <c r="S145"/>
  <c r="AB145" s="1"/>
  <c r="P145"/>
  <c r="AM150"/>
  <c r="AP150"/>
  <c r="Y154"/>
  <c r="S154"/>
  <c r="P154"/>
  <c r="AB154" s="1"/>
  <c r="V154"/>
  <c r="V156"/>
  <c r="P156"/>
  <c r="AB156" s="1"/>
  <c r="S156"/>
  <c r="U170"/>
  <c r="O170"/>
  <c r="AA170" s="1"/>
  <c r="R170"/>
  <c r="X170"/>
  <c r="V178"/>
  <c r="P178"/>
  <c r="AB178" s="1"/>
  <c r="Y178"/>
  <c r="S178"/>
  <c r="Y190"/>
  <c r="S190"/>
  <c r="P190"/>
  <c r="AB190" s="1"/>
  <c r="H243"/>
  <c r="I243" s="1"/>
  <c r="J243"/>
  <c r="K243" s="1"/>
  <c r="AN256"/>
  <c r="AQ256"/>
  <c r="AN263"/>
  <c r="AQ263" s="1"/>
  <c r="H277"/>
  <c r="J277"/>
  <c r="K276" s="1"/>
  <c r="U288"/>
  <c r="O288"/>
  <c r="X288"/>
  <c r="R288"/>
  <c r="AA288" s="1"/>
  <c r="U310"/>
  <c r="O310"/>
  <c r="X310"/>
  <c r="R310"/>
  <c r="AA310" s="1"/>
  <c r="AN317"/>
  <c r="AQ317"/>
  <c r="AM326"/>
  <c r="AP326" s="1"/>
  <c r="U416"/>
  <c r="O416"/>
  <c r="AA416" s="1"/>
  <c r="X416"/>
  <c r="R416"/>
  <c r="V434"/>
  <c r="P434"/>
  <c r="AB434" s="1"/>
  <c r="S434"/>
  <c r="Y434"/>
  <c r="Y451"/>
  <c r="S451"/>
  <c r="V451"/>
  <c r="P451"/>
  <c r="AB451"/>
  <c r="Y464"/>
  <c r="S464"/>
  <c r="V464"/>
  <c r="P464"/>
  <c r="AB464" s="1"/>
  <c r="X529"/>
  <c r="R529"/>
  <c r="O529"/>
  <c r="U529"/>
  <c r="AA529" s="1"/>
  <c r="AM532"/>
  <c r="AP532"/>
  <c r="Y566"/>
  <c r="P566"/>
  <c r="V566"/>
  <c r="S566"/>
  <c r="AB566"/>
  <c r="O613"/>
  <c r="X613"/>
  <c r="R613"/>
  <c r="U613"/>
  <c r="AA613" s="1"/>
  <c r="AM652"/>
  <c r="AP652"/>
  <c r="AA11"/>
  <c r="U11"/>
  <c r="O11"/>
  <c r="X21"/>
  <c r="R21"/>
  <c r="AA21" s="1"/>
  <c r="X29"/>
  <c r="AA29" s="1"/>
  <c r="R29"/>
  <c r="U32"/>
  <c r="O32"/>
  <c r="AA32" s="1"/>
  <c r="U33"/>
  <c r="O33"/>
  <c r="AA33" s="1"/>
  <c r="X43"/>
  <c r="AA43" s="1"/>
  <c r="R43"/>
  <c r="X46"/>
  <c r="R46"/>
  <c r="AA46" s="1"/>
  <c r="AA51"/>
  <c r="U51"/>
  <c r="O51"/>
  <c r="X54"/>
  <c r="R54"/>
  <c r="AA54" s="1"/>
  <c r="U56"/>
  <c r="O56"/>
  <c r="AA56" s="1"/>
  <c r="AJ59"/>
  <c r="AN59" s="1"/>
  <c r="AQ59" s="1"/>
  <c r="AD59"/>
  <c r="AG59"/>
  <c r="J61"/>
  <c r="H61"/>
  <c r="I61" s="1"/>
  <c r="U68"/>
  <c r="O68"/>
  <c r="AA68" s="1"/>
  <c r="AJ71"/>
  <c r="AL71" s="1"/>
  <c r="AD71"/>
  <c r="AG71"/>
  <c r="S106"/>
  <c r="AB106" s="1"/>
  <c r="V106"/>
  <c r="P106"/>
  <c r="Y106"/>
  <c r="J110"/>
  <c r="K109" s="1"/>
  <c r="H110"/>
  <c r="V117"/>
  <c r="Y117"/>
  <c r="AB117" s="1"/>
  <c r="P117"/>
  <c r="AM118"/>
  <c r="AP118"/>
  <c r="U122"/>
  <c r="O122"/>
  <c r="R122"/>
  <c r="AA122" s="1"/>
  <c r="X122"/>
  <c r="H141"/>
  <c r="J141"/>
  <c r="K140" s="1"/>
  <c r="AM163"/>
  <c r="AP163" s="1"/>
  <c r="Y167"/>
  <c r="S167"/>
  <c r="V167"/>
  <c r="AB167" s="1"/>
  <c r="P167"/>
  <c r="J172"/>
  <c r="H172"/>
  <c r="I172" s="1"/>
  <c r="AN173"/>
  <c r="AQ173" s="1"/>
  <c r="H186"/>
  <c r="J186"/>
  <c r="K185" s="1"/>
  <c r="AM193"/>
  <c r="AP193" s="1"/>
  <c r="X197"/>
  <c r="R197"/>
  <c r="AA197" s="1"/>
  <c r="O197"/>
  <c r="U202"/>
  <c r="O202"/>
  <c r="AA202" s="1"/>
  <c r="X202"/>
  <c r="AM212"/>
  <c r="AP212"/>
  <c r="J214"/>
  <c r="H214"/>
  <c r="I213" s="1"/>
  <c r="U229"/>
  <c r="O229"/>
  <c r="AA229" s="1"/>
  <c r="X229"/>
  <c r="H235"/>
  <c r="J235"/>
  <c r="K234" s="1"/>
  <c r="AM253"/>
  <c r="AP253" s="1"/>
  <c r="J255"/>
  <c r="H255"/>
  <c r="I254" s="1"/>
  <c r="J266"/>
  <c r="K266" s="1"/>
  <c r="H266"/>
  <c r="AN267"/>
  <c r="AQ267"/>
  <c r="U284"/>
  <c r="O284"/>
  <c r="R284"/>
  <c r="AA284" s="1"/>
  <c r="X284"/>
  <c r="U290"/>
  <c r="O290"/>
  <c r="AA290" s="1"/>
  <c r="X290"/>
  <c r="H296"/>
  <c r="J296"/>
  <c r="K295" s="1"/>
  <c r="AA301"/>
  <c r="U301"/>
  <c r="O301"/>
  <c r="R301"/>
  <c r="X301"/>
  <c r="Y304"/>
  <c r="S304"/>
  <c r="V304"/>
  <c r="AB304"/>
  <c r="P304"/>
  <c r="J312"/>
  <c r="H312"/>
  <c r="AN313"/>
  <c r="AQ313" s="1"/>
  <c r="H323"/>
  <c r="J323"/>
  <c r="K322" s="1"/>
  <c r="AA327"/>
  <c r="U327"/>
  <c r="O327"/>
  <c r="X327"/>
  <c r="V341"/>
  <c r="P341"/>
  <c r="Y341"/>
  <c r="S341"/>
  <c r="AB341" s="1"/>
  <c r="H348"/>
  <c r="I347" s="1"/>
  <c r="J348"/>
  <c r="K347" s="1"/>
  <c r="U352"/>
  <c r="O352"/>
  <c r="AA352" s="1"/>
  <c r="X352"/>
  <c r="AM366"/>
  <c r="AP366"/>
  <c r="Y370"/>
  <c r="S370"/>
  <c r="P370"/>
  <c r="AB370" s="1"/>
  <c r="V370"/>
  <c r="AN379"/>
  <c r="AQ379"/>
  <c r="H385"/>
  <c r="I385" s="1"/>
  <c r="J385"/>
  <c r="K385" s="1"/>
  <c r="AM434"/>
  <c r="AP434"/>
  <c r="Y447"/>
  <c r="S447"/>
  <c r="V447"/>
  <c r="P447"/>
  <c r="J490"/>
  <c r="K489" s="1"/>
  <c r="H490"/>
  <c r="I489" s="1"/>
  <c r="Y498"/>
  <c r="S498"/>
  <c r="P498"/>
  <c r="AB498" s="1"/>
  <c r="V498"/>
  <c r="X537"/>
  <c r="R537"/>
  <c r="O537"/>
  <c r="AA537" s="1"/>
  <c r="U537"/>
  <c r="U580"/>
  <c r="R580"/>
  <c r="X580"/>
  <c r="O580"/>
  <c r="AA580" s="1"/>
  <c r="X594"/>
  <c r="R594"/>
  <c r="O594"/>
  <c r="AA594" s="1"/>
  <c r="U594"/>
  <c r="V599"/>
  <c r="P599"/>
  <c r="AB599" s="1"/>
  <c r="S599"/>
  <c r="Y599"/>
  <c r="H673"/>
  <c r="J673"/>
  <c r="AN724"/>
  <c r="AQ724" s="1"/>
  <c r="P14"/>
  <c r="AB14" s="1"/>
  <c r="U37"/>
  <c r="AA37" s="1"/>
  <c r="AB50"/>
  <c r="AP96"/>
  <c r="V98"/>
  <c r="I335"/>
  <c r="K368"/>
  <c r="Y10"/>
  <c r="AB12"/>
  <c r="Y16"/>
  <c r="U20"/>
  <c r="Y21"/>
  <c r="AA22"/>
  <c r="AQ24"/>
  <c r="R39"/>
  <c r="AP41"/>
  <c r="AD51"/>
  <c r="AD56"/>
  <c r="AB57"/>
  <c r="P58"/>
  <c r="AB58" s="1"/>
  <c r="AP64"/>
  <c r="P98"/>
  <c r="AB98" s="1"/>
  <c r="V105"/>
  <c r="V18"/>
  <c r="AQ21"/>
  <c r="R24"/>
  <c r="AP33"/>
  <c r="U34"/>
  <c r="AG36"/>
  <c r="AJ36" s="1"/>
  <c r="AL36" s="1"/>
  <c r="AB39"/>
  <c r="R41"/>
  <c r="AA42"/>
  <c r="R44"/>
  <c r="U46"/>
  <c r="AD49"/>
  <c r="AJ49" s="1"/>
  <c r="AL49" s="1"/>
  <c r="AP49"/>
  <c r="AP50"/>
  <c r="R52"/>
  <c r="AP53"/>
  <c r="U54"/>
  <c r="AD55"/>
  <c r="AG55" s="1"/>
  <c r="AJ55" s="1"/>
  <c r="AL55" s="1"/>
  <c r="AP55"/>
  <c r="AP57"/>
  <c r="AB62"/>
  <c r="AJ68"/>
  <c r="AL68" s="1"/>
  <c r="AP70"/>
  <c r="P77"/>
  <c r="AA93"/>
  <c r="AP93"/>
  <c r="K95"/>
  <c r="AP104"/>
  <c r="P105"/>
  <c r="I109"/>
  <c r="AP115"/>
  <c r="I129"/>
  <c r="AA145"/>
  <c r="R342"/>
  <c r="AA342" s="1"/>
  <c r="AA526"/>
  <c r="I553"/>
  <c r="AB131"/>
  <c r="V131"/>
  <c r="P131"/>
  <c r="Y160"/>
  <c r="S160"/>
  <c r="U167"/>
  <c r="O167"/>
  <c r="AA167" s="1"/>
  <c r="Y183"/>
  <c r="S183"/>
  <c r="H193"/>
  <c r="J193"/>
  <c r="K192" s="1"/>
  <c r="V211"/>
  <c r="P211"/>
  <c r="Y274"/>
  <c r="S274"/>
  <c r="Y293"/>
  <c r="S293"/>
  <c r="Y297"/>
  <c r="S297"/>
  <c r="Y301"/>
  <c r="S301"/>
  <c r="AA304"/>
  <c r="U304"/>
  <c r="O304"/>
  <c r="H355"/>
  <c r="J355"/>
  <c r="K354" s="1"/>
  <c r="Y359"/>
  <c r="S359"/>
  <c r="Y363"/>
  <c r="S363"/>
  <c r="AB363" s="1"/>
  <c r="AA366"/>
  <c r="U366"/>
  <c r="O366"/>
  <c r="X384"/>
  <c r="R384"/>
  <c r="AA384" s="1"/>
  <c r="V391"/>
  <c r="Y391"/>
  <c r="P391"/>
  <c r="AN412"/>
  <c r="AQ412" s="1"/>
  <c r="AM419"/>
  <c r="AP419"/>
  <c r="AM438"/>
  <c r="AP438" s="1"/>
  <c r="AM445"/>
  <c r="AP445"/>
  <c r="U459"/>
  <c r="O459"/>
  <c r="R459"/>
  <c r="AA459" s="1"/>
  <c r="AM462"/>
  <c r="AP462" s="1"/>
  <c r="J475"/>
  <c r="K474" s="1"/>
  <c r="H475"/>
  <c r="U479"/>
  <c r="O479"/>
  <c r="X479"/>
  <c r="AA479" s="1"/>
  <c r="AN488"/>
  <c r="AQ488" s="1"/>
  <c r="U506"/>
  <c r="AA506"/>
  <c r="O506"/>
  <c r="R506"/>
  <c r="AN517"/>
  <c r="AQ517"/>
  <c r="Y531"/>
  <c r="P531"/>
  <c r="S531"/>
  <c r="V531"/>
  <c r="AM542"/>
  <c r="AP542" s="1"/>
  <c r="H559"/>
  <c r="J559"/>
  <c r="X566"/>
  <c r="R566"/>
  <c r="O566"/>
  <c r="U566"/>
  <c r="AA566" s="1"/>
  <c r="U611"/>
  <c r="R611"/>
  <c r="O611"/>
  <c r="AA611" s="1"/>
  <c r="X611"/>
  <c r="X634"/>
  <c r="R634"/>
  <c r="U634"/>
  <c r="O634"/>
  <c r="AA634" s="1"/>
  <c r="U636"/>
  <c r="O636"/>
  <c r="AA636" s="1"/>
  <c r="X636"/>
  <c r="R636"/>
  <c r="AN660"/>
  <c r="AQ660" s="1"/>
  <c r="J671"/>
  <c r="K671" s="1"/>
  <c r="H671"/>
  <c r="I671" s="1"/>
  <c r="H678"/>
  <c r="I678" s="1"/>
  <c r="J678"/>
  <c r="K678" s="1"/>
  <c r="X702"/>
  <c r="O702"/>
  <c r="R702"/>
  <c r="AA702" s="1"/>
  <c r="U702"/>
  <c r="V735"/>
  <c r="P735"/>
  <c r="AB735" s="1"/>
  <c r="S735"/>
  <c r="Y735"/>
  <c r="U777"/>
  <c r="O777"/>
  <c r="AA777" s="1"/>
  <c r="X777"/>
  <c r="R777"/>
  <c r="H166"/>
  <c r="I165" s="1"/>
  <c r="J166"/>
  <c r="H226"/>
  <c r="I225" s="1"/>
  <c r="J226"/>
  <c r="K225" s="1"/>
  <c r="H336"/>
  <c r="J336"/>
  <c r="Y343"/>
  <c r="S343"/>
  <c r="AB343" s="1"/>
  <c r="H369"/>
  <c r="I368" s="1"/>
  <c r="J369"/>
  <c r="H375"/>
  <c r="I374" s="1"/>
  <c r="J375"/>
  <c r="K374" s="1"/>
  <c r="Y382"/>
  <c r="S382"/>
  <c r="AN388"/>
  <c r="AQ388"/>
  <c r="AP425"/>
  <c r="AM425"/>
  <c r="AN434"/>
  <c r="AQ434"/>
  <c r="AM446"/>
  <c r="AP446" s="1"/>
  <c r="AN458"/>
  <c r="AQ458"/>
  <c r="AM463"/>
  <c r="AP463" s="1"/>
  <c r="X467"/>
  <c r="R467"/>
  <c r="AA467" s="1"/>
  <c r="U467"/>
  <c r="AN474"/>
  <c r="AQ474"/>
  <c r="AM478"/>
  <c r="AP478" s="1"/>
  <c r="J482"/>
  <c r="K481" s="1"/>
  <c r="H482"/>
  <c r="X523"/>
  <c r="O523"/>
  <c r="AA523" s="1"/>
  <c r="U523"/>
  <c r="R523"/>
  <c r="AM523"/>
  <c r="AP523" s="1"/>
  <c r="AM524"/>
  <c r="AP524"/>
  <c r="Y526"/>
  <c r="S526"/>
  <c r="P526"/>
  <c r="X541"/>
  <c r="O541"/>
  <c r="U541"/>
  <c r="R541"/>
  <c r="J544"/>
  <c r="H544"/>
  <c r="I543" s="1"/>
  <c r="J555"/>
  <c r="K555" s="1"/>
  <c r="H555"/>
  <c r="I555" s="1"/>
  <c r="P587"/>
  <c r="AB587" s="1"/>
  <c r="Y587"/>
  <c r="S587"/>
  <c r="V587"/>
  <c r="Y594"/>
  <c r="S594"/>
  <c r="P594"/>
  <c r="AB594"/>
  <c r="V594"/>
  <c r="H596"/>
  <c r="I596" s="1"/>
  <c r="J596"/>
  <c r="K596" s="1"/>
  <c r="AN621"/>
  <c r="AQ621" s="1"/>
  <c r="AM640"/>
  <c r="AP640"/>
  <c r="Y669"/>
  <c r="P669"/>
  <c r="S669"/>
  <c r="V669"/>
  <c r="AB669"/>
  <c r="H684"/>
  <c r="J684"/>
  <c r="K683" s="1"/>
  <c r="AN707"/>
  <c r="AQ707"/>
  <c r="H719"/>
  <c r="I718" s="1"/>
  <c r="J719"/>
  <c r="K718" s="1"/>
  <c r="AM721"/>
  <c r="AP721"/>
  <c r="AM755"/>
  <c r="AP755" s="1"/>
  <c r="Y760"/>
  <c r="S760"/>
  <c r="AB760" s="1"/>
  <c r="V760"/>
  <c r="P760"/>
  <c r="X860"/>
  <c r="R860"/>
  <c r="O860"/>
  <c r="AA860" s="1"/>
  <c r="U860"/>
  <c r="AP61"/>
  <c r="R62"/>
  <c r="AQ89"/>
  <c r="AP90"/>
  <c r="AQ101"/>
  <c r="AP103"/>
  <c r="AP106"/>
  <c r="AQ109"/>
  <c r="AP112"/>
  <c r="Y131"/>
  <c r="I150"/>
  <c r="U156"/>
  <c r="AP177"/>
  <c r="Y180"/>
  <c r="U190"/>
  <c r="Y211"/>
  <c r="I234"/>
  <c r="I246"/>
  <c r="U258"/>
  <c r="AQ271"/>
  <c r="I276"/>
  <c r="AQ290"/>
  <c r="I295"/>
  <c r="V305"/>
  <c r="I322"/>
  <c r="Y340"/>
  <c r="AQ352"/>
  <c r="AQ356"/>
  <c r="I376"/>
  <c r="Y379"/>
  <c r="I388"/>
  <c r="AB391"/>
  <c r="I406"/>
  <c r="O62"/>
  <c r="AA62" s="1"/>
  <c r="U62"/>
  <c r="AM65"/>
  <c r="AP65" s="1"/>
  <c r="O66"/>
  <c r="AA66" s="1"/>
  <c r="U66"/>
  <c r="AM71"/>
  <c r="AP71" s="1"/>
  <c r="AM85"/>
  <c r="AP85" s="1"/>
  <c r="AN95"/>
  <c r="AM96"/>
  <c r="AP117"/>
  <c r="K122"/>
  <c r="AQ123"/>
  <c r="AQ124"/>
  <c r="AP130"/>
  <c r="I131"/>
  <c r="S131"/>
  <c r="AQ131"/>
  <c r="AP143"/>
  <c r="O145"/>
  <c r="AP145"/>
  <c r="AQ148"/>
  <c r="AP152"/>
  <c r="AP154"/>
  <c r="O156"/>
  <c r="AQ163"/>
  <c r="AP165"/>
  <c r="AQ166"/>
  <c r="AQ167"/>
  <c r="K170"/>
  <c r="AQ171"/>
  <c r="AQ172"/>
  <c r="AP173"/>
  <c r="K174"/>
  <c r="AQ175"/>
  <c r="AQ176"/>
  <c r="I180"/>
  <c r="AQ180"/>
  <c r="AP188"/>
  <c r="O190"/>
  <c r="AA190" s="1"/>
  <c r="AP190"/>
  <c r="AP194"/>
  <c r="K197"/>
  <c r="AP202"/>
  <c r="AP205"/>
  <c r="AP209"/>
  <c r="I211"/>
  <c r="S211"/>
  <c r="AB211" s="1"/>
  <c r="AQ211"/>
  <c r="AQ212"/>
  <c r="AQ213"/>
  <c r="K216"/>
  <c r="AQ222"/>
  <c r="AP225"/>
  <c r="AP229"/>
  <c r="AQ240"/>
  <c r="AP249"/>
  <c r="I252"/>
  <c r="AQ252"/>
  <c r="AQ253"/>
  <c r="AQ254"/>
  <c r="AQ255"/>
  <c r="AP256"/>
  <c r="O258"/>
  <c r="AA258" s="1"/>
  <c r="AP258"/>
  <c r="AQ266"/>
  <c r="AP267"/>
  <c r="K268"/>
  <c r="AP271"/>
  <c r="AQ282"/>
  <c r="AP283"/>
  <c r="K284"/>
  <c r="AQ285"/>
  <c r="AQ286"/>
  <c r="AP287"/>
  <c r="K288"/>
  <c r="AP290"/>
  <c r="AQ304"/>
  <c r="P305"/>
  <c r="AB305" s="1"/>
  <c r="AQ305"/>
  <c r="AQ306"/>
  <c r="AP307"/>
  <c r="K310"/>
  <c r="AQ311"/>
  <c r="AQ312"/>
  <c r="AP313"/>
  <c r="K314"/>
  <c r="AQ315"/>
  <c r="AQ316"/>
  <c r="AP317"/>
  <c r="K318"/>
  <c r="AQ320"/>
  <c r="AP327"/>
  <c r="AP328"/>
  <c r="AQ332"/>
  <c r="AP335"/>
  <c r="AP342"/>
  <c r="V343"/>
  <c r="AP352"/>
  <c r="AP353"/>
  <c r="AP356"/>
  <c r="AQ366"/>
  <c r="AP368"/>
  <c r="AQ369"/>
  <c r="AQ370"/>
  <c r="AP374"/>
  <c r="AP381"/>
  <c r="V382"/>
  <c r="AB382" s="1"/>
  <c r="O384"/>
  <c r="I428"/>
  <c r="I447"/>
  <c r="I451"/>
  <c r="I464"/>
  <c r="AP501"/>
  <c r="AB526"/>
  <c r="K564"/>
  <c r="AP602"/>
  <c r="K618"/>
  <c r="Y134"/>
  <c r="S134"/>
  <c r="AB134" s="1"/>
  <c r="X145"/>
  <c r="R145"/>
  <c r="X156"/>
  <c r="R156"/>
  <c r="AA156" s="1"/>
  <c r="U163"/>
  <c r="O163"/>
  <c r="AB180"/>
  <c r="V180"/>
  <c r="P180"/>
  <c r="X190"/>
  <c r="R190"/>
  <c r="H220"/>
  <c r="I219" s="1"/>
  <c r="J220"/>
  <c r="K219" s="1"/>
  <c r="H228"/>
  <c r="J228"/>
  <c r="K227" s="1"/>
  <c r="Y232"/>
  <c r="S232"/>
  <c r="H238"/>
  <c r="J238"/>
  <c r="K237" s="1"/>
  <c r="AB252"/>
  <c r="V252"/>
  <c r="P252"/>
  <c r="X258"/>
  <c r="R258"/>
  <c r="H264"/>
  <c r="J264"/>
  <c r="K263" s="1"/>
  <c r="H280"/>
  <c r="I279" s="1"/>
  <c r="J280"/>
  <c r="K279" s="1"/>
  <c r="Y305"/>
  <c r="S305"/>
  <c r="H326"/>
  <c r="I325" s="1"/>
  <c r="J326"/>
  <c r="K325" s="1"/>
  <c r="H330"/>
  <c r="J330"/>
  <c r="K329" s="1"/>
  <c r="AB340"/>
  <c r="V340"/>
  <c r="P340"/>
  <c r="U341"/>
  <c r="O341"/>
  <c r="AA341" s="1"/>
  <c r="H351"/>
  <c r="J351"/>
  <c r="K350" s="1"/>
  <c r="U370"/>
  <c r="O370"/>
  <c r="V379"/>
  <c r="P379"/>
  <c r="AB379" s="1"/>
  <c r="S394"/>
  <c r="V396"/>
  <c r="P396"/>
  <c r="AB396" s="1"/>
  <c r="Y419"/>
  <c r="S419"/>
  <c r="V419"/>
  <c r="AB419" s="1"/>
  <c r="U419"/>
  <c r="O419"/>
  <c r="R419"/>
  <c r="AA419" s="1"/>
  <c r="J422"/>
  <c r="K421" s="1"/>
  <c r="H422"/>
  <c r="V438"/>
  <c r="P438"/>
  <c r="AB438" s="1"/>
  <c r="S438"/>
  <c r="AN441"/>
  <c r="AQ441"/>
  <c r="V445"/>
  <c r="P445"/>
  <c r="Y445"/>
  <c r="AB445" s="1"/>
  <c r="J455"/>
  <c r="K454" s="1"/>
  <c r="H455"/>
  <c r="I454" s="1"/>
  <c r="V462"/>
  <c r="P462"/>
  <c r="AB462" s="1"/>
  <c r="Y462"/>
  <c r="X469"/>
  <c r="R469"/>
  <c r="AA469" s="1"/>
  <c r="O469"/>
  <c r="J473"/>
  <c r="K472" s="1"/>
  <c r="H473"/>
  <c r="I472" s="1"/>
  <c r="AN481"/>
  <c r="AQ481" s="1"/>
  <c r="J494"/>
  <c r="H494"/>
  <c r="I494" s="1"/>
  <c r="J533"/>
  <c r="H533"/>
  <c r="AN547"/>
  <c r="AQ547" s="1"/>
  <c r="X573"/>
  <c r="R573"/>
  <c r="O573"/>
  <c r="AD585"/>
  <c r="AN591"/>
  <c r="AQ591" s="1"/>
  <c r="AN595"/>
  <c r="AQ595" s="1"/>
  <c r="U601"/>
  <c r="O601"/>
  <c r="AA601" s="1"/>
  <c r="R601"/>
  <c r="X601"/>
  <c r="H608"/>
  <c r="I607" s="1"/>
  <c r="J608"/>
  <c r="X626"/>
  <c r="R626"/>
  <c r="U626"/>
  <c r="O626"/>
  <c r="AA626" s="1"/>
  <c r="J677"/>
  <c r="H677"/>
  <c r="X730"/>
  <c r="R730"/>
  <c r="O730"/>
  <c r="AA730" s="1"/>
  <c r="U730"/>
  <c r="H125"/>
  <c r="J125"/>
  <c r="H149"/>
  <c r="J149"/>
  <c r="H173"/>
  <c r="J173"/>
  <c r="H177"/>
  <c r="J177"/>
  <c r="H223"/>
  <c r="J223"/>
  <c r="H241"/>
  <c r="J241"/>
  <c r="H267"/>
  <c r="J267"/>
  <c r="H283"/>
  <c r="J283"/>
  <c r="H287"/>
  <c r="J287"/>
  <c r="X305"/>
  <c r="R305"/>
  <c r="U307"/>
  <c r="O307"/>
  <c r="AA307" s="1"/>
  <c r="H313"/>
  <c r="J313"/>
  <c r="H317"/>
  <c r="J317"/>
  <c r="H333"/>
  <c r="J333"/>
  <c r="X340"/>
  <c r="R340"/>
  <c r="AA340" s="1"/>
  <c r="Y342"/>
  <c r="S342"/>
  <c r="X379"/>
  <c r="R379"/>
  <c r="AA379" s="1"/>
  <c r="U396"/>
  <c r="O396"/>
  <c r="X396"/>
  <c r="AA396" s="1"/>
  <c r="X403"/>
  <c r="R403"/>
  <c r="O403"/>
  <c r="AA403" s="1"/>
  <c r="AN411"/>
  <c r="AQ411" s="1"/>
  <c r="V412"/>
  <c r="P412"/>
  <c r="AB412" s="1"/>
  <c r="S412"/>
  <c r="AM412"/>
  <c r="AP412"/>
  <c r="AN424"/>
  <c r="AQ424" s="1"/>
  <c r="AN430"/>
  <c r="AQ430"/>
  <c r="J433"/>
  <c r="K432" s="1"/>
  <c r="H433"/>
  <c r="I432" s="1"/>
  <c r="V441"/>
  <c r="P441"/>
  <c r="AB441" s="1"/>
  <c r="S441"/>
  <c r="AM441"/>
  <c r="AP441"/>
  <c r="U445"/>
  <c r="O445"/>
  <c r="R445"/>
  <c r="AA445" s="1"/>
  <c r="U462"/>
  <c r="O462"/>
  <c r="R462"/>
  <c r="AA462" s="1"/>
  <c r="V469"/>
  <c r="P469"/>
  <c r="Y469"/>
  <c r="AB469" s="1"/>
  <c r="AN470"/>
  <c r="AQ470" s="1"/>
  <c r="U471"/>
  <c r="O471"/>
  <c r="AA471" s="1"/>
  <c r="X471"/>
  <c r="AN477"/>
  <c r="AQ477"/>
  <c r="AN478"/>
  <c r="AQ478" s="1"/>
  <c r="J484"/>
  <c r="K484" s="1"/>
  <c r="H484"/>
  <c r="I484" s="1"/>
  <c r="AQ490"/>
  <c r="AN490"/>
  <c r="J502"/>
  <c r="H502"/>
  <c r="I501" s="1"/>
  <c r="V506"/>
  <c r="P506"/>
  <c r="S506"/>
  <c r="AB506" s="1"/>
  <c r="X508"/>
  <c r="AA508" s="1"/>
  <c r="O508"/>
  <c r="R508"/>
  <c r="AM508"/>
  <c r="AP508" s="1"/>
  <c r="V512"/>
  <c r="P512"/>
  <c r="AB512" s="1"/>
  <c r="Y512"/>
  <c r="AM512"/>
  <c r="AP512" s="1"/>
  <c r="AP517"/>
  <c r="AM517"/>
  <c r="Y524"/>
  <c r="P524"/>
  <c r="AB524"/>
  <c r="AN524"/>
  <c r="AQ524" s="1"/>
  <c r="V541"/>
  <c r="P541"/>
  <c r="AB541" s="1"/>
  <c r="S541"/>
  <c r="AM543"/>
  <c r="AP543"/>
  <c r="J562"/>
  <c r="K562" s="1"/>
  <c r="H562"/>
  <c r="I562" s="1"/>
  <c r="V611"/>
  <c r="P611"/>
  <c r="AB611" s="1"/>
  <c r="S611"/>
  <c r="Y611"/>
  <c r="AM613"/>
  <c r="AP613" s="1"/>
  <c r="H616"/>
  <c r="J616"/>
  <c r="K615" s="1"/>
  <c r="J734"/>
  <c r="K733" s="1"/>
  <c r="H734"/>
  <c r="I733" s="1"/>
  <c r="AM814"/>
  <c r="AP814"/>
  <c r="R66"/>
  <c r="I140"/>
  <c r="U145"/>
  <c r="AP149"/>
  <c r="I178"/>
  <c r="I185"/>
  <c r="AQ194"/>
  <c r="AQ202"/>
  <c r="K213"/>
  <c r="AQ229"/>
  <c r="Y252"/>
  <c r="K254"/>
  <c r="I260"/>
  <c r="AQ321"/>
  <c r="AQ327"/>
  <c r="AQ342"/>
  <c r="I361"/>
  <c r="I380"/>
  <c r="AQ381"/>
  <c r="U384"/>
  <c r="I401"/>
  <c r="AQ479"/>
  <c r="AQ520"/>
  <c r="R10"/>
  <c r="AA10" s="1"/>
  <c r="R50"/>
  <c r="AA50" s="1"/>
  <c r="O72"/>
  <c r="AA72" s="1"/>
  <c r="U72"/>
  <c r="O86"/>
  <c r="AA86" s="1"/>
  <c r="U86"/>
  <c r="O93"/>
  <c r="U93"/>
  <c r="O115"/>
  <c r="U115"/>
  <c r="AA115" s="1"/>
  <c r="AQ116"/>
  <c r="AQ122"/>
  <c r="AP124"/>
  <c r="AP128"/>
  <c r="K129"/>
  <c r="V134"/>
  <c r="AP134"/>
  <c r="K137"/>
  <c r="I143"/>
  <c r="AQ144"/>
  <c r="AQ145"/>
  <c r="AP148"/>
  <c r="AP155"/>
  <c r="V160"/>
  <c r="AP160"/>
  <c r="R163"/>
  <c r="AA163" s="1"/>
  <c r="R167"/>
  <c r="AQ170"/>
  <c r="AP172"/>
  <c r="AQ174"/>
  <c r="AP176"/>
  <c r="V183"/>
  <c r="AP183"/>
  <c r="AP184"/>
  <c r="I188"/>
  <c r="AQ189"/>
  <c r="AQ190"/>
  <c r="I192"/>
  <c r="K194"/>
  <c r="AP197"/>
  <c r="K202"/>
  <c r="AQ207"/>
  <c r="AP216"/>
  <c r="AP222"/>
  <c r="I227"/>
  <c r="K229"/>
  <c r="V232"/>
  <c r="AP232"/>
  <c r="AP233"/>
  <c r="I237"/>
  <c r="AP240"/>
  <c r="I249"/>
  <c r="AP255"/>
  <c r="I256"/>
  <c r="AQ257"/>
  <c r="AQ258"/>
  <c r="I263"/>
  <c r="AP266"/>
  <c r="AQ268"/>
  <c r="K271"/>
  <c r="V274"/>
  <c r="AP274"/>
  <c r="AP275"/>
  <c r="AP282"/>
  <c r="AQ284"/>
  <c r="AP286"/>
  <c r="AQ288"/>
  <c r="K290"/>
  <c r="V293"/>
  <c r="AP293"/>
  <c r="AP294"/>
  <c r="V297"/>
  <c r="AP297"/>
  <c r="AP298"/>
  <c r="V301"/>
  <c r="AP301"/>
  <c r="R304"/>
  <c r="U305"/>
  <c r="AP306"/>
  <c r="AQ310"/>
  <c r="AP312"/>
  <c r="AQ314"/>
  <c r="AP316"/>
  <c r="AQ318"/>
  <c r="K327"/>
  <c r="AQ328"/>
  <c r="I329"/>
  <c r="AP332"/>
  <c r="U340"/>
  <c r="R341"/>
  <c r="AP343"/>
  <c r="I350"/>
  <c r="K352"/>
  <c r="AQ353"/>
  <c r="I354"/>
  <c r="K356"/>
  <c r="V359"/>
  <c r="AP359"/>
  <c r="AP360"/>
  <c r="V363"/>
  <c r="AP363"/>
  <c r="R366"/>
  <c r="R370"/>
  <c r="AA370" s="1"/>
  <c r="U379"/>
  <c r="AP382"/>
  <c r="P394"/>
  <c r="AB394" s="1"/>
  <c r="Y396"/>
  <c r="AP400"/>
  <c r="I421"/>
  <c r="Y438"/>
  <c r="X459"/>
  <c r="AA573"/>
  <c r="AA412"/>
  <c r="U412"/>
  <c r="O412"/>
  <c r="U434"/>
  <c r="O434"/>
  <c r="AA434" s="1"/>
  <c r="U438"/>
  <c r="O438"/>
  <c r="AA438" s="1"/>
  <c r="AA441"/>
  <c r="U441"/>
  <c r="O441"/>
  <c r="J478"/>
  <c r="H478"/>
  <c r="J485"/>
  <c r="H485"/>
  <c r="X498"/>
  <c r="O498"/>
  <c r="H519"/>
  <c r="I519" s="1"/>
  <c r="J519"/>
  <c r="K519" s="1"/>
  <c r="J527"/>
  <c r="K527" s="1"/>
  <c r="H527"/>
  <c r="I527" s="1"/>
  <c r="V529"/>
  <c r="AB529"/>
  <c r="J534"/>
  <c r="H534"/>
  <c r="H535"/>
  <c r="I535" s="1"/>
  <c r="J535"/>
  <c r="K535" s="1"/>
  <c r="AM548"/>
  <c r="AP548" s="1"/>
  <c r="AN554"/>
  <c r="AQ554" s="1"/>
  <c r="J558"/>
  <c r="K558" s="1"/>
  <c r="H558"/>
  <c r="I558" s="1"/>
  <c r="AN558"/>
  <c r="AQ558"/>
  <c r="AA564"/>
  <c r="U564"/>
  <c r="O564"/>
  <c r="X564"/>
  <c r="AQ570"/>
  <c r="AN570"/>
  <c r="AM574"/>
  <c r="AP574" s="1"/>
  <c r="AP577"/>
  <c r="AM577"/>
  <c r="AN599"/>
  <c r="AQ599"/>
  <c r="AM605"/>
  <c r="AP605" s="1"/>
  <c r="AN636"/>
  <c r="AQ636"/>
  <c r="J639"/>
  <c r="H639"/>
  <c r="AM645"/>
  <c r="AP645" s="1"/>
  <c r="H653"/>
  <c r="J653"/>
  <c r="K652" s="1"/>
  <c r="H658"/>
  <c r="J658"/>
  <c r="J659"/>
  <c r="H659"/>
  <c r="O663"/>
  <c r="U663"/>
  <c r="R663"/>
  <c r="H694"/>
  <c r="J694"/>
  <c r="AN710"/>
  <c r="AQ710"/>
  <c r="AN738"/>
  <c r="AQ738" s="1"/>
  <c r="AM739"/>
  <c r="AP739"/>
  <c r="AN766"/>
  <c r="AQ766" s="1"/>
  <c r="AM831"/>
  <c r="AP831"/>
  <c r="AP388"/>
  <c r="H391"/>
  <c r="H392"/>
  <c r="AP394"/>
  <c r="K401"/>
  <c r="AP403"/>
  <c r="J408"/>
  <c r="K408" s="1"/>
  <c r="AQ409"/>
  <c r="AP411"/>
  <c r="K414"/>
  <c r="AQ414"/>
  <c r="H415"/>
  <c r="I414" s="1"/>
  <c r="AQ416"/>
  <c r="AP420"/>
  <c r="H424"/>
  <c r="J430"/>
  <c r="K430" s="1"/>
  <c r="AQ431"/>
  <c r="AP433"/>
  <c r="K443"/>
  <c r="AQ443"/>
  <c r="H444"/>
  <c r="I443" s="1"/>
  <c r="AP447"/>
  <c r="K457"/>
  <c r="AQ457"/>
  <c r="H458"/>
  <c r="I457" s="1"/>
  <c r="AP464"/>
  <c r="J470"/>
  <c r="K470" s="1"/>
  <c r="P471"/>
  <c r="AB471" s="1"/>
  <c r="AQ471"/>
  <c r="AQ473"/>
  <c r="H474"/>
  <c r="AP477"/>
  <c r="K479"/>
  <c r="AQ480"/>
  <c r="H481"/>
  <c r="I481" s="1"/>
  <c r="AP484"/>
  <c r="H491"/>
  <c r="I491" s="1"/>
  <c r="AP494"/>
  <c r="J495"/>
  <c r="AA498"/>
  <c r="K501"/>
  <c r="I504"/>
  <c r="AP504"/>
  <c r="AQ512"/>
  <c r="AQ519"/>
  <c r="S529"/>
  <c r="AQ542"/>
  <c r="H547"/>
  <c r="I546" s="1"/>
  <c r="H570"/>
  <c r="I570" s="1"/>
  <c r="AP576"/>
  <c r="H592"/>
  <c r="I592" s="1"/>
  <c r="AQ619"/>
  <c r="K691"/>
  <c r="H700"/>
  <c r="I700" s="1"/>
  <c r="Y403"/>
  <c r="S403"/>
  <c r="AB403" s="1"/>
  <c r="AA408"/>
  <c r="U408"/>
  <c r="O408"/>
  <c r="AA430"/>
  <c r="U430"/>
  <c r="O430"/>
  <c r="U470"/>
  <c r="O470"/>
  <c r="AA470" s="1"/>
  <c r="Y471"/>
  <c r="S471"/>
  <c r="J488"/>
  <c r="K487" s="1"/>
  <c r="H488"/>
  <c r="V491"/>
  <c r="P491"/>
  <c r="AB491" s="1"/>
  <c r="S491"/>
  <c r="AN505"/>
  <c r="AQ505" s="1"/>
  <c r="Y508"/>
  <c r="S508"/>
  <c r="P508"/>
  <c r="V508"/>
  <c r="Y511"/>
  <c r="AB511" s="1"/>
  <c r="S511"/>
  <c r="P511"/>
  <c r="V523"/>
  <c r="P523"/>
  <c r="AB523" s="1"/>
  <c r="J528"/>
  <c r="H528"/>
  <c r="AM531"/>
  <c r="AP531" s="1"/>
  <c r="V537"/>
  <c r="J550"/>
  <c r="K549" s="1"/>
  <c r="H550"/>
  <c r="I549" s="1"/>
  <c r="AN562"/>
  <c r="AQ562" s="1"/>
  <c r="AP567"/>
  <c r="AM567"/>
  <c r="Y573"/>
  <c r="P573"/>
  <c r="AB573" s="1"/>
  <c r="V573"/>
  <c r="H575"/>
  <c r="I575" s="1"/>
  <c r="J575"/>
  <c r="K575" s="1"/>
  <c r="H579"/>
  <c r="I579" s="1"/>
  <c r="J579"/>
  <c r="K579" s="1"/>
  <c r="X584"/>
  <c r="O584"/>
  <c r="AA584" s="1"/>
  <c r="J591"/>
  <c r="H591"/>
  <c r="I590" s="1"/>
  <c r="AN596"/>
  <c r="AQ596"/>
  <c r="AM599"/>
  <c r="AP599" s="1"/>
  <c r="H623"/>
  <c r="J623"/>
  <c r="AN631"/>
  <c r="AQ631" s="1"/>
  <c r="AM635"/>
  <c r="AP635"/>
  <c r="AM636"/>
  <c r="AP636" s="1"/>
  <c r="X644"/>
  <c r="R644"/>
  <c r="U644"/>
  <c r="O644"/>
  <c r="AA644" s="1"/>
  <c r="H647"/>
  <c r="J647"/>
  <c r="AM655"/>
  <c r="AP655" s="1"/>
  <c r="AM702"/>
  <c r="AP702"/>
  <c r="AN706"/>
  <c r="AQ706" s="1"/>
  <c r="AM710"/>
  <c r="AP710" s="1"/>
  <c r="AQ711"/>
  <c r="AN711"/>
  <c r="X798"/>
  <c r="R798"/>
  <c r="O798"/>
  <c r="AA798" s="1"/>
  <c r="U798"/>
  <c r="AM851"/>
  <c r="AP851" s="1"/>
  <c r="Y854"/>
  <c r="S854"/>
  <c r="P854"/>
  <c r="AB854" s="1"/>
  <c r="V854"/>
  <c r="Y905"/>
  <c r="S905"/>
  <c r="AB905" s="1"/>
  <c r="P905"/>
  <c r="V905"/>
  <c r="V403"/>
  <c r="AP407"/>
  <c r="AQ410"/>
  <c r="AP414"/>
  <c r="K416"/>
  <c r="AP429"/>
  <c r="AQ432"/>
  <c r="AP443"/>
  <c r="AQ454"/>
  <c r="AP457"/>
  <c r="AP469"/>
  <c r="AQ472"/>
  <c r="AP480"/>
  <c r="AP487"/>
  <c r="AP496"/>
  <c r="AB508"/>
  <c r="AP536"/>
  <c r="S537"/>
  <c r="AB537" s="1"/>
  <c r="K543"/>
  <c r="AP546"/>
  <c r="AP558"/>
  <c r="AP569"/>
  <c r="AQ575"/>
  <c r="AQ579"/>
  <c r="K592"/>
  <c r="AB634"/>
  <c r="K700"/>
  <c r="Y584"/>
  <c r="S584"/>
  <c r="P584"/>
  <c r="J588"/>
  <c r="K588" s="1"/>
  <c r="H588"/>
  <c r="I588" s="1"/>
  <c r="X599"/>
  <c r="O599"/>
  <c r="AM601"/>
  <c r="AP601"/>
  <c r="J603"/>
  <c r="K603" s="1"/>
  <c r="H603"/>
  <c r="I603" s="1"/>
  <c r="U605"/>
  <c r="X605"/>
  <c r="O605"/>
  <c r="AA605" s="1"/>
  <c r="AM606"/>
  <c r="AP606" s="1"/>
  <c r="AN610"/>
  <c r="AQ610"/>
  <c r="AM615"/>
  <c r="AP615" s="1"/>
  <c r="H621"/>
  <c r="J621"/>
  <c r="K620" s="1"/>
  <c r="J631"/>
  <c r="H631"/>
  <c r="H632"/>
  <c r="I632" s="1"/>
  <c r="J632"/>
  <c r="K632" s="1"/>
  <c r="J638"/>
  <c r="H638"/>
  <c r="U640"/>
  <c r="X640"/>
  <c r="O640"/>
  <c r="V642"/>
  <c r="Y642"/>
  <c r="P642"/>
  <c r="AB642" s="1"/>
  <c r="H648"/>
  <c r="I648" s="1"/>
  <c r="J648"/>
  <c r="AN648"/>
  <c r="AQ648"/>
  <c r="U655"/>
  <c r="X655"/>
  <c r="O655"/>
  <c r="AM656"/>
  <c r="AP656" s="1"/>
  <c r="X665"/>
  <c r="O665"/>
  <c r="U665"/>
  <c r="R665"/>
  <c r="AM670"/>
  <c r="AP670"/>
  <c r="AN671"/>
  <c r="AQ671" s="1"/>
  <c r="Y674"/>
  <c r="P674"/>
  <c r="S674"/>
  <c r="O687"/>
  <c r="U687"/>
  <c r="X687"/>
  <c r="AA687"/>
  <c r="AM689"/>
  <c r="AP689" s="1"/>
  <c r="AN692"/>
  <c r="AQ692"/>
  <c r="H748"/>
  <c r="I748" s="1"/>
  <c r="J748"/>
  <c r="K748" s="1"/>
  <c r="AN755"/>
  <c r="AQ755"/>
  <c r="Y780"/>
  <c r="S780"/>
  <c r="V780"/>
  <c r="P780"/>
  <c r="AB780" s="1"/>
  <c r="AN820"/>
  <c r="AQ820" s="1"/>
  <c r="AN842"/>
  <c r="AQ842" s="1"/>
  <c r="AM845"/>
  <c r="AP845"/>
  <c r="U883"/>
  <c r="O883"/>
  <c r="X883"/>
  <c r="R883"/>
  <c r="AA883" s="1"/>
  <c r="AQ491"/>
  <c r="K496"/>
  <c r="AQ498"/>
  <c r="AQ506"/>
  <c r="AQ508"/>
  <c r="X511"/>
  <c r="O512"/>
  <c r="X512"/>
  <c r="AQ513"/>
  <c r="AQ515"/>
  <c r="AP519"/>
  <c r="K521"/>
  <c r="AP522"/>
  <c r="X526"/>
  <c r="AP529"/>
  <c r="AP537"/>
  <c r="AQ555"/>
  <c r="AQ563"/>
  <c r="AQ565"/>
  <c r="AP568"/>
  <c r="AP575"/>
  <c r="AP579"/>
  <c r="V584"/>
  <c r="AP584"/>
  <c r="AQ590"/>
  <c r="K613"/>
  <c r="I624"/>
  <c r="AP624"/>
  <c r="I652"/>
  <c r="I657"/>
  <c r="AP675"/>
  <c r="I712"/>
  <c r="AA524"/>
  <c r="U524"/>
  <c r="O524"/>
  <c r="U531"/>
  <c r="O531"/>
  <c r="AA531" s="1"/>
  <c r="Y580"/>
  <c r="S580"/>
  <c r="U618"/>
  <c r="X618"/>
  <c r="O618"/>
  <c r="AM619"/>
  <c r="AP619"/>
  <c r="H622"/>
  <c r="I622" s="1"/>
  <c r="J622"/>
  <c r="AN622"/>
  <c r="AQ622"/>
  <c r="J630"/>
  <c r="K630" s="1"/>
  <c r="H630"/>
  <c r="I630" s="1"/>
  <c r="P636"/>
  <c r="AB636" s="1"/>
  <c r="Y636"/>
  <c r="H646"/>
  <c r="I646" s="1"/>
  <c r="J646"/>
  <c r="AN646"/>
  <c r="AQ646"/>
  <c r="AQ658"/>
  <c r="AN658"/>
  <c r="V665"/>
  <c r="P665"/>
  <c r="AB665" s="1"/>
  <c r="S665"/>
  <c r="J676"/>
  <c r="K676" s="1"/>
  <c r="H676"/>
  <c r="I676" s="1"/>
  <c r="AN676"/>
  <c r="AQ676" s="1"/>
  <c r="J707"/>
  <c r="H707"/>
  <c r="I707" s="1"/>
  <c r="J714"/>
  <c r="K714" s="1"/>
  <c r="H714"/>
  <c r="I714" s="1"/>
  <c r="AM718"/>
  <c r="AP718" s="1"/>
  <c r="AM735"/>
  <c r="AP735" s="1"/>
  <c r="X750"/>
  <c r="R750"/>
  <c r="AA750" s="1"/>
  <c r="O750"/>
  <c r="U750"/>
  <c r="AN782"/>
  <c r="AQ782" s="1"/>
  <c r="AN800"/>
  <c r="AQ800"/>
  <c r="Y814"/>
  <c r="S814"/>
  <c r="V814"/>
  <c r="P814"/>
  <c r="AB814" s="1"/>
  <c r="H837"/>
  <c r="J837"/>
  <c r="J878"/>
  <c r="H878"/>
  <c r="I878" s="1"/>
  <c r="AM886"/>
  <c r="AP886" s="1"/>
  <c r="AP490"/>
  <c r="AQ496"/>
  <c r="K504"/>
  <c r="AP505"/>
  <c r="R511"/>
  <c r="AA511" s="1"/>
  <c r="AQ521"/>
  <c r="R524"/>
  <c r="R526"/>
  <c r="R531"/>
  <c r="AQ536"/>
  <c r="K546"/>
  <c r="AP547"/>
  <c r="K553"/>
  <c r="AP554"/>
  <c r="AP562"/>
  <c r="AP570"/>
  <c r="AB580"/>
  <c r="I585"/>
  <c r="AQ594"/>
  <c r="AP596"/>
  <c r="K607"/>
  <c r="I609"/>
  <c r="AP609"/>
  <c r="I615"/>
  <c r="I620"/>
  <c r="K657"/>
  <c r="AQ697"/>
  <c r="I743"/>
  <c r="AQ749"/>
  <c r="AP660"/>
  <c r="AM660"/>
  <c r="H667"/>
  <c r="I667" s="1"/>
  <c r="J667"/>
  <c r="K667" s="1"/>
  <c r="J672"/>
  <c r="K672" s="1"/>
  <c r="H672"/>
  <c r="I672" s="1"/>
  <c r="AN672"/>
  <c r="AQ672"/>
  <c r="AM674"/>
  <c r="AP674" s="1"/>
  <c r="V689"/>
  <c r="P689"/>
  <c r="AB689" s="1"/>
  <c r="AM690"/>
  <c r="AP690" s="1"/>
  <c r="J693"/>
  <c r="K693" s="1"/>
  <c r="H693"/>
  <c r="I693" s="1"/>
  <c r="AN693"/>
  <c r="AQ693" s="1"/>
  <c r="AM696"/>
  <c r="AP696" s="1"/>
  <c r="J706"/>
  <c r="K705" s="1"/>
  <c r="H706"/>
  <c r="I705" s="1"/>
  <c r="H711"/>
  <c r="J711"/>
  <c r="K710" s="1"/>
  <c r="AQ713"/>
  <c r="AN713"/>
  <c r="Y716"/>
  <c r="S716"/>
  <c r="P716"/>
  <c r="V716"/>
  <c r="V721"/>
  <c r="P721"/>
  <c r="AB721" s="1"/>
  <c r="AM722"/>
  <c r="AP722"/>
  <c r="H725"/>
  <c r="I725" s="1"/>
  <c r="J725"/>
  <c r="K725" s="1"/>
  <c r="AM728"/>
  <c r="AP728"/>
  <c r="AB738"/>
  <c r="V738"/>
  <c r="P738"/>
  <c r="S738"/>
  <c r="J741"/>
  <c r="K740" s="1"/>
  <c r="H741"/>
  <c r="I740" s="1"/>
  <c r="J754"/>
  <c r="H754"/>
  <c r="I753" s="1"/>
  <c r="AN758"/>
  <c r="AQ758" s="1"/>
  <c r="J772"/>
  <c r="K772" s="1"/>
  <c r="H772"/>
  <c r="I772" s="1"/>
  <c r="AN775"/>
  <c r="AQ775" s="1"/>
  <c r="AM782"/>
  <c r="AP782"/>
  <c r="U785"/>
  <c r="X785"/>
  <c r="O785"/>
  <c r="R785"/>
  <c r="AA785"/>
  <c r="AM785"/>
  <c r="AP785" s="1"/>
  <c r="AM786"/>
  <c r="AP786"/>
  <c r="AM787"/>
  <c r="AP787" s="1"/>
  <c r="H789"/>
  <c r="I789" s="1"/>
  <c r="J789"/>
  <c r="K789" s="1"/>
  <c r="AN789"/>
  <c r="AQ789" s="1"/>
  <c r="X805"/>
  <c r="R805"/>
  <c r="O805"/>
  <c r="AA805" s="1"/>
  <c r="U805"/>
  <c r="AN808"/>
  <c r="AQ808" s="1"/>
  <c r="J816"/>
  <c r="H816"/>
  <c r="I816" s="1"/>
  <c r="O826"/>
  <c r="AA826" s="1"/>
  <c r="U826"/>
  <c r="X826"/>
  <c r="R826"/>
  <c r="AM842"/>
  <c r="AP842" s="1"/>
  <c r="AM850"/>
  <c r="AP850"/>
  <c r="J897"/>
  <c r="K897" s="1"/>
  <c r="H897"/>
  <c r="AQ580"/>
  <c r="AP585"/>
  <c r="K590"/>
  <c r="AP591"/>
  <c r="AP604"/>
  <c r="J606"/>
  <c r="K605" s="1"/>
  <c r="K609"/>
  <c r="AP610"/>
  <c r="J619"/>
  <c r="K624"/>
  <c r="V626"/>
  <c r="AB626" s="1"/>
  <c r="AQ633"/>
  <c r="V634"/>
  <c r="AP639"/>
  <c r="J641"/>
  <c r="K640" s="1"/>
  <c r="H642"/>
  <c r="I642" s="1"/>
  <c r="H643"/>
  <c r="V644"/>
  <c r="AB644" s="1"/>
  <c r="J656"/>
  <c r="K655" s="1"/>
  <c r="AQ662"/>
  <c r="AQ684"/>
  <c r="H686"/>
  <c r="I685" s="1"/>
  <c r="I698"/>
  <c r="AP698"/>
  <c r="AP707"/>
  <c r="J708"/>
  <c r="AB716"/>
  <c r="AQ718"/>
  <c r="J728"/>
  <c r="K728" s="1"/>
  <c r="H771"/>
  <c r="I782"/>
  <c r="J660"/>
  <c r="H660"/>
  <c r="J661"/>
  <c r="K661" s="1"/>
  <c r="H661"/>
  <c r="I661" s="1"/>
  <c r="AN661"/>
  <c r="AQ661" s="1"/>
  <c r="AN666"/>
  <c r="AQ666"/>
  <c r="AM669"/>
  <c r="AP669" s="1"/>
  <c r="AN677"/>
  <c r="AQ677"/>
  <c r="J680"/>
  <c r="K680" s="1"/>
  <c r="H680"/>
  <c r="I680" s="1"/>
  <c r="AN680"/>
  <c r="AQ680"/>
  <c r="AP683"/>
  <c r="AM683"/>
  <c r="X689"/>
  <c r="O689"/>
  <c r="AA689" s="1"/>
  <c r="U689"/>
  <c r="J692"/>
  <c r="H692"/>
  <c r="I691" s="1"/>
  <c r="H697"/>
  <c r="J697"/>
  <c r="K696" s="1"/>
  <c r="AQ699"/>
  <c r="AN699"/>
  <c r="Y702"/>
  <c r="S702"/>
  <c r="P702"/>
  <c r="AB702" s="1"/>
  <c r="V702"/>
  <c r="X716"/>
  <c r="O716"/>
  <c r="X721"/>
  <c r="O721"/>
  <c r="U721"/>
  <c r="AA721" s="1"/>
  <c r="J724"/>
  <c r="K723" s="1"/>
  <c r="H724"/>
  <c r="I723" s="1"/>
  <c r="U728"/>
  <c r="O728"/>
  <c r="AA728" s="1"/>
  <c r="R728"/>
  <c r="AN734"/>
  <c r="AQ734"/>
  <c r="AN735"/>
  <c r="AQ735" s="1"/>
  <c r="H745"/>
  <c r="I745" s="1"/>
  <c r="J745"/>
  <c r="K745" s="1"/>
  <c r="AM748"/>
  <c r="AP748" s="1"/>
  <c r="V758"/>
  <c r="P758"/>
  <c r="AB758" s="1"/>
  <c r="S758"/>
  <c r="R760"/>
  <c r="AA760" s="1"/>
  <c r="U760"/>
  <c r="U763"/>
  <c r="O763"/>
  <c r="X763"/>
  <c r="R763"/>
  <c r="AA763" s="1"/>
  <c r="H775"/>
  <c r="I775" s="1"/>
  <c r="J775"/>
  <c r="K775" s="1"/>
  <c r="H788"/>
  <c r="I787" s="1"/>
  <c r="J788"/>
  <c r="K787" s="1"/>
  <c r="U791"/>
  <c r="O791"/>
  <c r="AA791" s="1"/>
  <c r="X791"/>
  <c r="R791"/>
  <c r="U803"/>
  <c r="O803"/>
  <c r="R803"/>
  <c r="AA803" s="1"/>
  <c r="J817"/>
  <c r="H817"/>
  <c r="AM823"/>
  <c r="AP823"/>
  <c r="AM834"/>
  <c r="AP834" s="1"/>
  <c r="AM854"/>
  <c r="AP854" s="1"/>
  <c r="X854"/>
  <c r="R854"/>
  <c r="U854"/>
  <c r="O854"/>
  <c r="AA854" s="1"/>
  <c r="AM869"/>
  <c r="AP869" s="1"/>
  <c r="Y870"/>
  <c r="S870"/>
  <c r="AB870" s="1"/>
  <c r="P870"/>
  <c r="V870"/>
  <c r="AQ613"/>
  <c r="AP626"/>
  <c r="AP634"/>
  <c r="AP644"/>
  <c r="AP659"/>
  <c r="AP672"/>
  <c r="AP685"/>
  <c r="AP687"/>
  <c r="AQ688"/>
  <c r="AP693"/>
  <c r="AA716"/>
  <c r="K753"/>
  <c r="I770"/>
  <c r="K793"/>
  <c r="I810"/>
  <c r="H768"/>
  <c r="J768"/>
  <c r="K767" s="1"/>
  <c r="AN810"/>
  <c r="AQ810"/>
  <c r="H824"/>
  <c r="I824" s="1"/>
  <c r="J824"/>
  <c r="K824" s="1"/>
  <c r="H843"/>
  <c r="J843"/>
  <c r="K842" s="1"/>
  <c r="AA849"/>
  <c r="O849"/>
  <c r="R849"/>
  <c r="O851"/>
  <c r="AA851" s="1"/>
  <c r="R851"/>
  <c r="U851"/>
  <c r="J858"/>
  <c r="H858"/>
  <c r="H865"/>
  <c r="I865" s="1"/>
  <c r="J865"/>
  <c r="K865" s="1"/>
  <c r="U873"/>
  <c r="O873"/>
  <c r="AA873" s="1"/>
  <c r="X873"/>
  <c r="J875"/>
  <c r="H875"/>
  <c r="J907"/>
  <c r="H907"/>
  <c r="I907" s="1"/>
  <c r="AM955"/>
  <c r="AP955"/>
  <c r="K663"/>
  <c r="AP664"/>
  <c r="AP684"/>
  <c r="K687"/>
  <c r="AP688"/>
  <c r="AP697"/>
  <c r="AQ700"/>
  <c r="AQ702"/>
  <c r="AP711"/>
  <c r="AQ714"/>
  <c r="AQ716"/>
  <c r="AP729"/>
  <c r="K730"/>
  <c r="AQ733"/>
  <c r="I738"/>
  <c r="AQ739"/>
  <c r="AQ740"/>
  <c r="K743"/>
  <c r="AP749"/>
  <c r="K750"/>
  <c r="AQ753"/>
  <c r="I758"/>
  <c r="AQ759"/>
  <c r="AP777"/>
  <c r="K785"/>
  <c r="K803"/>
  <c r="AP804"/>
  <c r="K820"/>
  <c r="I836"/>
  <c r="U669"/>
  <c r="O669"/>
  <c r="AA669" s="1"/>
  <c r="U674"/>
  <c r="O674"/>
  <c r="AA674" s="1"/>
  <c r="U765"/>
  <c r="X765"/>
  <c r="O765"/>
  <c r="AM766"/>
  <c r="AP766" s="1"/>
  <c r="AN771"/>
  <c r="AQ771"/>
  <c r="O780"/>
  <c r="AA780" s="1"/>
  <c r="X780"/>
  <c r="H783"/>
  <c r="J783"/>
  <c r="K782" s="1"/>
  <c r="U793"/>
  <c r="X793"/>
  <c r="O793"/>
  <c r="H795"/>
  <c r="I795" s="1"/>
  <c r="J795"/>
  <c r="K795" s="1"/>
  <c r="V798"/>
  <c r="Y798"/>
  <c r="P798"/>
  <c r="AB798" s="1"/>
  <c r="AM800"/>
  <c r="AP800" s="1"/>
  <c r="S810"/>
  <c r="V810"/>
  <c r="AB810" s="1"/>
  <c r="Y810"/>
  <c r="O814"/>
  <c r="AA814" s="1"/>
  <c r="R814"/>
  <c r="U814"/>
  <c r="U822"/>
  <c r="O822"/>
  <c r="X822"/>
  <c r="R822"/>
  <c r="AA822" s="1"/>
  <c r="X831"/>
  <c r="AA831" s="1"/>
  <c r="U831"/>
  <c r="Y834"/>
  <c r="S834"/>
  <c r="AB834" s="1"/>
  <c r="P834"/>
  <c r="O840"/>
  <c r="U840"/>
  <c r="AA840" s="1"/>
  <c r="X840"/>
  <c r="H845"/>
  <c r="I845" s="1"/>
  <c r="J845"/>
  <c r="K845" s="1"/>
  <c r="Y851"/>
  <c r="S851"/>
  <c r="AB851" s="1"/>
  <c r="V851"/>
  <c r="H868"/>
  <c r="I868" s="1"/>
  <c r="J868"/>
  <c r="K868" s="1"/>
  <c r="U870"/>
  <c r="O870"/>
  <c r="AA870" s="1"/>
  <c r="X870"/>
  <c r="R870"/>
  <c r="U880"/>
  <c r="O880"/>
  <c r="AA880" s="1"/>
  <c r="R880"/>
  <c r="X880"/>
  <c r="AM917"/>
  <c r="AP917" s="1"/>
  <c r="AM928"/>
  <c r="AP928"/>
  <c r="AM949"/>
  <c r="AP949" s="1"/>
  <c r="AQ663"/>
  <c r="R669"/>
  <c r="R674"/>
  <c r="I683"/>
  <c r="K685"/>
  <c r="AQ687"/>
  <c r="I696"/>
  <c r="K698"/>
  <c r="AP699"/>
  <c r="I710"/>
  <c r="K712"/>
  <c r="AP713"/>
  <c r="AP730"/>
  <c r="AP734"/>
  <c r="I735"/>
  <c r="AP743"/>
  <c r="AP750"/>
  <c r="AP754"/>
  <c r="I755"/>
  <c r="AP760"/>
  <c r="AP763"/>
  <c r="I767"/>
  <c r="AP791"/>
  <c r="AP794"/>
  <c r="AQ795"/>
  <c r="AP809"/>
  <c r="I820"/>
  <c r="H812"/>
  <c r="I812" s="1"/>
  <c r="J812"/>
  <c r="K812" s="1"/>
  <c r="Y826"/>
  <c r="S826"/>
  <c r="V826"/>
  <c r="Y840"/>
  <c r="S840"/>
  <c r="AB840" s="1"/>
  <c r="V840"/>
  <c r="AN849"/>
  <c r="AQ849"/>
  <c r="AM862"/>
  <c r="AP862" s="1"/>
  <c r="AN878"/>
  <c r="AQ878"/>
  <c r="AN879"/>
  <c r="AQ879" s="1"/>
  <c r="AN891"/>
  <c r="AQ891"/>
  <c r="AN898"/>
  <c r="AQ898" s="1"/>
  <c r="U899"/>
  <c r="O899"/>
  <c r="AA899" s="1"/>
  <c r="X899"/>
  <c r="R899"/>
  <c r="U905"/>
  <c r="O905"/>
  <c r="AA905" s="1"/>
  <c r="R905"/>
  <c r="X905"/>
  <c r="AN913"/>
  <c r="AQ913" s="1"/>
  <c r="U921"/>
  <c r="O921"/>
  <c r="AA921" s="1"/>
  <c r="X921"/>
  <c r="R921"/>
  <c r="Y928"/>
  <c r="S928"/>
  <c r="AB928" s="1"/>
  <c r="V928"/>
  <c r="H931"/>
  <c r="J931"/>
  <c r="K930" s="1"/>
  <c r="AN936"/>
  <c r="AQ936" s="1"/>
  <c r="AN941"/>
  <c r="AQ941"/>
  <c r="H948"/>
  <c r="J948"/>
  <c r="K947" s="1"/>
  <c r="Y949"/>
  <c r="S949"/>
  <c r="AB949" s="1"/>
  <c r="P949"/>
  <c r="Y955"/>
  <c r="S955"/>
  <c r="AB955" s="1"/>
  <c r="P955"/>
  <c r="X959"/>
  <c r="R959"/>
  <c r="AA959" s="1"/>
  <c r="O959"/>
  <c r="U959"/>
  <c r="AQ763"/>
  <c r="J766"/>
  <c r="K765" s="1"/>
  <c r="K770"/>
  <c r="AP771"/>
  <c r="AQ777"/>
  <c r="J786"/>
  <c r="AQ791"/>
  <c r="J794"/>
  <c r="AP798"/>
  <c r="J800"/>
  <c r="K800" s="1"/>
  <c r="P805"/>
  <c r="AP805"/>
  <c r="AP810"/>
  <c r="AQ812"/>
  <c r="K831"/>
  <c r="H835"/>
  <c r="I834" s="1"/>
  <c r="J850"/>
  <c r="K849" s="1"/>
  <c r="AQ902"/>
  <c r="I910"/>
  <c r="H818"/>
  <c r="I818" s="1"/>
  <c r="J818"/>
  <c r="K818" s="1"/>
  <c r="H862"/>
  <c r="I862" s="1"/>
  <c r="J862"/>
  <c r="K862" s="1"/>
  <c r="AM868"/>
  <c r="AP868"/>
  <c r="AN875"/>
  <c r="AQ875" s="1"/>
  <c r="AM879"/>
  <c r="AP879"/>
  <c r="Y880"/>
  <c r="S880"/>
  <c r="P880"/>
  <c r="AB880" s="1"/>
  <c r="V880"/>
  <c r="H889"/>
  <c r="I888" s="1"/>
  <c r="J889"/>
  <c r="K888" s="1"/>
  <c r="AN894"/>
  <c r="AQ894" s="1"/>
  <c r="U902"/>
  <c r="O902"/>
  <c r="AA902" s="1"/>
  <c r="X902"/>
  <c r="H911"/>
  <c r="J911"/>
  <c r="K910" s="1"/>
  <c r="AN916"/>
  <c r="AQ916" s="1"/>
  <c r="AN917"/>
  <c r="AQ917"/>
  <c r="AA924"/>
  <c r="U924"/>
  <c r="O924"/>
  <c r="R924"/>
  <c r="H934"/>
  <c r="J934"/>
  <c r="K933" s="1"/>
  <c r="H939"/>
  <c r="J939"/>
  <c r="K938" s="1"/>
  <c r="K763"/>
  <c r="AP764"/>
  <c r="K777"/>
  <c r="AQ780"/>
  <c r="K791"/>
  <c r="AP792"/>
  <c r="I800"/>
  <c r="Y805"/>
  <c r="AP817"/>
  <c r="AQ818"/>
  <c r="AQ836"/>
  <c r="I842"/>
  <c r="I857"/>
  <c r="I926"/>
  <c r="Y860"/>
  <c r="S860"/>
  <c r="AB860" s="1"/>
  <c r="H876"/>
  <c r="J876"/>
  <c r="H892"/>
  <c r="J892"/>
  <c r="K891" s="1"/>
  <c r="H914"/>
  <c r="J914"/>
  <c r="K913" s="1"/>
  <c r="Y924"/>
  <c r="S924"/>
  <c r="V924"/>
  <c r="AM924"/>
  <c r="AP924" s="1"/>
  <c r="H927"/>
  <c r="J927"/>
  <c r="K926" s="1"/>
  <c r="J936"/>
  <c r="K936" s="1"/>
  <c r="H936"/>
  <c r="J941"/>
  <c r="H941"/>
  <c r="I941" s="1"/>
  <c r="AQ804"/>
  <c r="AQ807"/>
  <c r="AQ814"/>
  <c r="AP820"/>
  <c r="AQ826"/>
  <c r="K836"/>
  <c r="AQ840"/>
  <c r="AQ851"/>
  <c r="AQ873"/>
  <c r="AP880"/>
  <c r="I886"/>
  <c r="AQ886"/>
  <c r="Y886"/>
  <c r="S886"/>
  <c r="V886"/>
  <c r="J894"/>
  <c r="K894" s="1"/>
  <c r="H894"/>
  <c r="J916"/>
  <c r="H916"/>
  <c r="AA918"/>
  <c r="U918"/>
  <c r="O918"/>
  <c r="X918"/>
  <c r="AN933"/>
  <c r="AQ933" s="1"/>
  <c r="AN938"/>
  <c r="AQ938"/>
  <c r="AA949"/>
  <c r="U949"/>
  <c r="O949"/>
  <c r="R949"/>
  <c r="AA952"/>
  <c r="U952"/>
  <c r="O952"/>
  <c r="X952"/>
  <c r="AA955"/>
  <c r="U955"/>
  <c r="O955"/>
  <c r="R955"/>
  <c r="AB886"/>
  <c r="AQ921"/>
  <c r="I928"/>
  <c r="I930"/>
  <c r="K944"/>
  <c r="I947"/>
  <c r="AQ952"/>
  <c r="H879"/>
  <c r="J879"/>
  <c r="H895"/>
  <c r="J895"/>
  <c r="H917"/>
  <c r="J917"/>
  <c r="H937"/>
  <c r="J937"/>
  <c r="H942"/>
  <c r="J942"/>
  <c r="Y958"/>
  <c r="S958"/>
  <c r="AB958" s="1"/>
  <c r="Y959"/>
  <c r="S959"/>
  <c r="AB959" s="1"/>
  <c r="K857"/>
  <c r="AQ857"/>
  <c r="AP860"/>
  <c r="AQ870"/>
  <c r="K873"/>
  <c r="AQ874"/>
  <c r="AP878"/>
  <c r="AQ880"/>
  <c r="K883"/>
  <c r="AP887"/>
  <c r="H891"/>
  <c r="I891" s="1"/>
  <c r="AP894"/>
  <c r="AQ899"/>
  <c r="K902"/>
  <c r="H913"/>
  <c r="AP916"/>
  <c r="AQ918"/>
  <c r="K921"/>
  <c r="AP925"/>
  <c r="AP929"/>
  <c r="H933"/>
  <c r="AP936"/>
  <c r="H938"/>
  <c r="I938" s="1"/>
  <c r="AP941"/>
  <c r="K952"/>
  <c r="P959"/>
  <c r="AQ959"/>
  <c r="H898"/>
  <c r="J898"/>
  <c r="H908"/>
  <c r="J908"/>
  <c r="H945"/>
  <c r="I944" s="1"/>
  <c r="J945"/>
  <c r="U958"/>
  <c r="O958"/>
  <c r="AA958" s="1"/>
  <c r="AP897"/>
  <c r="K899"/>
  <c r="AP907"/>
  <c r="K918"/>
  <c r="AP944"/>
  <c r="AP959"/>
  <c r="U35" i="1"/>
  <c r="O35"/>
  <c r="X35"/>
  <c r="R35"/>
  <c r="AA35" s="1"/>
  <c r="AJ52"/>
  <c r="AD52"/>
  <c r="AG52"/>
  <c r="AD59"/>
  <c r="AG59" s="1"/>
  <c r="AJ59" s="1"/>
  <c r="AD60"/>
  <c r="AD65"/>
  <c r="AJ65" s="1"/>
  <c r="AG65"/>
  <c r="AJ69"/>
  <c r="AD69"/>
  <c r="AG69"/>
  <c r="V338"/>
  <c r="P338"/>
  <c r="S338"/>
  <c r="Y338"/>
  <c r="AB338" s="1"/>
  <c r="Y453"/>
  <c r="P453"/>
  <c r="S453"/>
  <c r="V453"/>
  <c r="AB453" s="1"/>
  <c r="AD32"/>
  <c r="AJ32" s="1"/>
  <c r="AG32"/>
  <c r="U56"/>
  <c r="O56"/>
  <c r="R56"/>
  <c r="AA56" s="1"/>
  <c r="X56"/>
  <c r="U79"/>
  <c r="O79"/>
  <c r="AA79" s="1"/>
  <c r="R79"/>
  <c r="X79"/>
  <c r="X105"/>
  <c r="R105"/>
  <c r="U105"/>
  <c r="O105"/>
  <c r="AA105" s="1"/>
  <c r="AB340"/>
  <c r="V340"/>
  <c r="P340"/>
  <c r="S340"/>
  <c r="Y340"/>
  <c r="U27"/>
  <c r="O27"/>
  <c r="R27"/>
  <c r="AA27" s="1"/>
  <c r="X27"/>
  <c r="U30"/>
  <c r="O30"/>
  <c r="AA30" s="1"/>
  <c r="R30"/>
  <c r="X30"/>
  <c r="AD49"/>
  <c r="AD51"/>
  <c r="AJ51" s="1"/>
  <c r="AG51"/>
  <c r="AJ53"/>
  <c r="AD53"/>
  <c r="AG53"/>
  <c r="AD55"/>
  <c r="AG55" s="1"/>
  <c r="AJ55" s="1"/>
  <c r="AD56"/>
  <c r="P205"/>
  <c r="Y205"/>
  <c r="AB205"/>
  <c r="S205"/>
  <c r="V205"/>
  <c r="V313"/>
  <c r="P313"/>
  <c r="AB313" s="1"/>
  <c r="S313"/>
  <c r="Y313"/>
  <c r="V330"/>
  <c r="P330"/>
  <c r="S330"/>
  <c r="Y330"/>
  <c r="AB330" s="1"/>
  <c r="Y416"/>
  <c r="P416"/>
  <c r="S416"/>
  <c r="V416"/>
  <c r="AB416" s="1"/>
  <c r="AB505"/>
  <c r="I101"/>
  <c r="U38"/>
  <c r="O38"/>
  <c r="AA38" s="1"/>
  <c r="R38"/>
  <c r="X38"/>
  <c r="U44"/>
  <c r="O44"/>
  <c r="X44"/>
  <c r="R44"/>
  <c r="AA44" s="1"/>
  <c r="AJ50"/>
  <c r="AD50"/>
  <c r="AG50"/>
  <c r="AD54"/>
  <c r="AG54" s="1"/>
  <c r="AJ54" s="1"/>
  <c r="AD61"/>
  <c r="AD62"/>
  <c r="AJ62" s="1"/>
  <c r="AG62"/>
  <c r="AJ63"/>
  <c r="AD63"/>
  <c r="AG63"/>
  <c r="AD64"/>
  <c r="AG64" s="1"/>
  <c r="AJ64" s="1"/>
  <c r="AD67"/>
  <c r="AD70"/>
  <c r="AJ70" s="1"/>
  <c r="AG70"/>
  <c r="V319"/>
  <c r="P319"/>
  <c r="S319"/>
  <c r="AB319" s="1"/>
  <c r="Y319"/>
  <c r="U26"/>
  <c r="O26"/>
  <c r="AA26" s="1"/>
  <c r="R26"/>
  <c r="X26"/>
  <c r="V321"/>
  <c r="P321"/>
  <c r="AB321" s="1"/>
  <c r="S321"/>
  <c r="Y321"/>
  <c r="AD33"/>
  <c r="AG33" s="1"/>
  <c r="AJ33" s="1"/>
  <c r="U40"/>
  <c r="O40"/>
  <c r="AA40" s="1"/>
  <c r="R40"/>
  <c r="X40"/>
  <c r="AA43"/>
  <c r="U43"/>
  <c r="O43"/>
  <c r="R43"/>
  <c r="X43"/>
  <c r="AJ58"/>
  <c r="AD58"/>
  <c r="AG58"/>
  <c r="X152"/>
  <c r="R152"/>
  <c r="U152"/>
  <c r="O152"/>
  <c r="AA152" s="1"/>
  <c r="X160"/>
  <c r="R160"/>
  <c r="U160"/>
  <c r="O160"/>
  <c r="AA160" s="1"/>
  <c r="P194"/>
  <c r="Y194"/>
  <c r="AB194"/>
  <c r="S194"/>
  <c r="V194"/>
  <c r="V328"/>
  <c r="P328"/>
  <c r="AB328" s="1"/>
  <c r="S328"/>
  <c r="Y328"/>
  <c r="I81"/>
  <c r="I95"/>
  <c r="I117"/>
  <c r="I127"/>
  <c r="I137"/>
  <c r="I148"/>
  <c r="Y11"/>
  <c r="S11"/>
  <c r="U21"/>
  <c r="O21"/>
  <c r="AA21" s="1"/>
  <c r="X31"/>
  <c r="R31"/>
  <c r="U36"/>
  <c r="O36"/>
  <c r="AA36" s="1"/>
  <c r="U41"/>
  <c r="O41"/>
  <c r="AA41" s="1"/>
  <c r="Y71"/>
  <c r="S71"/>
  <c r="U154"/>
  <c r="O154"/>
  <c r="AA154" s="1"/>
  <c r="V156"/>
  <c r="P156"/>
  <c r="AB156" s="1"/>
  <c r="U157"/>
  <c r="O157"/>
  <c r="V178"/>
  <c r="P178"/>
  <c r="S178"/>
  <c r="P211"/>
  <c r="AB211" s="1"/>
  <c r="Y211"/>
  <c r="V315"/>
  <c r="P315"/>
  <c r="AB315" s="1"/>
  <c r="S315"/>
  <c r="V323"/>
  <c r="P323"/>
  <c r="AB323" s="1"/>
  <c r="S323"/>
  <c r="U350"/>
  <c r="O350"/>
  <c r="AA350" s="1"/>
  <c r="R350"/>
  <c r="U355"/>
  <c r="O355"/>
  <c r="AA355" s="1"/>
  <c r="R355"/>
  <c r="U359"/>
  <c r="O359"/>
  <c r="AA359" s="1"/>
  <c r="R359"/>
  <c r="U364"/>
  <c r="O364"/>
  <c r="AA364" s="1"/>
  <c r="R364"/>
  <c r="U373"/>
  <c r="O373"/>
  <c r="AA373" s="1"/>
  <c r="R373"/>
  <c r="U386"/>
  <c r="O386"/>
  <c r="AA386" s="1"/>
  <c r="R386"/>
  <c r="J393"/>
  <c r="K392" s="1"/>
  <c r="H393"/>
  <c r="Y398"/>
  <c r="P398"/>
  <c r="S398"/>
  <c r="V398"/>
  <c r="Y434"/>
  <c r="P434"/>
  <c r="AB434" s="1"/>
  <c r="S434"/>
  <c r="V434"/>
  <c r="O473"/>
  <c r="AA473" s="1"/>
  <c r="U473"/>
  <c r="X473"/>
  <c r="H476"/>
  <c r="I476" s="1"/>
  <c r="J476"/>
  <c r="K476" s="1"/>
  <c r="U519"/>
  <c r="X519"/>
  <c r="AA519"/>
  <c r="R519"/>
  <c r="O519"/>
  <c r="O521"/>
  <c r="AA521" s="1"/>
  <c r="R521"/>
  <c r="X521"/>
  <c r="J531"/>
  <c r="K531" s="1"/>
  <c r="H531"/>
  <c r="I531" s="1"/>
  <c r="H639"/>
  <c r="J639"/>
  <c r="U37"/>
  <c r="O37"/>
  <c r="AA37" s="1"/>
  <c r="X51"/>
  <c r="R51"/>
  <c r="X53"/>
  <c r="R53"/>
  <c r="AA53" s="1"/>
  <c r="U59"/>
  <c r="O59"/>
  <c r="AA59" s="1"/>
  <c r="AA61"/>
  <c r="U61"/>
  <c r="O61"/>
  <c r="U64"/>
  <c r="O64"/>
  <c r="U65"/>
  <c r="O65"/>
  <c r="AA65" s="1"/>
  <c r="X71"/>
  <c r="R71"/>
  <c r="AB106"/>
  <c r="V106"/>
  <c r="P106"/>
  <c r="U167"/>
  <c r="X167"/>
  <c r="O167"/>
  <c r="U185"/>
  <c r="X185"/>
  <c r="O185"/>
  <c r="AA185" s="1"/>
  <c r="AA188"/>
  <c r="U188"/>
  <c r="V335"/>
  <c r="P335"/>
  <c r="AB335" s="1"/>
  <c r="S335"/>
  <c r="X345"/>
  <c r="R345"/>
  <c r="AA345" s="1"/>
  <c r="U345"/>
  <c r="V346"/>
  <c r="P346"/>
  <c r="AB346" s="1"/>
  <c r="S346"/>
  <c r="V366"/>
  <c r="P366"/>
  <c r="AB366" s="1"/>
  <c r="Y366"/>
  <c r="X388"/>
  <c r="R388"/>
  <c r="AA388"/>
  <c r="O388"/>
  <c r="H400"/>
  <c r="I400" s="1"/>
  <c r="J400"/>
  <c r="K400" s="1"/>
  <c r="Y403"/>
  <c r="P403"/>
  <c r="AB403" s="1"/>
  <c r="V403"/>
  <c r="Y412"/>
  <c r="AB412" s="1"/>
  <c r="P412"/>
  <c r="S412"/>
  <c r="H414"/>
  <c r="I414" s="1"/>
  <c r="J414"/>
  <c r="K414" s="1"/>
  <c r="Y438"/>
  <c r="P438"/>
  <c r="V438"/>
  <c r="AB438"/>
  <c r="U485"/>
  <c r="O485"/>
  <c r="R485"/>
  <c r="AA485" s="1"/>
  <c r="U491"/>
  <c r="O491"/>
  <c r="R491"/>
  <c r="AA491" s="1"/>
  <c r="U495"/>
  <c r="O495"/>
  <c r="R495"/>
  <c r="AA495" s="1"/>
  <c r="U505"/>
  <c r="O505"/>
  <c r="R505"/>
  <c r="AA505" s="1"/>
  <c r="H532"/>
  <c r="I532" s="1"/>
  <c r="J532"/>
  <c r="K532" s="1"/>
  <c r="Y864"/>
  <c r="S864"/>
  <c r="AB864" s="1"/>
  <c r="V864"/>
  <c r="P864"/>
  <c r="AB9"/>
  <c r="V9"/>
  <c r="P9"/>
  <c r="U20"/>
  <c r="O20"/>
  <c r="AA20" s="1"/>
  <c r="X32"/>
  <c r="R32"/>
  <c r="X47"/>
  <c r="R47"/>
  <c r="AA47" s="1"/>
  <c r="X49"/>
  <c r="R49"/>
  <c r="Y105"/>
  <c r="AB105" s="1"/>
  <c r="S105"/>
  <c r="Y152"/>
  <c r="S152"/>
  <c r="AB152" s="1"/>
  <c r="AA156"/>
  <c r="U156"/>
  <c r="O156"/>
  <c r="H172"/>
  <c r="I172" s="1"/>
  <c r="J172"/>
  <c r="K172" s="1"/>
  <c r="H190"/>
  <c r="I190" s="1"/>
  <c r="J190"/>
  <c r="K190" s="1"/>
  <c r="U199"/>
  <c r="O199"/>
  <c r="AA199" s="1"/>
  <c r="X199"/>
  <c r="R199"/>
  <c r="U211"/>
  <c r="O211"/>
  <c r="X211"/>
  <c r="R211"/>
  <c r="AA211" s="1"/>
  <c r="X346"/>
  <c r="R346"/>
  <c r="O346"/>
  <c r="AA346" s="1"/>
  <c r="U353"/>
  <c r="O353"/>
  <c r="R353"/>
  <c r="AA353" s="1"/>
  <c r="U357"/>
  <c r="O357"/>
  <c r="R357"/>
  <c r="AA357" s="1"/>
  <c r="U362"/>
  <c r="O362"/>
  <c r="R362"/>
  <c r="AA362" s="1"/>
  <c r="U366"/>
  <c r="O366"/>
  <c r="R366"/>
  <c r="AA366" s="1"/>
  <c r="U371"/>
  <c r="O371"/>
  <c r="R371"/>
  <c r="AA371" s="1"/>
  <c r="U376"/>
  <c r="O376"/>
  <c r="R376"/>
  <c r="AA376" s="1"/>
  <c r="U380"/>
  <c r="O380"/>
  <c r="R380"/>
  <c r="AA380" s="1"/>
  <c r="Y388"/>
  <c r="AB388" s="1"/>
  <c r="S388"/>
  <c r="V388"/>
  <c r="X526"/>
  <c r="R526"/>
  <c r="U526"/>
  <c r="O526"/>
  <c r="X528"/>
  <c r="R528"/>
  <c r="U528"/>
  <c r="O528"/>
  <c r="J552"/>
  <c r="K551" s="1"/>
  <c r="H552"/>
  <c r="H582"/>
  <c r="I581" s="1"/>
  <c r="J582"/>
  <c r="H642"/>
  <c r="J642"/>
  <c r="K641" s="1"/>
  <c r="H703"/>
  <c r="I703" s="1"/>
  <c r="J703"/>
  <c r="K703" s="1"/>
  <c r="P728"/>
  <c r="AB728" s="1"/>
  <c r="Y728"/>
  <c r="V728"/>
  <c r="S728"/>
  <c r="Y20"/>
  <c r="U76"/>
  <c r="K651"/>
  <c r="V11"/>
  <c r="AB27"/>
  <c r="AB40"/>
  <c r="R41"/>
  <c r="AB44"/>
  <c r="R45"/>
  <c r="U53"/>
  <c r="AF58"/>
  <c r="AI58" s="1"/>
  <c r="R154"/>
  <c r="R157"/>
  <c r="Y315"/>
  <c r="Y323"/>
  <c r="X350"/>
  <c r="X355"/>
  <c r="X364"/>
  <c r="X373"/>
  <c r="Y9"/>
  <c r="J10"/>
  <c r="K10" s="1"/>
  <c r="J13"/>
  <c r="K13" s="1"/>
  <c r="H19"/>
  <c r="I19" s="1"/>
  <c r="AB21"/>
  <c r="X21"/>
  <c r="AG23"/>
  <c r="AB28"/>
  <c r="O31"/>
  <c r="AA32"/>
  <c r="AB36"/>
  <c r="X36"/>
  <c r="R37"/>
  <c r="AB41"/>
  <c r="X41"/>
  <c r="AB45"/>
  <c r="AA49"/>
  <c r="AA51"/>
  <c r="K57"/>
  <c r="H58"/>
  <c r="I57" s="1"/>
  <c r="R59"/>
  <c r="R61"/>
  <c r="R64"/>
  <c r="AA64" s="1"/>
  <c r="R65"/>
  <c r="P71"/>
  <c r="AB71" s="1"/>
  <c r="O76"/>
  <c r="AA76" s="1"/>
  <c r="K81"/>
  <c r="H82"/>
  <c r="K84"/>
  <c r="H85"/>
  <c r="I84" s="1"/>
  <c r="K86"/>
  <c r="H87"/>
  <c r="I86" s="1"/>
  <c r="K88"/>
  <c r="H89"/>
  <c r="I88" s="1"/>
  <c r="K90"/>
  <c r="H91"/>
  <c r="I90" s="1"/>
  <c r="K93"/>
  <c r="H94"/>
  <c r="I93" s="1"/>
  <c r="K95"/>
  <c r="H96"/>
  <c r="K98"/>
  <c r="H99"/>
  <c r="I98" s="1"/>
  <c r="K101"/>
  <c r="H102"/>
  <c r="K103"/>
  <c r="H104"/>
  <c r="I103" s="1"/>
  <c r="V105"/>
  <c r="H106"/>
  <c r="I106" s="1"/>
  <c r="K109"/>
  <c r="H110"/>
  <c r="I109" s="1"/>
  <c r="K112"/>
  <c r="H113"/>
  <c r="I112" s="1"/>
  <c r="K115"/>
  <c r="H116"/>
  <c r="I115" s="1"/>
  <c r="K117"/>
  <c r="H118"/>
  <c r="K119"/>
  <c r="H120"/>
  <c r="I119" s="1"/>
  <c r="K122"/>
  <c r="H123"/>
  <c r="I122" s="1"/>
  <c r="K124"/>
  <c r="H125"/>
  <c r="I124" s="1"/>
  <c r="K127"/>
  <c r="H128"/>
  <c r="K129"/>
  <c r="H130"/>
  <c r="I129" s="1"/>
  <c r="K131"/>
  <c r="H132"/>
  <c r="I131" s="1"/>
  <c r="K134"/>
  <c r="H135"/>
  <c r="I134" s="1"/>
  <c r="K137"/>
  <c r="H138"/>
  <c r="K140"/>
  <c r="H141"/>
  <c r="I140" s="1"/>
  <c r="K143"/>
  <c r="H144"/>
  <c r="I143" s="1"/>
  <c r="K145"/>
  <c r="H146"/>
  <c r="I145" s="1"/>
  <c r="K148"/>
  <c r="H149"/>
  <c r="K150"/>
  <c r="H151"/>
  <c r="I150" s="1"/>
  <c r="V152"/>
  <c r="P154"/>
  <c r="S156"/>
  <c r="P157"/>
  <c r="AB157" s="1"/>
  <c r="J164"/>
  <c r="K170"/>
  <c r="J181"/>
  <c r="K188"/>
  <c r="X188"/>
  <c r="V211"/>
  <c r="Y335"/>
  <c r="I392"/>
  <c r="K478"/>
  <c r="K483"/>
  <c r="K488"/>
  <c r="K493"/>
  <c r="K498"/>
  <c r="K502"/>
  <c r="K508"/>
  <c r="K512"/>
  <c r="H18"/>
  <c r="I17" s="1"/>
  <c r="J18"/>
  <c r="K17" s="1"/>
  <c r="V20"/>
  <c r="P20"/>
  <c r="AB20" s="1"/>
  <c r="X23"/>
  <c r="R23"/>
  <c r="X24"/>
  <c r="R24"/>
  <c r="U28"/>
  <c r="O28"/>
  <c r="AA45"/>
  <c r="U45"/>
  <c r="O45"/>
  <c r="X48"/>
  <c r="R48"/>
  <c r="AA48" s="1"/>
  <c r="X76"/>
  <c r="R76"/>
  <c r="Y79"/>
  <c r="S79"/>
  <c r="H163"/>
  <c r="I163" s="1"/>
  <c r="J163"/>
  <c r="H180"/>
  <c r="I180" s="1"/>
  <c r="J180"/>
  <c r="K180" s="1"/>
  <c r="U194"/>
  <c r="O194"/>
  <c r="X194"/>
  <c r="R194"/>
  <c r="AA194" s="1"/>
  <c r="P199"/>
  <c r="Y199"/>
  <c r="U205"/>
  <c r="O205"/>
  <c r="X205"/>
  <c r="R205"/>
  <c r="AA205" s="1"/>
  <c r="Y309"/>
  <c r="S309"/>
  <c r="V309"/>
  <c r="AB332"/>
  <c r="V332"/>
  <c r="P332"/>
  <c r="S332"/>
  <c r="AB343"/>
  <c r="V343"/>
  <c r="P343"/>
  <c r="S343"/>
  <c r="AA369"/>
  <c r="U369"/>
  <c r="O369"/>
  <c r="R369"/>
  <c r="U378"/>
  <c r="O378"/>
  <c r="R378"/>
  <c r="AA383"/>
  <c r="U383"/>
  <c r="O383"/>
  <c r="R383"/>
  <c r="AA384"/>
  <c r="U384"/>
  <c r="O384"/>
  <c r="R384"/>
  <c r="V536"/>
  <c r="P536"/>
  <c r="S536"/>
  <c r="Y536"/>
  <c r="AB536" s="1"/>
  <c r="H540"/>
  <c r="I540" s="1"/>
  <c r="J540"/>
  <c r="K540" s="1"/>
  <c r="J637"/>
  <c r="K637" s="1"/>
  <c r="H637"/>
  <c r="I637" s="1"/>
  <c r="AA11"/>
  <c r="U11"/>
  <c r="O11"/>
  <c r="AB19"/>
  <c r="V19"/>
  <c r="P19"/>
  <c r="U29"/>
  <c r="O29"/>
  <c r="AA29" s="1"/>
  <c r="U42"/>
  <c r="O42"/>
  <c r="AA42" s="1"/>
  <c r="X55"/>
  <c r="R55"/>
  <c r="AA55" s="1"/>
  <c r="U60"/>
  <c r="O60"/>
  <c r="AA60" s="1"/>
  <c r="U62"/>
  <c r="O62"/>
  <c r="AA62" s="1"/>
  <c r="U63"/>
  <c r="O63"/>
  <c r="AA67"/>
  <c r="U67"/>
  <c r="O67"/>
  <c r="U69"/>
  <c r="O69"/>
  <c r="AA69" s="1"/>
  <c r="U70"/>
  <c r="O70"/>
  <c r="AA70" s="1"/>
  <c r="Y160"/>
  <c r="AB160" s="1"/>
  <c r="S160"/>
  <c r="U170"/>
  <c r="H175"/>
  <c r="I174" s="1"/>
  <c r="J175"/>
  <c r="K174" s="1"/>
  <c r="H192"/>
  <c r="I192" s="1"/>
  <c r="J192"/>
  <c r="K192" s="1"/>
  <c r="H202"/>
  <c r="I202" s="1"/>
  <c r="J202"/>
  <c r="K202" s="1"/>
  <c r="H214"/>
  <c r="I214" s="1"/>
  <c r="J214"/>
  <c r="K214" s="1"/>
  <c r="V317"/>
  <c r="P317"/>
  <c r="S317"/>
  <c r="AB317" s="1"/>
  <c r="V325"/>
  <c r="P325"/>
  <c r="S325"/>
  <c r="AB325" s="1"/>
  <c r="V353"/>
  <c r="P353"/>
  <c r="Y353"/>
  <c r="AB353" s="1"/>
  <c r="V357"/>
  <c r="P357"/>
  <c r="Y357"/>
  <c r="AB357" s="1"/>
  <c r="V362"/>
  <c r="P362"/>
  <c r="Y362"/>
  <c r="AB362" s="1"/>
  <c r="V371"/>
  <c r="P371"/>
  <c r="Y371"/>
  <c r="AB371" s="1"/>
  <c r="V376"/>
  <c r="P376"/>
  <c r="Y376"/>
  <c r="AB376" s="1"/>
  <c r="V380"/>
  <c r="P380"/>
  <c r="Y380"/>
  <c r="AB380" s="1"/>
  <c r="Y425"/>
  <c r="P425"/>
  <c r="AB425" s="1"/>
  <c r="H436"/>
  <c r="I436" s="1"/>
  <c r="J436"/>
  <c r="K436" s="1"/>
  <c r="Y449"/>
  <c r="P449"/>
  <c r="S449"/>
  <c r="H451"/>
  <c r="I451" s="1"/>
  <c r="J451"/>
  <c r="K451" s="1"/>
  <c r="Y463"/>
  <c r="P463"/>
  <c r="AB463" s="1"/>
  <c r="U481"/>
  <c r="O481"/>
  <c r="AA481" s="1"/>
  <c r="R481"/>
  <c r="U500"/>
  <c r="O500"/>
  <c r="AA500" s="1"/>
  <c r="R500"/>
  <c r="U510"/>
  <c r="O510"/>
  <c r="AA510" s="1"/>
  <c r="R510"/>
  <c r="V538"/>
  <c r="P538"/>
  <c r="AB538" s="1"/>
  <c r="S538"/>
  <c r="Y538"/>
  <c r="U546"/>
  <c r="O546"/>
  <c r="AA546" s="1"/>
  <c r="X546"/>
  <c r="R546"/>
  <c r="H573"/>
  <c r="I572" s="1"/>
  <c r="J573"/>
  <c r="K572" s="1"/>
  <c r="X9"/>
  <c r="R9"/>
  <c r="AA9" s="1"/>
  <c r="AA10"/>
  <c r="U10"/>
  <c r="O10"/>
  <c r="U13"/>
  <c r="O13"/>
  <c r="AA13" s="1"/>
  <c r="Y76"/>
  <c r="S76"/>
  <c r="AB76" s="1"/>
  <c r="Y154"/>
  <c r="AB154" s="1"/>
  <c r="S154"/>
  <c r="Y157"/>
  <c r="S157"/>
  <c r="H166"/>
  <c r="I165" s="1"/>
  <c r="J166"/>
  <c r="K165" s="1"/>
  <c r="U176"/>
  <c r="X176"/>
  <c r="O176"/>
  <c r="AA176" s="1"/>
  <c r="H184"/>
  <c r="I183" s="1"/>
  <c r="J184"/>
  <c r="K183" s="1"/>
  <c r="H197"/>
  <c r="I197" s="1"/>
  <c r="J197"/>
  <c r="K197" s="1"/>
  <c r="H208"/>
  <c r="I208" s="1"/>
  <c r="J208"/>
  <c r="K208" s="1"/>
  <c r="U308"/>
  <c r="O308"/>
  <c r="AA308" s="1"/>
  <c r="X308"/>
  <c r="X309"/>
  <c r="R309"/>
  <c r="AA309" s="1"/>
  <c r="U309"/>
  <c r="V310"/>
  <c r="P310"/>
  <c r="AB310" s="1"/>
  <c r="S310"/>
  <c r="Y384"/>
  <c r="S384"/>
  <c r="AB384" s="1"/>
  <c r="V384"/>
  <c r="Y386"/>
  <c r="S386"/>
  <c r="P386"/>
  <c r="AB386" s="1"/>
  <c r="J389"/>
  <c r="H389"/>
  <c r="H395"/>
  <c r="I395" s="1"/>
  <c r="J395"/>
  <c r="K395" s="1"/>
  <c r="Y407"/>
  <c r="AB407" s="1"/>
  <c r="P407"/>
  <c r="H418"/>
  <c r="I418" s="1"/>
  <c r="J418"/>
  <c r="K418" s="1"/>
  <c r="Y420"/>
  <c r="P420"/>
  <c r="V420"/>
  <c r="AB420" s="1"/>
  <c r="Y430"/>
  <c r="P430"/>
  <c r="S430"/>
  <c r="H432"/>
  <c r="I432" s="1"/>
  <c r="J432"/>
  <c r="K432" s="1"/>
  <c r="Y445"/>
  <c r="P445"/>
  <c r="AB445" s="1"/>
  <c r="H455"/>
  <c r="I455" s="1"/>
  <c r="J455"/>
  <c r="K455" s="1"/>
  <c r="Y458"/>
  <c r="P458"/>
  <c r="AB458" s="1"/>
  <c r="V458"/>
  <c r="Y468"/>
  <c r="P468"/>
  <c r="S468"/>
  <c r="H471"/>
  <c r="I471" s="1"/>
  <c r="J471"/>
  <c r="K471" s="1"/>
  <c r="X516"/>
  <c r="R516"/>
  <c r="O516"/>
  <c r="AA516" s="1"/>
  <c r="U516"/>
  <c r="H534"/>
  <c r="I534" s="1"/>
  <c r="J534"/>
  <c r="K534" s="1"/>
  <c r="U666"/>
  <c r="AA666" s="1"/>
  <c r="O666"/>
  <c r="R666"/>
  <c r="X666"/>
  <c r="H669"/>
  <c r="J669"/>
  <c r="P696"/>
  <c r="AB696"/>
  <c r="Y696"/>
  <c r="S696"/>
  <c r="V696"/>
  <c r="U740"/>
  <c r="O740"/>
  <c r="R740"/>
  <c r="X740"/>
  <c r="AA740" s="1"/>
  <c r="J777"/>
  <c r="K777" s="1"/>
  <c r="H777"/>
  <c r="I777" s="1"/>
  <c r="U23"/>
  <c r="AG26"/>
  <c r="AG38"/>
  <c r="AJ38" s="1"/>
  <c r="AG43"/>
  <c r="V71"/>
  <c r="Y156"/>
  <c r="Y19"/>
  <c r="R21"/>
  <c r="AB24"/>
  <c r="R28"/>
  <c r="AA28" s="1"/>
  <c r="AD30"/>
  <c r="AG30" s="1"/>
  <c r="AJ30" s="1"/>
  <c r="AB31"/>
  <c r="AB35"/>
  <c r="R36"/>
  <c r="AB48"/>
  <c r="U51"/>
  <c r="U55"/>
  <c r="U71"/>
  <c r="Y106"/>
  <c r="AB199"/>
  <c r="Y332"/>
  <c r="X359"/>
  <c r="X378"/>
  <c r="AA378" s="1"/>
  <c r="X384"/>
  <c r="X386"/>
  <c r="R473"/>
  <c r="U9"/>
  <c r="P11"/>
  <c r="AB11" s="1"/>
  <c r="J15"/>
  <c r="K15" s="1"/>
  <c r="I15"/>
  <c r="S19"/>
  <c r="O23"/>
  <c r="AA23" s="1"/>
  <c r="J24"/>
  <c r="U24"/>
  <c r="AA24" s="1"/>
  <c r="AJ26"/>
  <c r="AB29"/>
  <c r="X29"/>
  <c r="U31"/>
  <c r="AA31" s="1"/>
  <c r="H33"/>
  <c r="I33" s="1"/>
  <c r="AB37"/>
  <c r="X37"/>
  <c r="AB42"/>
  <c r="X42"/>
  <c r="AJ43"/>
  <c r="AG47"/>
  <c r="AJ47" s="1"/>
  <c r="J48"/>
  <c r="U48"/>
  <c r="H50"/>
  <c r="I50" s="1"/>
  <c r="H52"/>
  <c r="I52" s="1"/>
  <c r="H54"/>
  <c r="I54" s="1"/>
  <c r="X59"/>
  <c r="X60"/>
  <c r="X61"/>
  <c r="X62"/>
  <c r="X63"/>
  <c r="AA63" s="1"/>
  <c r="X64"/>
  <c r="X65"/>
  <c r="X67"/>
  <c r="X69"/>
  <c r="X70"/>
  <c r="O71"/>
  <c r="AA71" s="1"/>
  <c r="V76"/>
  <c r="P79"/>
  <c r="AB79" s="1"/>
  <c r="S106"/>
  <c r="X154"/>
  <c r="X157"/>
  <c r="AA157" s="1"/>
  <c r="P160"/>
  <c r="R167"/>
  <c r="R170"/>
  <c r="AA170" s="1"/>
  <c r="H178"/>
  <c r="I178" s="1"/>
  <c r="Y178"/>
  <c r="AB178" s="1"/>
  <c r="R185"/>
  <c r="R188"/>
  <c r="S199"/>
  <c r="S211"/>
  <c r="AB309"/>
  <c r="Y346"/>
  <c r="J350"/>
  <c r="K350" s="1"/>
  <c r="J355"/>
  <c r="K355" s="1"/>
  <c r="J359"/>
  <c r="K359" s="1"/>
  <c r="J364"/>
  <c r="K364" s="1"/>
  <c r="J369"/>
  <c r="K369" s="1"/>
  <c r="J373"/>
  <c r="K373" s="1"/>
  <c r="J378"/>
  <c r="K378" s="1"/>
  <c r="J383"/>
  <c r="K383" s="1"/>
  <c r="U388"/>
  <c r="AB398"/>
  <c r="V425"/>
  <c r="AB449"/>
  <c r="V463"/>
  <c r="U521"/>
  <c r="K581"/>
  <c r="U548"/>
  <c r="O548"/>
  <c r="AA548" s="1"/>
  <c r="X548"/>
  <c r="V670"/>
  <c r="P670"/>
  <c r="AB670" s="1"/>
  <c r="Y670"/>
  <c r="S670"/>
  <c r="AA313"/>
  <c r="U313"/>
  <c r="O313"/>
  <c r="U315"/>
  <c r="O315"/>
  <c r="AA315" s="1"/>
  <c r="U317"/>
  <c r="O317"/>
  <c r="AA317" s="1"/>
  <c r="AA319"/>
  <c r="U319"/>
  <c r="O319"/>
  <c r="AA321"/>
  <c r="U321"/>
  <c r="O321"/>
  <c r="U323"/>
  <c r="O323"/>
  <c r="AA323" s="1"/>
  <c r="U325"/>
  <c r="O325"/>
  <c r="AA325" s="1"/>
  <c r="AA328"/>
  <c r="U328"/>
  <c r="O328"/>
  <c r="AA330"/>
  <c r="U330"/>
  <c r="O330"/>
  <c r="U332"/>
  <c r="O332"/>
  <c r="AA332" s="1"/>
  <c r="U335"/>
  <c r="O335"/>
  <c r="AA335" s="1"/>
  <c r="AA338"/>
  <c r="U338"/>
  <c r="O338"/>
  <c r="AA340"/>
  <c r="U340"/>
  <c r="O340"/>
  <c r="U343"/>
  <c r="O343"/>
  <c r="AA343" s="1"/>
  <c r="Y344"/>
  <c r="S344"/>
  <c r="H405"/>
  <c r="I405" s="1"/>
  <c r="J405"/>
  <c r="K405" s="1"/>
  <c r="H423"/>
  <c r="I423" s="1"/>
  <c r="J423"/>
  <c r="K423" s="1"/>
  <c r="H442"/>
  <c r="I442" s="1"/>
  <c r="J442"/>
  <c r="K442" s="1"/>
  <c r="H461"/>
  <c r="I461" s="1"/>
  <c r="J461"/>
  <c r="K461" s="1"/>
  <c r="Y474"/>
  <c r="P474"/>
  <c r="AB474" s="1"/>
  <c r="V474"/>
  <c r="J475"/>
  <c r="K475" s="1"/>
  <c r="H475"/>
  <c r="I475" s="1"/>
  <c r="U478"/>
  <c r="O478"/>
  <c r="R478"/>
  <c r="AA478" s="1"/>
  <c r="X478"/>
  <c r="U483"/>
  <c r="O483"/>
  <c r="AA483" s="1"/>
  <c r="R483"/>
  <c r="U488"/>
  <c r="O488"/>
  <c r="AA488" s="1"/>
  <c r="R488"/>
  <c r="U493"/>
  <c r="O493"/>
  <c r="AA493" s="1"/>
  <c r="R493"/>
  <c r="U498"/>
  <c r="O498"/>
  <c r="AA498" s="1"/>
  <c r="R498"/>
  <c r="U502"/>
  <c r="O502"/>
  <c r="AA502" s="1"/>
  <c r="R502"/>
  <c r="U508"/>
  <c r="O508"/>
  <c r="AA508" s="1"/>
  <c r="R508"/>
  <c r="U512"/>
  <c r="O512"/>
  <c r="AA512" s="1"/>
  <c r="R512"/>
  <c r="Y515"/>
  <c r="S515"/>
  <c r="AB515" s="1"/>
  <c r="V515"/>
  <c r="J524"/>
  <c r="K524" s="1"/>
  <c r="H524"/>
  <c r="I524" s="1"/>
  <c r="U595"/>
  <c r="X595"/>
  <c r="O595"/>
  <c r="AA595" s="1"/>
  <c r="R595"/>
  <c r="J597"/>
  <c r="K597" s="1"/>
  <c r="H597"/>
  <c r="I597" s="1"/>
  <c r="U616"/>
  <c r="X616"/>
  <c r="O616"/>
  <c r="AA616" s="1"/>
  <c r="R616"/>
  <c r="H621"/>
  <c r="J621"/>
  <c r="X653"/>
  <c r="O653"/>
  <c r="U653"/>
  <c r="R653"/>
  <c r="J659"/>
  <c r="H659"/>
  <c r="V664"/>
  <c r="P664"/>
  <c r="AB664" s="1"/>
  <c r="S664"/>
  <c r="Y664"/>
  <c r="P687"/>
  <c r="V687"/>
  <c r="S687"/>
  <c r="Y687"/>
  <c r="AB687"/>
  <c r="U732"/>
  <c r="O732"/>
  <c r="X732"/>
  <c r="R732"/>
  <c r="AA732" s="1"/>
  <c r="Y750"/>
  <c r="S750"/>
  <c r="V750"/>
  <c r="P750"/>
  <c r="AB750" s="1"/>
  <c r="U760"/>
  <c r="O760"/>
  <c r="AA760" s="1"/>
  <c r="R760"/>
  <c r="X760"/>
  <c r="AA846"/>
  <c r="U846"/>
  <c r="O846"/>
  <c r="X846"/>
  <c r="R846"/>
  <c r="K643"/>
  <c r="J168"/>
  <c r="K167" s="1"/>
  <c r="J177"/>
  <c r="K176" s="1"/>
  <c r="J186"/>
  <c r="K185" s="1"/>
  <c r="J216"/>
  <c r="K216" s="1"/>
  <c r="J219"/>
  <c r="K219" s="1"/>
  <c r="J222"/>
  <c r="K222" s="1"/>
  <c r="J225"/>
  <c r="K225" s="1"/>
  <c r="J228"/>
  <c r="K228" s="1"/>
  <c r="J230"/>
  <c r="K230" s="1"/>
  <c r="J232"/>
  <c r="K232" s="1"/>
  <c r="J235"/>
  <c r="K235" s="1"/>
  <c r="J237"/>
  <c r="K237" s="1"/>
  <c r="J240"/>
  <c r="K240" s="1"/>
  <c r="J243"/>
  <c r="K243" s="1"/>
  <c r="J246"/>
  <c r="K246" s="1"/>
  <c r="J249"/>
  <c r="K249" s="1"/>
  <c r="J252"/>
  <c r="K252" s="1"/>
  <c r="J255"/>
  <c r="K255" s="1"/>
  <c r="J257"/>
  <c r="K257" s="1"/>
  <c r="J259"/>
  <c r="K259" s="1"/>
  <c r="J261"/>
  <c r="K261" s="1"/>
  <c r="J263"/>
  <c r="K263" s="1"/>
  <c r="J266"/>
  <c r="K266" s="1"/>
  <c r="J269"/>
  <c r="K269" s="1"/>
  <c r="J271"/>
  <c r="K271" s="1"/>
  <c r="J274"/>
  <c r="K274" s="1"/>
  <c r="J277"/>
  <c r="K277" s="1"/>
  <c r="J279"/>
  <c r="K279" s="1"/>
  <c r="J282"/>
  <c r="K282" s="1"/>
  <c r="J285"/>
  <c r="K285" s="1"/>
  <c r="J287"/>
  <c r="K287" s="1"/>
  <c r="J289"/>
  <c r="K289" s="1"/>
  <c r="J291"/>
  <c r="K291" s="1"/>
  <c r="J293"/>
  <c r="K293" s="1"/>
  <c r="J296"/>
  <c r="K296" s="1"/>
  <c r="J298"/>
  <c r="K298" s="1"/>
  <c r="J300"/>
  <c r="K300" s="1"/>
  <c r="J302"/>
  <c r="K302" s="1"/>
  <c r="J304"/>
  <c r="K304" s="1"/>
  <c r="J307"/>
  <c r="K307" s="1"/>
  <c r="P308"/>
  <c r="AB308" s="1"/>
  <c r="H310"/>
  <c r="I310" s="1"/>
  <c r="J542"/>
  <c r="K542" s="1"/>
  <c r="R548"/>
  <c r="I551"/>
  <c r="AB592"/>
  <c r="H606"/>
  <c r="I606" s="1"/>
  <c r="H618"/>
  <c r="I618" s="1"/>
  <c r="J554"/>
  <c r="K553" s="1"/>
  <c r="H554"/>
  <c r="V666"/>
  <c r="P666"/>
  <c r="AB666" s="1"/>
  <c r="S666"/>
  <c r="Y666"/>
  <c r="U696"/>
  <c r="O696"/>
  <c r="AA696" s="1"/>
  <c r="X696"/>
  <c r="R696"/>
  <c r="P732"/>
  <c r="AB732" s="1"/>
  <c r="Y732"/>
  <c r="S732"/>
  <c r="V732"/>
  <c r="Y760"/>
  <c r="S760"/>
  <c r="V760"/>
  <c r="P760"/>
  <c r="AB760" s="1"/>
  <c r="U892"/>
  <c r="O892"/>
  <c r="AA892" s="1"/>
  <c r="R892"/>
  <c r="X892"/>
  <c r="U216"/>
  <c r="O216"/>
  <c r="AA216" s="1"/>
  <c r="U219"/>
  <c r="O219"/>
  <c r="AA219" s="1"/>
  <c r="AA222"/>
  <c r="U222"/>
  <c r="O222"/>
  <c r="AA225"/>
  <c r="U225"/>
  <c r="O225"/>
  <c r="U228"/>
  <c r="O228"/>
  <c r="AA228" s="1"/>
  <c r="U230"/>
  <c r="O230"/>
  <c r="AA230" s="1"/>
  <c r="AA232"/>
  <c r="U232"/>
  <c r="O232"/>
  <c r="AA235"/>
  <c r="U235"/>
  <c r="O235"/>
  <c r="U237"/>
  <c r="O237"/>
  <c r="AA237" s="1"/>
  <c r="U240"/>
  <c r="O240"/>
  <c r="AA240" s="1"/>
  <c r="AA243"/>
  <c r="U243"/>
  <c r="O243"/>
  <c r="AA246"/>
  <c r="U246"/>
  <c r="O246"/>
  <c r="U249"/>
  <c r="O249"/>
  <c r="AA249" s="1"/>
  <c r="U252"/>
  <c r="O252"/>
  <c r="AA252" s="1"/>
  <c r="AA255"/>
  <c r="U255"/>
  <c r="O255"/>
  <c r="AA257"/>
  <c r="U257"/>
  <c r="O257"/>
  <c r="U259"/>
  <c r="O259"/>
  <c r="AA259" s="1"/>
  <c r="U261"/>
  <c r="O261"/>
  <c r="AA261" s="1"/>
  <c r="AA263"/>
  <c r="U263"/>
  <c r="O263"/>
  <c r="AA266"/>
  <c r="U266"/>
  <c r="O266"/>
  <c r="U269"/>
  <c r="O269"/>
  <c r="AA269" s="1"/>
  <c r="U271"/>
  <c r="O271"/>
  <c r="AA271" s="1"/>
  <c r="AA274"/>
  <c r="U274"/>
  <c r="O274"/>
  <c r="AA277"/>
  <c r="U277"/>
  <c r="O277"/>
  <c r="U279"/>
  <c r="O279"/>
  <c r="AA279" s="1"/>
  <c r="U282"/>
  <c r="O282"/>
  <c r="AA282" s="1"/>
  <c r="AA285"/>
  <c r="U285"/>
  <c r="O285"/>
  <c r="AA287"/>
  <c r="U287"/>
  <c r="O287"/>
  <c r="U289"/>
  <c r="O289"/>
  <c r="AA289" s="1"/>
  <c r="U291"/>
  <c r="O291"/>
  <c r="AA291" s="1"/>
  <c r="AA293"/>
  <c r="U293"/>
  <c r="O293"/>
  <c r="AA296"/>
  <c r="U296"/>
  <c r="O296"/>
  <c r="U298"/>
  <c r="O298"/>
  <c r="AA298" s="1"/>
  <c r="U300"/>
  <c r="O300"/>
  <c r="AA300" s="1"/>
  <c r="AA302"/>
  <c r="U302"/>
  <c r="O302"/>
  <c r="AA304"/>
  <c r="U304"/>
  <c r="O304"/>
  <c r="U307"/>
  <c r="O307"/>
  <c r="AA307" s="1"/>
  <c r="Y308"/>
  <c r="S308"/>
  <c r="AA344"/>
  <c r="U344"/>
  <c r="O344"/>
  <c r="Y345"/>
  <c r="S345"/>
  <c r="J390"/>
  <c r="H390"/>
  <c r="H410"/>
  <c r="I410" s="1"/>
  <c r="J410"/>
  <c r="K410" s="1"/>
  <c r="H428"/>
  <c r="I428" s="1"/>
  <c r="J428"/>
  <c r="K428" s="1"/>
  <c r="H447"/>
  <c r="I447" s="1"/>
  <c r="J447"/>
  <c r="K447" s="1"/>
  <c r="H466"/>
  <c r="I466" s="1"/>
  <c r="J466"/>
  <c r="K466" s="1"/>
  <c r="X474"/>
  <c r="R474"/>
  <c r="AA474" s="1"/>
  <c r="O474"/>
  <c r="Y481"/>
  <c r="S481"/>
  <c r="V481"/>
  <c r="AB481" s="1"/>
  <c r="Y485"/>
  <c r="AB485" s="1"/>
  <c r="S485"/>
  <c r="V485"/>
  <c r="Y491"/>
  <c r="S491"/>
  <c r="AB491" s="1"/>
  <c r="V491"/>
  <c r="Y495"/>
  <c r="S495"/>
  <c r="AB495" s="1"/>
  <c r="V495"/>
  <c r="Y500"/>
  <c r="S500"/>
  <c r="AB500" s="1"/>
  <c r="V500"/>
  <c r="Y505"/>
  <c r="S505"/>
  <c r="V505"/>
  <c r="Y510"/>
  <c r="S510"/>
  <c r="AB510" s="1"/>
  <c r="V510"/>
  <c r="X517"/>
  <c r="AA517"/>
  <c r="O517"/>
  <c r="R517"/>
  <c r="R520"/>
  <c r="U520"/>
  <c r="AA520" s="1"/>
  <c r="X520"/>
  <c r="U542"/>
  <c r="O542"/>
  <c r="AA542" s="1"/>
  <c r="R542"/>
  <c r="R570"/>
  <c r="U570"/>
  <c r="O570"/>
  <c r="AA570" s="1"/>
  <c r="R579"/>
  <c r="U579"/>
  <c r="O579"/>
  <c r="AA579" s="1"/>
  <c r="O586"/>
  <c r="X586"/>
  <c r="R586"/>
  <c r="X591"/>
  <c r="R591"/>
  <c r="AA591"/>
  <c r="U591"/>
  <c r="O591"/>
  <c r="J599"/>
  <c r="K599" s="1"/>
  <c r="H599"/>
  <c r="I599" s="1"/>
  <c r="S606"/>
  <c r="P606"/>
  <c r="AB606" s="1"/>
  <c r="AB618"/>
  <c r="V618"/>
  <c r="P618"/>
  <c r="S618"/>
  <c r="H620"/>
  <c r="I620" s="1"/>
  <c r="J620"/>
  <c r="H623"/>
  <c r="J623"/>
  <c r="K622" s="1"/>
  <c r="U633"/>
  <c r="X633"/>
  <c r="O633"/>
  <c r="R633"/>
  <c r="AA633"/>
  <c r="H640"/>
  <c r="J640"/>
  <c r="H650"/>
  <c r="I649" s="1"/>
  <c r="J650"/>
  <c r="K649" s="1"/>
  <c r="J655"/>
  <c r="K655" s="1"/>
  <c r="H655"/>
  <c r="I655" s="1"/>
  <c r="X664"/>
  <c r="O664"/>
  <c r="AA664" s="1"/>
  <c r="U664"/>
  <c r="R664"/>
  <c r="J668"/>
  <c r="K668" s="1"/>
  <c r="H668"/>
  <c r="I668" s="1"/>
  <c r="H674"/>
  <c r="I674" s="1"/>
  <c r="J674"/>
  <c r="K674" s="1"/>
  <c r="J678"/>
  <c r="K678" s="1"/>
  <c r="H678"/>
  <c r="I678" s="1"/>
  <c r="P692"/>
  <c r="Y692"/>
  <c r="V692"/>
  <c r="AB692" s="1"/>
  <c r="S692"/>
  <c r="P723"/>
  <c r="V723"/>
  <c r="S723"/>
  <c r="AB723" s="1"/>
  <c r="Y723"/>
  <c r="Y740"/>
  <c r="S740"/>
  <c r="V740"/>
  <c r="P740"/>
  <c r="AB740"/>
  <c r="U750"/>
  <c r="O750"/>
  <c r="R750"/>
  <c r="AA750" s="1"/>
  <c r="X750"/>
  <c r="U812"/>
  <c r="O812"/>
  <c r="AA812" s="1"/>
  <c r="X812"/>
  <c r="R812"/>
  <c r="P345"/>
  <c r="AB345"/>
  <c r="Y473"/>
  <c r="S473"/>
  <c r="Y516"/>
  <c r="S516"/>
  <c r="AB516" s="1"/>
  <c r="S559"/>
  <c r="AB559" s="1"/>
  <c r="J561"/>
  <c r="K561" s="1"/>
  <c r="H561"/>
  <c r="I561" s="1"/>
  <c r="H569"/>
  <c r="I568" s="1"/>
  <c r="J569"/>
  <c r="H577"/>
  <c r="I576" s="1"/>
  <c r="J577"/>
  <c r="Y586"/>
  <c r="S586"/>
  <c r="V586"/>
  <c r="P586"/>
  <c r="J587"/>
  <c r="K587" s="1"/>
  <c r="H587"/>
  <c r="I587" s="1"/>
  <c r="S594"/>
  <c r="AB594" s="1"/>
  <c r="AB595"/>
  <c r="V595"/>
  <c r="P595"/>
  <c r="J602"/>
  <c r="K601" s="1"/>
  <c r="H602"/>
  <c r="H612"/>
  <c r="I612" s="1"/>
  <c r="J612"/>
  <c r="K612" s="1"/>
  <c r="H629"/>
  <c r="I629" s="1"/>
  <c r="J629"/>
  <c r="K629" s="1"/>
  <c r="H647"/>
  <c r="I647" s="1"/>
  <c r="J647"/>
  <c r="K647" s="1"/>
  <c r="V653"/>
  <c r="P653"/>
  <c r="AB653" s="1"/>
  <c r="S653"/>
  <c r="H660"/>
  <c r="J660"/>
  <c r="P700"/>
  <c r="AB700" s="1"/>
  <c r="S700"/>
  <c r="Y700"/>
  <c r="U709"/>
  <c r="O709"/>
  <c r="X709"/>
  <c r="AA709" s="1"/>
  <c r="R709"/>
  <c r="Y737"/>
  <c r="S737"/>
  <c r="V737"/>
  <c r="AB737" s="1"/>
  <c r="Y747"/>
  <c r="S747"/>
  <c r="V747"/>
  <c r="AB747" s="1"/>
  <c r="Y757"/>
  <c r="S757"/>
  <c r="V757"/>
  <c r="AB757" s="1"/>
  <c r="Y767"/>
  <c r="S767"/>
  <c r="V767"/>
  <c r="AB767" s="1"/>
  <c r="U800"/>
  <c r="O800"/>
  <c r="AA800" s="1"/>
  <c r="X800"/>
  <c r="R800"/>
  <c r="Y853"/>
  <c r="P853"/>
  <c r="AB853" s="1"/>
  <c r="V853"/>
  <c r="S853"/>
  <c r="AB473"/>
  <c r="V516"/>
  <c r="I538"/>
  <c r="V559"/>
  <c r="K568"/>
  <c r="I574"/>
  <c r="K576"/>
  <c r="I583"/>
  <c r="AB586"/>
  <c r="AB591"/>
  <c r="V594"/>
  <c r="K610"/>
  <c r="K616"/>
  <c r="K627"/>
  <c r="K645"/>
  <c r="AA398"/>
  <c r="U398"/>
  <c r="O398"/>
  <c r="U403"/>
  <c r="O403"/>
  <c r="U407"/>
  <c r="O407"/>
  <c r="AA407" s="1"/>
  <c r="U412"/>
  <c r="O412"/>
  <c r="AA412" s="1"/>
  <c r="AA416"/>
  <c r="U416"/>
  <c r="O416"/>
  <c r="U420"/>
  <c r="O420"/>
  <c r="U425"/>
  <c r="O425"/>
  <c r="AA425" s="1"/>
  <c r="U430"/>
  <c r="O430"/>
  <c r="AA430" s="1"/>
  <c r="AA434"/>
  <c r="U434"/>
  <c r="O434"/>
  <c r="U438"/>
  <c r="O438"/>
  <c r="U445"/>
  <c r="O445"/>
  <c r="AA445" s="1"/>
  <c r="U449"/>
  <c r="O449"/>
  <c r="AA449" s="1"/>
  <c r="AA453"/>
  <c r="U453"/>
  <c r="O453"/>
  <c r="U458"/>
  <c r="O458"/>
  <c r="U463"/>
  <c r="O463"/>
  <c r="AA463" s="1"/>
  <c r="U468"/>
  <c r="O468"/>
  <c r="AA468" s="1"/>
  <c r="AA515"/>
  <c r="U515"/>
  <c r="O515"/>
  <c r="Y526"/>
  <c r="S526"/>
  <c r="AB526" s="1"/>
  <c r="Y528"/>
  <c r="S528"/>
  <c r="H530"/>
  <c r="I529" s="1"/>
  <c r="J530"/>
  <c r="K529" s="1"/>
  <c r="J565"/>
  <c r="K564" s="1"/>
  <c r="H565"/>
  <c r="X594"/>
  <c r="R594"/>
  <c r="AA594" s="1"/>
  <c r="U594"/>
  <c r="U608"/>
  <c r="X608"/>
  <c r="O608"/>
  <c r="U610"/>
  <c r="AA610" s="1"/>
  <c r="H615"/>
  <c r="I614" s="1"/>
  <c r="J615"/>
  <c r="K614" s="1"/>
  <c r="U625"/>
  <c r="X625"/>
  <c r="O625"/>
  <c r="AA627"/>
  <c r="U627"/>
  <c r="H632"/>
  <c r="I631" s="1"/>
  <c r="J632"/>
  <c r="K631" s="1"/>
  <c r="U643"/>
  <c r="X643"/>
  <c r="O643"/>
  <c r="AA643" s="1"/>
  <c r="AA645"/>
  <c r="U645"/>
  <c r="O672"/>
  <c r="AA672" s="1"/>
  <c r="X672"/>
  <c r="U672"/>
  <c r="H681"/>
  <c r="I681" s="1"/>
  <c r="J681"/>
  <c r="K681" s="1"/>
  <c r="P683"/>
  <c r="AB683" s="1"/>
  <c r="S683"/>
  <c r="V683"/>
  <c r="H717"/>
  <c r="I717" s="1"/>
  <c r="J717"/>
  <c r="K717" s="1"/>
  <c r="P719"/>
  <c r="S719"/>
  <c r="AB719" s="1"/>
  <c r="V719"/>
  <c r="J771"/>
  <c r="K770" s="1"/>
  <c r="H771"/>
  <c r="I770" s="1"/>
  <c r="J794"/>
  <c r="K794" s="1"/>
  <c r="H794"/>
  <c r="I794" s="1"/>
  <c r="R398"/>
  <c r="R403"/>
  <c r="AA403" s="1"/>
  <c r="R407"/>
  <c r="R412"/>
  <c r="R416"/>
  <c r="R420"/>
  <c r="AA420" s="1"/>
  <c r="R425"/>
  <c r="R430"/>
  <c r="R434"/>
  <c r="R438"/>
  <c r="AA438" s="1"/>
  <c r="R445"/>
  <c r="R449"/>
  <c r="R453"/>
  <c r="R458"/>
  <c r="AA458" s="1"/>
  <c r="R463"/>
  <c r="R468"/>
  <c r="V526"/>
  <c r="V528"/>
  <c r="I536"/>
  <c r="K546"/>
  <c r="K548"/>
  <c r="I559"/>
  <c r="I622"/>
  <c r="I641"/>
  <c r="I742"/>
  <c r="I752"/>
  <c r="I762"/>
  <c r="AB772"/>
  <c r="V672"/>
  <c r="P672"/>
  <c r="AB672" s="1"/>
  <c r="S672"/>
  <c r="Y672"/>
  <c r="H685"/>
  <c r="I685" s="1"/>
  <c r="J685"/>
  <c r="K685" s="1"/>
  <c r="H698"/>
  <c r="I698" s="1"/>
  <c r="J698"/>
  <c r="K698" s="1"/>
  <c r="P705"/>
  <c r="AB705" s="1"/>
  <c r="V705"/>
  <c r="S705"/>
  <c r="H721"/>
  <c r="I721" s="1"/>
  <c r="J721"/>
  <c r="K721" s="1"/>
  <c r="H735"/>
  <c r="I735" s="1"/>
  <c r="J735"/>
  <c r="K735" s="1"/>
  <c r="J790"/>
  <c r="K789" s="1"/>
  <c r="H790"/>
  <c r="J796"/>
  <c r="K796" s="1"/>
  <c r="H796"/>
  <c r="I796" s="1"/>
  <c r="P816"/>
  <c r="AB816"/>
  <c r="S816"/>
  <c r="U853"/>
  <c r="O853"/>
  <c r="AA853" s="1"/>
  <c r="X853"/>
  <c r="R853"/>
  <c r="Y895"/>
  <c r="S895"/>
  <c r="AB895" s="1"/>
  <c r="V895"/>
  <c r="Y898"/>
  <c r="S898"/>
  <c r="AB898" s="1"/>
  <c r="P898"/>
  <c r="V898"/>
  <c r="U914"/>
  <c r="O914"/>
  <c r="R914"/>
  <c r="X914"/>
  <c r="AA914" s="1"/>
  <c r="U917"/>
  <c r="O917"/>
  <c r="R917"/>
  <c r="AA917" s="1"/>
  <c r="X917"/>
  <c r="H553"/>
  <c r="V555"/>
  <c r="AB555" s="1"/>
  <c r="H556"/>
  <c r="I555" s="1"/>
  <c r="H564"/>
  <c r="I564" s="1"/>
  <c r="K570"/>
  <c r="K574"/>
  <c r="K579"/>
  <c r="K583"/>
  <c r="H593"/>
  <c r="I592" s="1"/>
  <c r="H601"/>
  <c r="V603"/>
  <c r="AB603" s="1"/>
  <c r="H604"/>
  <c r="I603" s="1"/>
  <c r="J609"/>
  <c r="K608" s="1"/>
  <c r="J617"/>
  <c r="J626"/>
  <c r="K625" s="1"/>
  <c r="J634"/>
  <c r="K633" s="1"/>
  <c r="J644"/>
  <c r="K679"/>
  <c r="K714"/>
  <c r="H652"/>
  <c r="I651" s="1"/>
  <c r="J652"/>
  <c r="H663"/>
  <c r="J663"/>
  <c r="K662" s="1"/>
  <c r="U679"/>
  <c r="O679"/>
  <c r="X679"/>
  <c r="AA679" s="1"/>
  <c r="R679"/>
  <c r="U692"/>
  <c r="O692"/>
  <c r="AA692" s="1"/>
  <c r="X692"/>
  <c r="P709"/>
  <c r="Y709"/>
  <c r="V709"/>
  <c r="U714"/>
  <c r="O714"/>
  <c r="X714"/>
  <c r="R714"/>
  <c r="AA714" s="1"/>
  <c r="U728"/>
  <c r="O728"/>
  <c r="AA728" s="1"/>
  <c r="X728"/>
  <c r="J780"/>
  <c r="K779" s="1"/>
  <c r="H780"/>
  <c r="AA828"/>
  <c r="U828"/>
  <c r="O828"/>
  <c r="X828"/>
  <c r="R828"/>
  <c r="P835"/>
  <c r="AB835" s="1"/>
  <c r="S835"/>
  <c r="V835"/>
  <c r="AB782"/>
  <c r="U687"/>
  <c r="O687"/>
  <c r="AA687" s="1"/>
  <c r="X687"/>
  <c r="H694"/>
  <c r="I694" s="1"/>
  <c r="J694"/>
  <c r="K694" s="1"/>
  <c r="AA705"/>
  <c r="U705"/>
  <c r="O705"/>
  <c r="X705"/>
  <c r="H712"/>
  <c r="I712" s="1"/>
  <c r="J712"/>
  <c r="K712" s="1"/>
  <c r="U723"/>
  <c r="O723"/>
  <c r="AA723" s="1"/>
  <c r="X723"/>
  <c r="H730"/>
  <c r="I730" s="1"/>
  <c r="J730"/>
  <c r="K730" s="1"/>
  <c r="S774"/>
  <c r="AB774" s="1"/>
  <c r="P774"/>
  <c r="U807"/>
  <c r="O807"/>
  <c r="AA807" s="1"/>
  <c r="X807"/>
  <c r="P828"/>
  <c r="Y828"/>
  <c r="AB828" s="1"/>
  <c r="S828"/>
  <c r="H830"/>
  <c r="I830" s="1"/>
  <c r="J830"/>
  <c r="K830" s="1"/>
  <c r="U866"/>
  <c r="O866"/>
  <c r="X866"/>
  <c r="AA866" s="1"/>
  <c r="U869"/>
  <c r="O869"/>
  <c r="X869"/>
  <c r="R869"/>
  <c r="AA869" s="1"/>
  <c r="U872"/>
  <c r="O872"/>
  <c r="AA872" s="1"/>
  <c r="X872"/>
  <c r="R872"/>
  <c r="U874"/>
  <c r="O874"/>
  <c r="AA874" s="1"/>
  <c r="X874"/>
  <c r="R874"/>
  <c r="AA890"/>
  <c r="U890"/>
  <c r="O890"/>
  <c r="R890"/>
  <c r="AA903"/>
  <c r="U903"/>
  <c r="O903"/>
  <c r="X903"/>
  <c r="U906"/>
  <c r="O906"/>
  <c r="R906"/>
  <c r="X906"/>
  <c r="AA906" s="1"/>
  <c r="U909"/>
  <c r="O909"/>
  <c r="R909"/>
  <c r="AA909" s="1"/>
  <c r="U925"/>
  <c r="O925"/>
  <c r="R925"/>
  <c r="AA925" s="1"/>
  <c r="X925"/>
  <c r="U928"/>
  <c r="O928"/>
  <c r="AA928" s="1"/>
  <c r="R928"/>
  <c r="X928"/>
  <c r="U934"/>
  <c r="O934"/>
  <c r="AA934" s="1"/>
  <c r="R934"/>
  <c r="X934"/>
  <c r="AA937"/>
  <c r="U937"/>
  <c r="O937"/>
  <c r="R937"/>
  <c r="X937"/>
  <c r="U948"/>
  <c r="O948"/>
  <c r="R948"/>
  <c r="AA948" s="1"/>
  <c r="X948"/>
  <c r="U951"/>
  <c r="O951"/>
  <c r="AA951" s="1"/>
  <c r="X951"/>
  <c r="R951"/>
  <c r="O670"/>
  <c r="K742"/>
  <c r="I745"/>
  <c r="K752"/>
  <c r="I755"/>
  <c r="K762"/>
  <c r="I765"/>
  <c r="Y774"/>
  <c r="H677"/>
  <c r="I676" s="1"/>
  <c r="J677"/>
  <c r="K676" s="1"/>
  <c r="U683"/>
  <c r="O683"/>
  <c r="AA683" s="1"/>
  <c r="X683"/>
  <c r="H690"/>
  <c r="I690" s="1"/>
  <c r="J690"/>
  <c r="K690" s="1"/>
  <c r="AA700"/>
  <c r="U700"/>
  <c r="O700"/>
  <c r="X700"/>
  <c r="H707"/>
  <c r="I707" s="1"/>
  <c r="J707"/>
  <c r="K707" s="1"/>
  <c r="U719"/>
  <c r="O719"/>
  <c r="AA719" s="1"/>
  <c r="X719"/>
  <c r="H725"/>
  <c r="I725" s="1"/>
  <c r="J725"/>
  <c r="K725" s="1"/>
  <c r="AA737"/>
  <c r="U737"/>
  <c r="O737"/>
  <c r="Y745"/>
  <c r="S745"/>
  <c r="V745"/>
  <c r="U747"/>
  <c r="O747"/>
  <c r="AA747" s="1"/>
  <c r="Y755"/>
  <c r="AB755" s="1"/>
  <c r="S755"/>
  <c r="V755"/>
  <c r="AA757"/>
  <c r="U757"/>
  <c r="O757"/>
  <c r="Y765"/>
  <c r="S765"/>
  <c r="V765"/>
  <c r="U767"/>
  <c r="O767"/>
  <c r="AA767" s="1"/>
  <c r="X774"/>
  <c r="R774"/>
  <c r="U774"/>
  <c r="AA774" s="1"/>
  <c r="X784"/>
  <c r="R784"/>
  <c r="U784"/>
  <c r="AA784" s="1"/>
  <c r="P807"/>
  <c r="V807"/>
  <c r="Y807"/>
  <c r="S807"/>
  <c r="H814"/>
  <c r="I814" s="1"/>
  <c r="J814"/>
  <c r="K814" s="1"/>
  <c r="H818"/>
  <c r="I818" s="1"/>
  <c r="J818"/>
  <c r="K818" s="1"/>
  <c r="P820"/>
  <c r="AB820" s="1"/>
  <c r="S820"/>
  <c r="V820"/>
  <c r="P824"/>
  <c r="AB824" s="1"/>
  <c r="V824"/>
  <c r="Y824"/>
  <c r="P840"/>
  <c r="AB840" s="1"/>
  <c r="S840"/>
  <c r="V840"/>
  <c r="Y840"/>
  <c r="AA882"/>
  <c r="U882"/>
  <c r="O882"/>
  <c r="R882"/>
  <c r="Y906"/>
  <c r="S906"/>
  <c r="V906"/>
  <c r="P906"/>
  <c r="I662"/>
  <c r="R670"/>
  <c r="AA670" s="1"/>
  <c r="X737"/>
  <c r="AB745"/>
  <c r="X747"/>
  <c r="X757"/>
  <c r="AB765"/>
  <c r="X767"/>
  <c r="K945"/>
  <c r="S784"/>
  <c r="AB784" s="1"/>
  <c r="J787"/>
  <c r="K787" s="1"/>
  <c r="H787"/>
  <c r="I787" s="1"/>
  <c r="J799"/>
  <c r="K798" s="1"/>
  <c r="H799"/>
  <c r="S800"/>
  <c r="Y800"/>
  <c r="P800"/>
  <c r="AB800" s="1"/>
  <c r="P802"/>
  <c r="S802"/>
  <c r="V802"/>
  <c r="U824"/>
  <c r="O824"/>
  <c r="AA824" s="1"/>
  <c r="X824"/>
  <c r="H838"/>
  <c r="I838" s="1"/>
  <c r="J838"/>
  <c r="K838" s="1"/>
  <c r="AA877"/>
  <c r="U877"/>
  <c r="O877"/>
  <c r="R877"/>
  <c r="AA879"/>
  <c r="U879"/>
  <c r="O879"/>
  <c r="R879"/>
  <c r="U911"/>
  <c r="O911"/>
  <c r="X911"/>
  <c r="R911"/>
  <c r="AA911" s="1"/>
  <c r="Y928"/>
  <c r="S928"/>
  <c r="P928"/>
  <c r="AB928" s="1"/>
  <c r="V928"/>
  <c r="Y937"/>
  <c r="S937"/>
  <c r="AB937"/>
  <c r="P937"/>
  <c r="V937"/>
  <c r="U959"/>
  <c r="O959"/>
  <c r="AA959" s="1"/>
  <c r="R959"/>
  <c r="U962"/>
  <c r="O962"/>
  <c r="AA962" s="1"/>
  <c r="X962"/>
  <c r="R962"/>
  <c r="V784"/>
  <c r="K812"/>
  <c r="K846"/>
  <c r="K884"/>
  <c r="K903"/>
  <c r="H805"/>
  <c r="I805" s="1"/>
  <c r="J805"/>
  <c r="K805" s="1"/>
  <c r="U816"/>
  <c r="O816"/>
  <c r="AA816" s="1"/>
  <c r="X816"/>
  <c r="H822"/>
  <c r="I822" s="1"/>
  <c r="J822"/>
  <c r="K822" s="1"/>
  <c r="U835"/>
  <c r="O835"/>
  <c r="X835"/>
  <c r="AA835" s="1"/>
  <c r="H844"/>
  <c r="I844" s="1"/>
  <c r="J844"/>
  <c r="K844" s="1"/>
  <c r="Y855"/>
  <c r="S855"/>
  <c r="AB855" s="1"/>
  <c r="P855"/>
  <c r="U861"/>
  <c r="O861"/>
  <c r="AA861" s="1"/>
  <c r="U864"/>
  <c r="O864"/>
  <c r="AA864" s="1"/>
  <c r="R864"/>
  <c r="U884"/>
  <c r="O884"/>
  <c r="AA884" s="1"/>
  <c r="R884"/>
  <c r="X884"/>
  <c r="Y887"/>
  <c r="S887"/>
  <c r="AB887" s="1"/>
  <c r="V887"/>
  <c r="U895"/>
  <c r="O895"/>
  <c r="AA895" s="1"/>
  <c r="R895"/>
  <c r="X895"/>
  <c r="U898"/>
  <c r="O898"/>
  <c r="AA898" s="1"/>
  <c r="R898"/>
  <c r="Y948"/>
  <c r="S948"/>
  <c r="AB948" s="1"/>
  <c r="P948"/>
  <c r="V772"/>
  <c r="H773"/>
  <c r="I772" s="1"/>
  <c r="H779"/>
  <c r="I779" s="1"/>
  <c r="V782"/>
  <c r="H783"/>
  <c r="I782" s="1"/>
  <c r="H789"/>
  <c r="I789" s="1"/>
  <c r="V792"/>
  <c r="AB792" s="1"/>
  <c r="H793"/>
  <c r="I792" s="1"/>
  <c r="H798"/>
  <c r="I798" s="1"/>
  <c r="K861"/>
  <c r="K925"/>
  <c r="AB940"/>
  <c r="U802"/>
  <c r="O802"/>
  <c r="X802"/>
  <c r="AA802" s="1"/>
  <c r="H810"/>
  <c r="I810" s="1"/>
  <c r="J810"/>
  <c r="K810" s="1"/>
  <c r="U820"/>
  <c r="O820"/>
  <c r="AA820" s="1"/>
  <c r="X820"/>
  <c r="H826"/>
  <c r="I826" s="1"/>
  <c r="J826"/>
  <c r="K826" s="1"/>
  <c r="U840"/>
  <c r="O840"/>
  <c r="X840"/>
  <c r="AA840" s="1"/>
  <c r="H849"/>
  <c r="I849" s="1"/>
  <c r="J849"/>
  <c r="K849" s="1"/>
  <c r="U855"/>
  <c r="O855"/>
  <c r="AA855" s="1"/>
  <c r="R855"/>
  <c r="Y879"/>
  <c r="S879"/>
  <c r="P879"/>
  <c r="U887"/>
  <c r="O887"/>
  <c r="AA887" s="1"/>
  <c r="R887"/>
  <c r="Y890"/>
  <c r="S890"/>
  <c r="P890"/>
  <c r="AB890" s="1"/>
  <c r="U920"/>
  <c r="O920"/>
  <c r="X920"/>
  <c r="R920"/>
  <c r="AA920" s="1"/>
  <c r="U930"/>
  <c r="O930"/>
  <c r="AA930" s="1"/>
  <c r="X930"/>
  <c r="U956"/>
  <c r="O956"/>
  <c r="AA956" s="1"/>
  <c r="R956"/>
  <c r="X963"/>
  <c r="R963"/>
  <c r="U963"/>
  <c r="AA963" s="1"/>
  <c r="K934"/>
  <c r="U858"/>
  <c r="O858"/>
  <c r="AA858" s="1"/>
  <c r="X858"/>
  <c r="Y866"/>
  <c r="S866"/>
  <c r="AB866" s="1"/>
  <c r="P866"/>
  <c r="U901"/>
  <c r="O901"/>
  <c r="AA901" s="1"/>
  <c r="X901"/>
  <c r="Y909"/>
  <c r="S909"/>
  <c r="AB909" s="1"/>
  <c r="P909"/>
  <c r="Y914"/>
  <c r="S914"/>
  <c r="AB914" s="1"/>
  <c r="V914"/>
  <c r="Y917"/>
  <c r="S917"/>
  <c r="AB917"/>
  <c r="P917"/>
  <c r="U940"/>
  <c r="O940"/>
  <c r="AA940" s="1"/>
  <c r="X940"/>
  <c r="U945"/>
  <c r="O945"/>
  <c r="AA945" s="1"/>
  <c r="R945"/>
  <c r="Y956"/>
  <c r="S956"/>
  <c r="V956"/>
  <c r="Y959"/>
  <c r="S959"/>
  <c r="P959"/>
  <c r="AB959" s="1"/>
  <c r="K877"/>
  <c r="K882"/>
  <c r="K892"/>
  <c r="Y963"/>
  <c r="S963"/>
  <c r="V963"/>
  <c r="K858"/>
  <c r="K869"/>
  <c r="K872"/>
  <c r="K874"/>
  <c r="K901"/>
  <c r="K911"/>
  <c r="P920"/>
  <c r="K922"/>
  <c r="P930"/>
  <c r="AB930" s="1"/>
  <c r="K932"/>
  <c r="P940"/>
  <c r="K942"/>
  <c r="P951"/>
  <c r="AB951" s="1"/>
  <c r="K953"/>
  <c r="P962"/>
  <c r="Y920"/>
  <c r="S920"/>
  <c r="AB920" s="1"/>
  <c r="AA922"/>
  <c r="U922"/>
  <c r="O922"/>
  <c r="Y930"/>
  <c r="S930"/>
  <c r="U932"/>
  <c r="O932"/>
  <c r="AA932" s="1"/>
  <c r="Y940"/>
  <c r="S940"/>
  <c r="U942"/>
  <c r="O942"/>
  <c r="AA942" s="1"/>
  <c r="Y951"/>
  <c r="S951"/>
  <c r="AA953"/>
  <c r="U953"/>
  <c r="O953"/>
  <c r="Y962"/>
  <c r="S962"/>
  <c r="AB962" s="1"/>
  <c r="G71" i="3" l="1"/>
  <c r="H71" s="1"/>
  <c r="H147"/>
  <c r="G147"/>
  <c r="G115"/>
  <c r="H115"/>
  <c r="H57"/>
  <c r="H61" s="1"/>
  <c r="H88"/>
  <c r="G88"/>
  <c r="H120"/>
  <c r="H123" s="1"/>
  <c r="H21"/>
  <c r="H24" s="1"/>
  <c r="AD958" i="2"/>
  <c r="AG958" s="1"/>
  <c r="R834"/>
  <c r="U834"/>
  <c r="X834"/>
  <c r="O834"/>
  <c r="AA834" s="1"/>
  <c r="AD834"/>
  <c r="AG834"/>
  <c r="AG810"/>
  <c r="AD810"/>
  <c r="AC791"/>
  <c r="AF791"/>
  <c r="V640"/>
  <c r="P640"/>
  <c r="Y640"/>
  <c r="S640"/>
  <c r="AB640" s="1"/>
  <c r="AC805"/>
  <c r="AF805"/>
  <c r="Y740"/>
  <c r="S740"/>
  <c r="P740"/>
  <c r="AB740" s="1"/>
  <c r="V740"/>
  <c r="AD537"/>
  <c r="AG537" s="1"/>
  <c r="AC798"/>
  <c r="AF798"/>
  <c r="AC644"/>
  <c r="AF644" s="1"/>
  <c r="AD491"/>
  <c r="AG491" s="1"/>
  <c r="AF163"/>
  <c r="AC163"/>
  <c r="AC115"/>
  <c r="AF115" s="1"/>
  <c r="AF508"/>
  <c r="AC508"/>
  <c r="AC462"/>
  <c r="AF462" s="1"/>
  <c r="AC340"/>
  <c r="AF340" s="1"/>
  <c r="AC626"/>
  <c r="AF626"/>
  <c r="AF601"/>
  <c r="AC601"/>
  <c r="AD445"/>
  <c r="AG445" s="1"/>
  <c r="X219"/>
  <c r="R219"/>
  <c r="U219"/>
  <c r="O219"/>
  <c r="AA219" s="1"/>
  <c r="AD211"/>
  <c r="AG211" s="1"/>
  <c r="AC190"/>
  <c r="AF190" s="1"/>
  <c r="R718"/>
  <c r="X718"/>
  <c r="O718"/>
  <c r="AA718" s="1"/>
  <c r="U718"/>
  <c r="AD735"/>
  <c r="AG735" s="1"/>
  <c r="AF342"/>
  <c r="AC342"/>
  <c r="AN55"/>
  <c r="AQ55"/>
  <c r="AD14"/>
  <c r="AG14" s="1"/>
  <c r="AC202"/>
  <c r="AF202" s="1"/>
  <c r="AD167"/>
  <c r="AG167" s="1"/>
  <c r="AG106"/>
  <c r="AD106"/>
  <c r="AJ106" s="1"/>
  <c r="AL106" s="1"/>
  <c r="AC21"/>
  <c r="AF21"/>
  <c r="AD154"/>
  <c r="AD115"/>
  <c r="AG115" s="1"/>
  <c r="AF293"/>
  <c r="AC293"/>
  <c r="AD755"/>
  <c r="AG755" s="1"/>
  <c r="AC343"/>
  <c r="AF343" s="1"/>
  <c r="AC160"/>
  <c r="AF160" s="1"/>
  <c r="AD152"/>
  <c r="AN37"/>
  <c r="AQ37" s="1"/>
  <c r="AC98"/>
  <c r="AF98"/>
  <c r="AF902"/>
  <c r="AC902"/>
  <c r="AC905"/>
  <c r="AF905" s="1"/>
  <c r="AF870"/>
  <c r="AC870"/>
  <c r="AC831"/>
  <c r="AF831" s="1"/>
  <c r="AF803"/>
  <c r="AC803"/>
  <c r="AC511"/>
  <c r="AF511" s="1"/>
  <c r="AD642"/>
  <c r="AG642" s="1"/>
  <c r="Y620"/>
  <c r="S620"/>
  <c r="P620"/>
  <c r="AB620" s="1"/>
  <c r="V620"/>
  <c r="V487"/>
  <c r="P487"/>
  <c r="AB487" s="1"/>
  <c r="Y487"/>
  <c r="S487"/>
  <c r="AF438"/>
  <c r="AC438"/>
  <c r="AC72"/>
  <c r="AF72" s="1"/>
  <c r="AG512"/>
  <c r="AD512"/>
  <c r="AD412"/>
  <c r="AG412" s="1"/>
  <c r="Y472"/>
  <c r="S472"/>
  <c r="P472"/>
  <c r="AB472" s="1"/>
  <c r="V472"/>
  <c r="AF66"/>
  <c r="AC66"/>
  <c r="AC702"/>
  <c r="AF702" s="1"/>
  <c r="AC634"/>
  <c r="AF634" s="1"/>
  <c r="AC167"/>
  <c r="AF167" s="1"/>
  <c r="AC37"/>
  <c r="AF37" s="1"/>
  <c r="AC352"/>
  <c r="AF352" s="1"/>
  <c r="AC197"/>
  <c r="AF197" s="1"/>
  <c r="AC56"/>
  <c r="AF56" s="1"/>
  <c r="AC613"/>
  <c r="AF613" s="1"/>
  <c r="AC82"/>
  <c r="AF82"/>
  <c r="AF31"/>
  <c r="AC31"/>
  <c r="AD601"/>
  <c r="AG601" s="1"/>
  <c r="AG380"/>
  <c r="AD380"/>
  <c r="AC318"/>
  <c r="AF318" s="1"/>
  <c r="AC49"/>
  <c r="AF49" s="1"/>
  <c r="AC356"/>
  <c r="AF356" s="1"/>
  <c r="AC38"/>
  <c r="AF38" s="1"/>
  <c r="AD18"/>
  <c r="AG18"/>
  <c r="Y410"/>
  <c r="S410"/>
  <c r="P410"/>
  <c r="AB410" s="1"/>
  <c r="V410"/>
  <c r="X337"/>
  <c r="R337"/>
  <c r="AA337"/>
  <c r="O337"/>
  <c r="U337"/>
  <c r="AC25"/>
  <c r="AF25" s="1"/>
  <c r="AQ41"/>
  <c r="AN41"/>
  <c r="AN42"/>
  <c r="AQ42"/>
  <c r="AF58"/>
  <c r="AC58"/>
  <c r="AC12"/>
  <c r="AF12"/>
  <c r="AD860"/>
  <c r="AG860" s="1"/>
  <c r="AD880"/>
  <c r="AG880"/>
  <c r="AD955"/>
  <c r="AG955" s="1"/>
  <c r="AC840"/>
  <c r="AF840"/>
  <c r="AF674"/>
  <c r="AC674"/>
  <c r="AC873"/>
  <c r="AF873" s="1"/>
  <c r="AC851"/>
  <c r="AF851" s="1"/>
  <c r="AD758"/>
  <c r="AG758" s="1"/>
  <c r="Y723"/>
  <c r="S723"/>
  <c r="P723"/>
  <c r="V723"/>
  <c r="AB723" s="1"/>
  <c r="V696"/>
  <c r="P696"/>
  <c r="AB696" s="1"/>
  <c r="Y696"/>
  <c r="S696"/>
  <c r="U685"/>
  <c r="AA685"/>
  <c r="R685"/>
  <c r="X685"/>
  <c r="O685"/>
  <c r="AD644"/>
  <c r="AG644" s="1"/>
  <c r="V605"/>
  <c r="P605"/>
  <c r="AB605" s="1"/>
  <c r="Y605"/>
  <c r="S605"/>
  <c r="AD814"/>
  <c r="AG814"/>
  <c r="AF531"/>
  <c r="AC531"/>
  <c r="U590"/>
  <c r="R590"/>
  <c r="AA590" s="1"/>
  <c r="X590"/>
  <c r="O590"/>
  <c r="AG523"/>
  <c r="AD523"/>
  <c r="AD511"/>
  <c r="AG511"/>
  <c r="AJ511"/>
  <c r="AL511" s="1"/>
  <c r="X443"/>
  <c r="R443"/>
  <c r="O443"/>
  <c r="AA443" s="1"/>
  <c r="U443"/>
  <c r="AC434"/>
  <c r="AF434" s="1"/>
  <c r="AF86"/>
  <c r="AC86"/>
  <c r="AC10"/>
  <c r="AF10"/>
  <c r="V615"/>
  <c r="P615"/>
  <c r="Y615"/>
  <c r="S615"/>
  <c r="AB615" s="1"/>
  <c r="AG541"/>
  <c r="AD541"/>
  <c r="AD506"/>
  <c r="AG506" s="1"/>
  <c r="AG469"/>
  <c r="AD469"/>
  <c r="AD441"/>
  <c r="AG441" s="1"/>
  <c r="AF396"/>
  <c r="AC396"/>
  <c r="X607"/>
  <c r="AA607"/>
  <c r="R607"/>
  <c r="U607"/>
  <c r="O607"/>
  <c r="AC469"/>
  <c r="AF469" s="1"/>
  <c r="AD419"/>
  <c r="AG419"/>
  <c r="AF341"/>
  <c r="AC341"/>
  <c r="X325"/>
  <c r="R325"/>
  <c r="U325"/>
  <c r="AA325" s="1"/>
  <c r="O325"/>
  <c r="X279"/>
  <c r="R279"/>
  <c r="AA279" s="1"/>
  <c r="U279"/>
  <c r="O279"/>
  <c r="AD305"/>
  <c r="AG305" s="1"/>
  <c r="AC860"/>
  <c r="AF860"/>
  <c r="X368"/>
  <c r="R368"/>
  <c r="O368"/>
  <c r="AA368" s="1"/>
  <c r="U368"/>
  <c r="X165"/>
  <c r="R165"/>
  <c r="O165"/>
  <c r="AA165" s="1"/>
  <c r="U165"/>
  <c r="AC636"/>
  <c r="AF636" s="1"/>
  <c r="AF479"/>
  <c r="AC479"/>
  <c r="AD58"/>
  <c r="AG58"/>
  <c r="AF594"/>
  <c r="AC594"/>
  <c r="AC537"/>
  <c r="AF537"/>
  <c r="AD498"/>
  <c r="AG498" s="1"/>
  <c r="Y489"/>
  <c r="S489"/>
  <c r="P489"/>
  <c r="AB489" s="1"/>
  <c r="V489"/>
  <c r="AD370"/>
  <c r="AG370"/>
  <c r="AF290"/>
  <c r="AC290"/>
  <c r="AC229"/>
  <c r="AF229" s="1"/>
  <c r="AD117"/>
  <c r="AG117" s="1"/>
  <c r="AC54"/>
  <c r="AF54"/>
  <c r="AC43"/>
  <c r="AF43" s="1"/>
  <c r="AD434"/>
  <c r="AG434" s="1"/>
  <c r="AF416"/>
  <c r="AC416"/>
  <c r="AD190"/>
  <c r="AG190"/>
  <c r="AG156"/>
  <c r="AD156"/>
  <c r="AD93"/>
  <c r="AG93"/>
  <c r="AG72"/>
  <c r="AJ72" s="1"/>
  <c r="AL72" s="1"/>
  <c r="AD72"/>
  <c r="AF53"/>
  <c r="AC53"/>
  <c r="AC30"/>
  <c r="AF30" s="1"/>
  <c r="AG21"/>
  <c r="AD21"/>
  <c r="Y406"/>
  <c r="S406"/>
  <c r="V406"/>
  <c r="AB406" s="1"/>
  <c r="P406"/>
  <c r="AD366"/>
  <c r="AG366"/>
  <c r="AF314"/>
  <c r="AC314"/>
  <c r="AD163"/>
  <c r="AG163"/>
  <c r="AD88"/>
  <c r="AG88" s="1"/>
  <c r="AC587"/>
  <c r="AF587" s="1"/>
  <c r="X299"/>
  <c r="R299"/>
  <c r="O299"/>
  <c r="AA299" s="1"/>
  <c r="U299"/>
  <c r="AC274"/>
  <c r="AF274" s="1"/>
  <c r="AF194"/>
  <c r="AC194"/>
  <c r="AC105"/>
  <c r="AF105" s="1"/>
  <c r="AC60"/>
  <c r="AF60" s="1"/>
  <c r="AC297"/>
  <c r="AF297" s="1"/>
  <c r="X101"/>
  <c r="R101"/>
  <c r="O101"/>
  <c r="AA101" s="1"/>
  <c r="U101"/>
  <c r="AD467"/>
  <c r="AG467" s="1"/>
  <c r="AD459"/>
  <c r="AG459" s="1"/>
  <c r="AF363"/>
  <c r="AC363"/>
  <c r="AC77"/>
  <c r="AF77"/>
  <c r="AF27"/>
  <c r="AC27"/>
  <c r="AC88"/>
  <c r="AF88"/>
  <c r="AF36"/>
  <c r="AC36"/>
  <c r="AC14"/>
  <c r="AF14"/>
  <c r="AG249"/>
  <c r="AD249"/>
  <c r="AN33"/>
  <c r="AQ33" s="1"/>
  <c r="AG143"/>
  <c r="AD143"/>
  <c r="AD949"/>
  <c r="AG949"/>
  <c r="AD851"/>
  <c r="AG851" s="1"/>
  <c r="AC822"/>
  <c r="AF822" s="1"/>
  <c r="AD702"/>
  <c r="AG702" s="1"/>
  <c r="V655"/>
  <c r="P655"/>
  <c r="AB655" s="1"/>
  <c r="Y655"/>
  <c r="S655"/>
  <c r="AD626"/>
  <c r="AG626"/>
  <c r="AG689"/>
  <c r="AD689"/>
  <c r="AD905"/>
  <c r="AG905"/>
  <c r="Y549"/>
  <c r="S549"/>
  <c r="P549"/>
  <c r="V549"/>
  <c r="AB549" s="1"/>
  <c r="AD394"/>
  <c r="AG394" s="1"/>
  <c r="AC50"/>
  <c r="AF50" s="1"/>
  <c r="Y733"/>
  <c r="S733"/>
  <c r="AB733"/>
  <c r="P733"/>
  <c r="V733"/>
  <c r="Y432"/>
  <c r="S432"/>
  <c r="AB432" s="1"/>
  <c r="P432"/>
  <c r="V432"/>
  <c r="AF307"/>
  <c r="AC307"/>
  <c r="AD462"/>
  <c r="AG462" s="1"/>
  <c r="AD396"/>
  <c r="AG396" s="1"/>
  <c r="AC156"/>
  <c r="AF156"/>
  <c r="AD382"/>
  <c r="AG382" s="1"/>
  <c r="AC258"/>
  <c r="AF258"/>
  <c r="AC523"/>
  <c r="AF523" s="1"/>
  <c r="AC777"/>
  <c r="AF777"/>
  <c r="AC611"/>
  <c r="AF611" s="1"/>
  <c r="AN36"/>
  <c r="AQ36" s="1"/>
  <c r="AC580"/>
  <c r="AF580" s="1"/>
  <c r="AC284"/>
  <c r="AF284" s="1"/>
  <c r="AB109"/>
  <c r="V109"/>
  <c r="P109"/>
  <c r="Y109"/>
  <c r="S109"/>
  <c r="AF68"/>
  <c r="AC68"/>
  <c r="AC32"/>
  <c r="AF32" s="1"/>
  <c r="AC106"/>
  <c r="AF106" s="1"/>
  <c r="AD11"/>
  <c r="AG11"/>
  <c r="AC394"/>
  <c r="AF394" s="1"/>
  <c r="Y320"/>
  <c r="S320"/>
  <c r="AB320" s="1"/>
  <c r="P320"/>
  <c r="V320"/>
  <c r="AF154"/>
  <c r="AC154"/>
  <c r="AC64"/>
  <c r="AF64" s="1"/>
  <c r="AF41"/>
  <c r="AC41"/>
  <c r="AC18"/>
  <c r="AF18" s="1"/>
  <c r="AF958"/>
  <c r="AC958"/>
  <c r="X888"/>
  <c r="R888"/>
  <c r="AA888"/>
  <c r="O888"/>
  <c r="U888"/>
  <c r="AC899"/>
  <c r="AF899" s="1"/>
  <c r="AF880"/>
  <c r="AC880"/>
  <c r="AD798"/>
  <c r="AG798"/>
  <c r="AF669"/>
  <c r="AC669"/>
  <c r="Y767"/>
  <c r="S767"/>
  <c r="P767"/>
  <c r="AB767" s="1"/>
  <c r="V767"/>
  <c r="X787"/>
  <c r="R787"/>
  <c r="O787"/>
  <c r="U787"/>
  <c r="AA787" s="1"/>
  <c r="AF760"/>
  <c r="AC760"/>
  <c r="AD721"/>
  <c r="AG721" s="1"/>
  <c r="V710"/>
  <c r="P710"/>
  <c r="Y710"/>
  <c r="S710"/>
  <c r="AB710" s="1"/>
  <c r="AD636"/>
  <c r="AG636"/>
  <c r="AD854"/>
  <c r="AG854" s="1"/>
  <c r="AC584"/>
  <c r="AF584" s="1"/>
  <c r="AF370"/>
  <c r="AC370"/>
  <c r="AC445"/>
  <c r="AF445" s="1"/>
  <c r="AC730"/>
  <c r="AF730" s="1"/>
  <c r="Y454"/>
  <c r="S454"/>
  <c r="AB454"/>
  <c r="P454"/>
  <c r="V454"/>
  <c r="AD379"/>
  <c r="AG379" s="1"/>
  <c r="AD587"/>
  <c r="AG587" s="1"/>
  <c r="X374"/>
  <c r="R374"/>
  <c r="O374"/>
  <c r="AA374" s="1"/>
  <c r="U374"/>
  <c r="X225"/>
  <c r="R225"/>
  <c r="O225"/>
  <c r="AA225" s="1"/>
  <c r="U225"/>
  <c r="AC566"/>
  <c r="AF566"/>
  <c r="AF459"/>
  <c r="AC459"/>
  <c r="AC384"/>
  <c r="AF384"/>
  <c r="AD98"/>
  <c r="AG98" s="1"/>
  <c r="AD341"/>
  <c r="AG341" s="1"/>
  <c r="AF122"/>
  <c r="AC122"/>
  <c r="AC29"/>
  <c r="AF29"/>
  <c r="AF52"/>
  <c r="AC52"/>
  <c r="AD16"/>
  <c r="AG16" s="1"/>
  <c r="AF24"/>
  <c r="AC24"/>
  <c r="AC28"/>
  <c r="AF28"/>
  <c r="AC496"/>
  <c r="AF496" s="1"/>
  <c r="AC382"/>
  <c r="AF382"/>
  <c r="AD258"/>
  <c r="AG258" s="1"/>
  <c r="AC16"/>
  <c r="AF16" s="1"/>
  <c r="AG10"/>
  <c r="AD10"/>
  <c r="AD388"/>
  <c r="AG388" s="1"/>
  <c r="AG188"/>
  <c r="AD188"/>
  <c r="X944"/>
  <c r="R944"/>
  <c r="AA944"/>
  <c r="O944"/>
  <c r="U944"/>
  <c r="AD959"/>
  <c r="AG959"/>
  <c r="V765"/>
  <c r="P765"/>
  <c r="Y765"/>
  <c r="S765"/>
  <c r="AB765" s="1"/>
  <c r="AC959"/>
  <c r="AF959"/>
  <c r="AD928"/>
  <c r="AG928" s="1"/>
  <c r="AC921"/>
  <c r="AF921" s="1"/>
  <c r="AC814"/>
  <c r="AF814" s="1"/>
  <c r="AC780"/>
  <c r="AF780"/>
  <c r="AD870"/>
  <c r="AG870" s="1"/>
  <c r="Y787"/>
  <c r="S787"/>
  <c r="P787"/>
  <c r="AB787" s="1"/>
  <c r="V787"/>
  <c r="AC763"/>
  <c r="AF763"/>
  <c r="AF728"/>
  <c r="AC728"/>
  <c r="AC721"/>
  <c r="AF721"/>
  <c r="AC689"/>
  <c r="AF689" s="1"/>
  <c r="Y705"/>
  <c r="S705"/>
  <c r="P705"/>
  <c r="AB705" s="1"/>
  <c r="V705"/>
  <c r="AC750"/>
  <c r="AF750" s="1"/>
  <c r="AD665"/>
  <c r="AG665" s="1"/>
  <c r="AF883"/>
  <c r="AC883"/>
  <c r="AD780"/>
  <c r="AG780"/>
  <c r="AD573"/>
  <c r="AG573" s="1"/>
  <c r="AC470"/>
  <c r="AF470" s="1"/>
  <c r="AD403"/>
  <c r="AG403" s="1"/>
  <c r="U546"/>
  <c r="R546"/>
  <c r="AA546" s="1"/>
  <c r="X546"/>
  <c r="O546"/>
  <c r="AD471"/>
  <c r="AG471"/>
  <c r="X414"/>
  <c r="R414"/>
  <c r="O414"/>
  <c r="AA414" s="1"/>
  <c r="U414"/>
  <c r="AD611"/>
  <c r="AG611" s="1"/>
  <c r="AF471"/>
  <c r="AC471"/>
  <c r="AC403"/>
  <c r="AF403"/>
  <c r="AG438"/>
  <c r="AD438"/>
  <c r="AC419"/>
  <c r="AF419" s="1"/>
  <c r="AF62"/>
  <c r="AC62"/>
  <c r="AD760"/>
  <c r="AG760"/>
  <c r="V374"/>
  <c r="P374"/>
  <c r="S374"/>
  <c r="Y374"/>
  <c r="AB374" s="1"/>
  <c r="AD343"/>
  <c r="AG343" s="1"/>
  <c r="V225"/>
  <c r="P225"/>
  <c r="AB225" s="1"/>
  <c r="S225"/>
  <c r="Y225"/>
  <c r="AN49"/>
  <c r="AQ49" s="1"/>
  <c r="AD599"/>
  <c r="AG599" s="1"/>
  <c r="X347"/>
  <c r="R347"/>
  <c r="O347"/>
  <c r="AA347" s="1"/>
  <c r="U347"/>
  <c r="AC46"/>
  <c r="AF46" s="1"/>
  <c r="AC33"/>
  <c r="AF33" s="1"/>
  <c r="AC529"/>
  <c r="AF529" s="1"/>
  <c r="AD464"/>
  <c r="AG464"/>
  <c r="AF310"/>
  <c r="AC310"/>
  <c r="AC288"/>
  <c r="AF288" s="1"/>
  <c r="AG178"/>
  <c r="AD178"/>
  <c r="AC170"/>
  <c r="AF170" s="1"/>
  <c r="AD145"/>
  <c r="AG145" s="1"/>
  <c r="AC134"/>
  <c r="AF134" s="1"/>
  <c r="AF268"/>
  <c r="AC268"/>
  <c r="AC232"/>
  <c r="AF232" s="1"/>
  <c r="AF359"/>
  <c r="AC359"/>
  <c r="AD246"/>
  <c r="AG246" s="1"/>
  <c r="AG150"/>
  <c r="AD150"/>
  <c r="Y101"/>
  <c r="AB101"/>
  <c r="V101"/>
  <c r="P101"/>
  <c r="S101"/>
  <c r="AF70"/>
  <c r="AC70"/>
  <c r="AN65"/>
  <c r="AQ65"/>
  <c r="S570"/>
  <c r="V570"/>
  <c r="Y570"/>
  <c r="P570"/>
  <c r="AB570" s="1"/>
  <c r="AG384"/>
  <c r="AD384"/>
  <c r="AC183"/>
  <c r="AF183" s="1"/>
  <c r="AF174"/>
  <c r="AC174"/>
  <c r="AC117"/>
  <c r="AF117"/>
  <c r="AF39"/>
  <c r="AC39"/>
  <c r="AC20"/>
  <c r="AF20"/>
  <c r="AN48"/>
  <c r="AQ48" s="1"/>
  <c r="AJ585"/>
  <c r="AL585" s="1"/>
  <c r="AJ45"/>
  <c r="AL45" s="1"/>
  <c r="V944"/>
  <c r="P944"/>
  <c r="Y944"/>
  <c r="AB944" s="1"/>
  <c r="S944"/>
  <c r="AC955"/>
  <c r="AF955" s="1"/>
  <c r="AF949"/>
  <c r="AC949"/>
  <c r="AC918"/>
  <c r="AF918" s="1"/>
  <c r="V926"/>
  <c r="P926"/>
  <c r="S926"/>
  <c r="Y926"/>
  <c r="AB926" s="1"/>
  <c r="Y791"/>
  <c r="S791"/>
  <c r="V791"/>
  <c r="P791"/>
  <c r="AB791" s="1"/>
  <c r="S818"/>
  <c r="V818"/>
  <c r="Y818"/>
  <c r="P818"/>
  <c r="AB818" s="1"/>
  <c r="AD840"/>
  <c r="AG840"/>
  <c r="X820"/>
  <c r="R820"/>
  <c r="U820"/>
  <c r="O820"/>
  <c r="AA820" s="1"/>
  <c r="X767"/>
  <c r="R767"/>
  <c r="AA767" s="1"/>
  <c r="U767"/>
  <c r="O767"/>
  <c r="Y712"/>
  <c r="S712"/>
  <c r="AB712" s="1"/>
  <c r="P712"/>
  <c r="V712"/>
  <c r="V785"/>
  <c r="P785"/>
  <c r="Y785"/>
  <c r="S785"/>
  <c r="AB785" s="1"/>
  <c r="Y730"/>
  <c r="S730"/>
  <c r="V730"/>
  <c r="P730"/>
  <c r="AB730" s="1"/>
  <c r="Y663"/>
  <c r="S663"/>
  <c r="V663"/>
  <c r="AB663" s="1"/>
  <c r="P663"/>
  <c r="U824"/>
  <c r="O824"/>
  <c r="AA824" s="1"/>
  <c r="X824"/>
  <c r="R824"/>
  <c r="R770"/>
  <c r="U770"/>
  <c r="O770"/>
  <c r="X770"/>
  <c r="AA770" s="1"/>
  <c r="V680"/>
  <c r="P680"/>
  <c r="S680"/>
  <c r="AB680" s="1"/>
  <c r="Y680"/>
  <c r="AD716"/>
  <c r="AG716"/>
  <c r="V897"/>
  <c r="P897"/>
  <c r="Y897"/>
  <c r="S897"/>
  <c r="AB897" s="1"/>
  <c r="AC826"/>
  <c r="AF826" s="1"/>
  <c r="AC785"/>
  <c r="AF785"/>
  <c r="AG738"/>
  <c r="AD738"/>
  <c r="Y657"/>
  <c r="S657"/>
  <c r="P657"/>
  <c r="AB657" s="1"/>
  <c r="V657"/>
  <c r="Y607"/>
  <c r="S607"/>
  <c r="AB607" s="1"/>
  <c r="P607"/>
  <c r="V607"/>
  <c r="X585"/>
  <c r="R585"/>
  <c r="U585"/>
  <c r="O585"/>
  <c r="AA585" s="1"/>
  <c r="R707"/>
  <c r="O707"/>
  <c r="AA707" s="1"/>
  <c r="U707"/>
  <c r="X707"/>
  <c r="X652"/>
  <c r="O652"/>
  <c r="AA652" s="1"/>
  <c r="R652"/>
  <c r="U652"/>
  <c r="R624"/>
  <c r="U624"/>
  <c r="X624"/>
  <c r="O624"/>
  <c r="AA624" s="1"/>
  <c r="AC687"/>
  <c r="AF687" s="1"/>
  <c r="S632"/>
  <c r="V632"/>
  <c r="Y632"/>
  <c r="P632"/>
  <c r="AB632" s="1"/>
  <c r="AC605"/>
  <c r="AF605" s="1"/>
  <c r="Y543"/>
  <c r="S543"/>
  <c r="P543"/>
  <c r="AB543" s="1"/>
  <c r="V543"/>
  <c r="AC430"/>
  <c r="AF430" s="1"/>
  <c r="U592"/>
  <c r="O592"/>
  <c r="X592"/>
  <c r="AA592"/>
  <c r="R592"/>
  <c r="AC498"/>
  <c r="AF498" s="1"/>
  <c r="V430"/>
  <c r="P430"/>
  <c r="S430"/>
  <c r="Y430"/>
  <c r="AB430" s="1"/>
  <c r="AF564"/>
  <c r="AC564"/>
  <c r="S527"/>
  <c r="Y527"/>
  <c r="P527"/>
  <c r="AB527" s="1"/>
  <c r="V527"/>
  <c r="AF412"/>
  <c r="AC412"/>
  <c r="X421"/>
  <c r="R421"/>
  <c r="AA421"/>
  <c r="O421"/>
  <c r="U421"/>
  <c r="Y290"/>
  <c r="S290"/>
  <c r="AB290" s="1"/>
  <c r="P290"/>
  <c r="V290"/>
  <c r="X227"/>
  <c r="R227"/>
  <c r="U227"/>
  <c r="O227"/>
  <c r="AA227" s="1"/>
  <c r="X192"/>
  <c r="R192"/>
  <c r="U192"/>
  <c r="AA192"/>
  <c r="O192"/>
  <c r="Y137"/>
  <c r="S137"/>
  <c r="V137"/>
  <c r="AB137" s="1"/>
  <c r="P137"/>
  <c r="X361"/>
  <c r="R361"/>
  <c r="AA361" s="1"/>
  <c r="O361"/>
  <c r="U361"/>
  <c r="X260"/>
  <c r="R260"/>
  <c r="U260"/>
  <c r="O260"/>
  <c r="AA260" s="1"/>
  <c r="U178"/>
  <c r="O178"/>
  <c r="R178"/>
  <c r="AA178" s="1"/>
  <c r="X178"/>
  <c r="R501"/>
  <c r="X501"/>
  <c r="O501"/>
  <c r="AA501" s="1"/>
  <c r="U501"/>
  <c r="AC379"/>
  <c r="AF379"/>
  <c r="X472"/>
  <c r="R472"/>
  <c r="U472"/>
  <c r="O472"/>
  <c r="AA472" s="1"/>
  <c r="AD340"/>
  <c r="AG340" s="1"/>
  <c r="V237"/>
  <c r="P237"/>
  <c r="Y237"/>
  <c r="S237"/>
  <c r="AB237" s="1"/>
  <c r="AD134"/>
  <c r="AG134" s="1"/>
  <c r="Y318"/>
  <c r="S318"/>
  <c r="AB318" s="1"/>
  <c r="P318"/>
  <c r="V318"/>
  <c r="Y310"/>
  <c r="S310"/>
  <c r="P310"/>
  <c r="AB310" s="1"/>
  <c r="V310"/>
  <c r="Y197"/>
  <c r="S197"/>
  <c r="V197"/>
  <c r="P197"/>
  <c r="AB197" s="1"/>
  <c r="AD391"/>
  <c r="AG391"/>
  <c r="AG669"/>
  <c r="AD669"/>
  <c r="AC304"/>
  <c r="AF304" s="1"/>
  <c r="V192"/>
  <c r="P192"/>
  <c r="S192"/>
  <c r="Y192"/>
  <c r="AB192" s="1"/>
  <c r="AF93"/>
  <c r="AC93"/>
  <c r="AD12"/>
  <c r="AG12"/>
  <c r="U385"/>
  <c r="O385"/>
  <c r="X385"/>
  <c r="R385"/>
  <c r="AA385" s="1"/>
  <c r="AC327"/>
  <c r="AF327" s="1"/>
  <c r="AD304"/>
  <c r="AG304" s="1"/>
  <c r="X254"/>
  <c r="R254"/>
  <c r="U254"/>
  <c r="O254"/>
  <c r="AA254" s="1"/>
  <c r="V185"/>
  <c r="P185"/>
  <c r="AB185" s="1"/>
  <c r="S185"/>
  <c r="Y185"/>
  <c r="AD566"/>
  <c r="AG566" s="1"/>
  <c r="AD451"/>
  <c r="AG451"/>
  <c r="U243"/>
  <c r="O243"/>
  <c r="X243"/>
  <c r="R243"/>
  <c r="AA243" s="1"/>
  <c r="AF45"/>
  <c r="AC45"/>
  <c r="AC521"/>
  <c r="AF521"/>
  <c r="AD428"/>
  <c r="AG428" s="1"/>
  <c r="X103"/>
  <c r="AA103"/>
  <c r="U103"/>
  <c r="O103"/>
  <c r="R103"/>
  <c r="X487"/>
  <c r="R487"/>
  <c r="O487"/>
  <c r="AA487" s="1"/>
  <c r="U487"/>
  <c r="Y82"/>
  <c r="S82"/>
  <c r="V82"/>
  <c r="P82"/>
  <c r="AB82" s="1"/>
  <c r="AC34"/>
  <c r="AF34"/>
  <c r="AD20"/>
  <c r="AG20" s="1"/>
  <c r="V165"/>
  <c r="P165"/>
  <c r="AB165" s="1"/>
  <c r="S165"/>
  <c r="Y165"/>
  <c r="X320"/>
  <c r="R320"/>
  <c r="AA320" s="1"/>
  <c r="U320"/>
  <c r="O320"/>
  <c r="V286"/>
  <c r="P286"/>
  <c r="Y286"/>
  <c r="S286"/>
  <c r="AB286" s="1"/>
  <c r="V260"/>
  <c r="P260"/>
  <c r="S260"/>
  <c r="AB260" s="1"/>
  <c r="Y260"/>
  <c r="AC152"/>
  <c r="AF152" s="1"/>
  <c r="X124"/>
  <c r="R124"/>
  <c r="U124"/>
  <c r="O124"/>
  <c r="AA124" s="1"/>
  <c r="V449"/>
  <c r="P449"/>
  <c r="Y449"/>
  <c r="AB449" s="1"/>
  <c r="S449"/>
  <c r="AC271"/>
  <c r="AF271" s="1"/>
  <c r="V282"/>
  <c r="P282"/>
  <c r="Y282"/>
  <c r="S282"/>
  <c r="AB282" s="1"/>
  <c r="AG256"/>
  <c r="AD256"/>
  <c r="X112"/>
  <c r="AA112"/>
  <c r="U112"/>
  <c r="O112"/>
  <c r="R112"/>
  <c r="AN34"/>
  <c r="AQ34" s="1"/>
  <c r="AN63"/>
  <c r="AQ63" s="1"/>
  <c r="AN64"/>
  <c r="AQ64" s="1"/>
  <c r="AN46"/>
  <c r="AQ46"/>
  <c r="Y918"/>
  <c r="S918"/>
  <c r="P918"/>
  <c r="AB918" s="1"/>
  <c r="V918"/>
  <c r="Y883"/>
  <c r="S883"/>
  <c r="V883"/>
  <c r="AB883"/>
  <c r="P883"/>
  <c r="Y857"/>
  <c r="S857"/>
  <c r="AB857"/>
  <c r="P857"/>
  <c r="V857"/>
  <c r="X947"/>
  <c r="R947"/>
  <c r="AA947" s="1"/>
  <c r="O947"/>
  <c r="U947"/>
  <c r="U862"/>
  <c r="O862"/>
  <c r="R862"/>
  <c r="X862"/>
  <c r="AA862" s="1"/>
  <c r="U735"/>
  <c r="O735"/>
  <c r="R735"/>
  <c r="AA735" s="1"/>
  <c r="X735"/>
  <c r="Y698"/>
  <c r="S698"/>
  <c r="AB698"/>
  <c r="P698"/>
  <c r="V698"/>
  <c r="Y743"/>
  <c r="S743"/>
  <c r="V743"/>
  <c r="P743"/>
  <c r="AB743" s="1"/>
  <c r="AB865"/>
  <c r="V865"/>
  <c r="P865"/>
  <c r="Y865"/>
  <c r="S865"/>
  <c r="V824"/>
  <c r="Y824"/>
  <c r="P824"/>
  <c r="AB824"/>
  <c r="S824"/>
  <c r="V793"/>
  <c r="P793"/>
  <c r="AB793" s="1"/>
  <c r="Y793"/>
  <c r="S793"/>
  <c r="X782"/>
  <c r="O782"/>
  <c r="AA782" s="1"/>
  <c r="R782"/>
  <c r="U782"/>
  <c r="X642"/>
  <c r="R642"/>
  <c r="O642"/>
  <c r="U642"/>
  <c r="AA642"/>
  <c r="V725"/>
  <c r="P725"/>
  <c r="Y725"/>
  <c r="AB725" s="1"/>
  <c r="S725"/>
  <c r="R609"/>
  <c r="U609"/>
  <c r="O609"/>
  <c r="AA609" s="1"/>
  <c r="X609"/>
  <c r="Y504"/>
  <c r="S504"/>
  <c r="AB504" s="1"/>
  <c r="P504"/>
  <c r="V504"/>
  <c r="Y630"/>
  <c r="AB630" s="1"/>
  <c r="P630"/>
  <c r="S630"/>
  <c r="V630"/>
  <c r="U748"/>
  <c r="O748"/>
  <c r="R748"/>
  <c r="AA748" s="1"/>
  <c r="X748"/>
  <c r="R549"/>
  <c r="X549"/>
  <c r="U549"/>
  <c r="O549"/>
  <c r="AA549" s="1"/>
  <c r="AC408"/>
  <c r="AF408" s="1"/>
  <c r="X570"/>
  <c r="R570"/>
  <c r="U570"/>
  <c r="AA570"/>
  <c r="O570"/>
  <c r="U491"/>
  <c r="X491"/>
  <c r="R491"/>
  <c r="AA491" s="1"/>
  <c r="O491"/>
  <c r="V652"/>
  <c r="P652"/>
  <c r="AB652" s="1"/>
  <c r="Y652"/>
  <c r="S652"/>
  <c r="R558"/>
  <c r="U558"/>
  <c r="X558"/>
  <c r="O558"/>
  <c r="AA558" s="1"/>
  <c r="X527"/>
  <c r="R527"/>
  <c r="U527"/>
  <c r="O527"/>
  <c r="AA527" s="1"/>
  <c r="AC441"/>
  <c r="AF441" s="1"/>
  <c r="Y356"/>
  <c r="S356"/>
  <c r="V356"/>
  <c r="P356"/>
  <c r="AB356" s="1"/>
  <c r="Y229"/>
  <c r="S229"/>
  <c r="P229"/>
  <c r="V229"/>
  <c r="AB229" s="1"/>
  <c r="Y194"/>
  <c r="S194"/>
  <c r="AB194"/>
  <c r="V194"/>
  <c r="P194"/>
  <c r="Y129"/>
  <c r="S129"/>
  <c r="AB129" s="1"/>
  <c r="V129"/>
  <c r="P129"/>
  <c r="X185"/>
  <c r="R185"/>
  <c r="O185"/>
  <c r="AA185" s="1"/>
  <c r="U185"/>
  <c r="X733"/>
  <c r="R733"/>
  <c r="U733"/>
  <c r="AA733"/>
  <c r="O733"/>
  <c r="V421"/>
  <c r="P421"/>
  <c r="AB421" s="1"/>
  <c r="S421"/>
  <c r="Y421"/>
  <c r="V279"/>
  <c r="P279"/>
  <c r="AB279" s="1"/>
  <c r="Y279"/>
  <c r="S279"/>
  <c r="AD526"/>
  <c r="AG526" s="1"/>
  <c r="Y288"/>
  <c r="S288"/>
  <c r="AB288"/>
  <c r="P288"/>
  <c r="V288"/>
  <c r="Y268"/>
  <c r="S268"/>
  <c r="AB268" s="1"/>
  <c r="P268"/>
  <c r="V268"/>
  <c r="Y216"/>
  <c r="S216"/>
  <c r="V216"/>
  <c r="P216"/>
  <c r="AB216" s="1"/>
  <c r="Y122"/>
  <c r="S122"/>
  <c r="P122"/>
  <c r="AB122" s="1"/>
  <c r="V122"/>
  <c r="X322"/>
  <c r="R322"/>
  <c r="U322"/>
  <c r="AA322" s="1"/>
  <c r="O322"/>
  <c r="X276"/>
  <c r="R276"/>
  <c r="U276"/>
  <c r="O276"/>
  <c r="AA276" s="1"/>
  <c r="R543"/>
  <c r="X543"/>
  <c r="O543"/>
  <c r="U543"/>
  <c r="AA543" s="1"/>
  <c r="V678"/>
  <c r="S678"/>
  <c r="P678"/>
  <c r="AB678" s="1"/>
  <c r="Y678"/>
  <c r="AC366"/>
  <c r="AF366" s="1"/>
  <c r="AG131"/>
  <c r="AD131"/>
  <c r="AC42"/>
  <c r="AF42"/>
  <c r="V368"/>
  <c r="P368"/>
  <c r="Y368"/>
  <c r="S368"/>
  <c r="AB368" s="1"/>
  <c r="AD50"/>
  <c r="AG50" s="1"/>
  <c r="AJ50" s="1"/>
  <c r="AL50" s="1"/>
  <c r="U489"/>
  <c r="O489"/>
  <c r="AA489" s="1"/>
  <c r="X489"/>
  <c r="R489"/>
  <c r="V385"/>
  <c r="P385"/>
  <c r="Y385"/>
  <c r="S385"/>
  <c r="AB385" s="1"/>
  <c r="V266"/>
  <c r="P266"/>
  <c r="AB266" s="1"/>
  <c r="Y266"/>
  <c r="S266"/>
  <c r="AN71"/>
  <c r="AQ71"/>
  <c r="X61"/>
  <c r="R61"/>
  <c r="U61"/>
  <c r="AA61"/>
  <c r="O61"/>
  <c r="AC51"/>
  <c r="AF51" s="1"/>
  <c r="V243"/>
  <c r="P243"/>
  <c r="Y243"/>
  <c r="S243"/>
  <c r="AB243" s="1"/>
  <c r="AF63"/>
  <c r="AC63"/>
  <c r="AC44"/>
  <c r="AF44" s="1"/>
  <c r="V90"/>
  <c r="P90"/>
  <c r="S90"/>
  <c r="AB90" s="1"/>
  <c r="Y90"/>
  <c r="AC55"/>
  <c r="AF55"/>
  <c r="AJ43"/>
  <c r="AL43" s="1"/>
  <c r="AG43"/>
  <c r="AD43"/>
  <c r="V335"/>
  <c r="P335"/>
  <c r="AB335" s="1"/>
  <c r="S335"/>
  <c r="Y335"/>
  <c r="X95"/>
  <c r="R95"/>
  <c r="U95"/>
  <c r="O95"/>
  <c r="AA95" s="1"/>
  <c r="U568"/>
  <c r="O568"/>
  <c r="R568"/>
  <c r="AA568" s="1"/>
  <c r="X568"/>
  <c r="Y399"/>
  <c r="S399"/>
  <c r="P399"/>
  <c r="AB399" s="1"/>
  <c r="V399"/>
  <c r="V299"/>
  <c r="P299"/>
  <c r="AB299" s="1"/>
  <c r="S299"/>
  <c r="Y299"/>
  <c r="X286"/>
  <c r="R286"/>
  <c r="O286"/>
  <c r="AA286" s="1"/>
  <c r="U286"/>
  <c r="V157"/>
  <c r="P157"/>
  <c r="Y157"/>
  <c r="S157"/>
  <c r="AB157" s="1"/>
  <c r="U127"/>
  <c r="O127"/>
  <c r="AA127" s="1"/>
  <c r="X127"/>
  <c r="R127"/>
  <c r="X65"/>
  <c r="R65"/>
  <c r="O65"/>
  <c r="AA65" s="1"/>
  <c r="U65"/>
  <c r="X410"/>
  <c r="R410"/>
  <c r="U410"/>
  <c r="O410"/>
  <c r="AA410" s="1"/>
  <c r="V337"/>
  <c r="P337"/>
  <c r="S337"/>
  <c r="AB337" s="1"/>
  <c r="Y337"/>
  <c r="X222"/>
  <c r="R222"/>
  <c r="U222"/>
  <c r="AA222" s="1"/>
  <c r="O222"/>
  <c r="V112"/>
  <c r="P112"/>
  <c r="AB112" s="1"/>
  <c r="S112"/>
  <c r="Y112"/>
  <c r="AD301"/>
  <c r="AG301" s="1"/>
  <c r="Y921"/>
  <c r="S921"/>
  <c r="V921"/>
  <c r="P921"/>
  <c r="AB921" s="1"/>
  <c r="Y902"/>
  <c r="S902"/>
  <c r="AB902" s="1"/>
  <c r="V902"/>
  <c r="P902"/>
  <c r="U928"/>
  <c r="O928"/>
  <c r="R928"/>
  <c r="X928"/>
  <c r="AA928" s="1"/>
  <c r="Y836"/>
  <c r="S836"/>
  <c r="V836"/>
  <c r="P836"/>
  <c r="AB836" s="1"/>
  <c r="U800"/>
  <c r="O800"/>
  <c r="AA800" s="1"/>
  <c r="R800"/>
  <c r="X800"/>
  <c r="Y777"/>
  <c r="S777"/>
  <c r="AB777" s="1"/>
  <c r="V777"/>
  <c r="P777"/>
  <c r="V862"/>
  <c r="P862"/>
  <c r="Y862"/>
  <c r="S862"/>
  <c r="AB862" s="1"/>
  <c r="Y831"/>
  <c r="S831"/>
  <c r="P831"/>
  <c r="V831"/>
  <c r="AB831" s="1"/>
  <c r="Y770"/>
  <c r="S770"/>
  <c r="AB770"/>
  <c r="P770"/>
  <c r="V770"/>
  <c r="V947"/>
  <c r="P947"/>
  <c r="AB947" s="1"/>
  <c r="S947"/>
  <c r="Y947"/>
  <c r="U812"/>
  <c r="O812"/>
  <c r="R812"/>
  <c r="X812"/>
  <c r="AA812" s="1"/>
  <c r="Y685"/>
  <c r="S685"/>
  <c r="V685"/>
  <c r="P685"/>
  <c r="AB685" s="1"/>
  <c r="U845"/>
  <c r="X845"/>
  <c r="AA845"/>
  <c r="O845"/>
  <c r="R845"/>
  <c r="V803"/>
  <c r="Y803"/>
  <c r="P803"/>
  <c r="AB803" s="1"/>
  <c r="S803"/>
  <c r="U738"/>
  <c r="O738"/>
  <c r="X738"/>
  <c r="R738"/>
  <c r="AA738" s="1"/>
  <c r="X810"/>
  <c r="R810"/>
  <c r="O810"/>
  <c r="AA810" s="1"/>
  <c r="U810"/>
  <c r="Y753"/>
  <c r="S753"/>
  <c r="AB753"/>
  <c r="P753"/>
  <c r="V753"/>
  <c r="V775"/>
  <c r="P775"/>
  <c r="AB775" s="1"/>
  <c r="Y775"/>
  <c r="S775"/>
  <c r="U745"/>
  <c r="O745"/>
  <c r="X745"/>
  <c r="R745"/>
  <c r="AA745" s="1"/>
  <c r="R691"/>
  <c r="X691"/>
  <c r="U691"/>
  <c r="O691"/>
  <c r="AA691" s="1"/>
  <c r="V661"/>
  <c r="P661"/>
  <c r="AB661" s="1"/>
  <c r="S661"/>
  <c r="Y661"/>
  <c r="V728"/>
  <c r="P728"/>
  <c r="AB728" s="1"/>
  <c r="Y728"/>
  <c r="S728"/>
  <c r="V772"/>
  <c r="P772"/>
  <c r="S772"/>
  <c r="Y772"/>
  <c r="AB772" s="1"/>
  <c r="R705"/>
  <c r="X705"/>
  <c r="O705"/>
  <c r="AA705" s="1"/>
  <c r="U705"/>
  <c r="U667"/>
  <c r="O667"/>
  <c r="AA667" s="1"/>
  <c r="R667"/>
  <c r="X667"/>
  <c r="U714"/>
  <c r="AA714"/>
  <c r="O714"/>
  <c r="R714"/>
  <c r="X714"/>
  <c r="X630"/>
  <c r="R630"/>
  <c r="U630"/>
  <c r="O630"/>
  <c r="AA630" s="1"/>
  <c r="Y496"/>
  <c r="S496"/>
  <c r="V496"/>
  <c r="AB496"/>
  <c r="P496"/>
  <c r="V748"/>
  <c r="P748"/>
  <c r="AB748" s="1"/>
  <c r="Y748"/>
  <c r="S748"/>
  <c r="Y588"/>
  <c r="P588"/>
  <c r="AB588" s="1"/>
  <c r="S588"/>
  <c r="V588"/>
  <c r="S575"/>
  <c r="Y575"/>
  <c r="P575"/>
  <c r="V575"/>
  <c r="AB575" s="1"/>
  <c r="U504"/>
  <c r="R504"/>
  <c r="O504"/>
  <c r="AA504" s="1"/>
  <c r="X504"/>
  <c r="Y414"/>
  <c r="S414"/>
  <c r="AB414"/>
  <c r="P414"/>
  <c r="V414"/>
  <c r="U535"/>
  <c r="O535"/>
  <c r="AA535" s="1"/>
  <c r="R535"/>
  <c r="X535"/>
  <c r="U519"/>
  <c r="O519"/>
  <c r="R519"/>
  <c r="X519"/>
  <c r="AA519" s="1"/>
  <c r="Y352"/>
  <c r="S352"/>
  <c r="P352"/>
  <c r="AB352" s="1"/>
  <c r="V352"/>
  <c r="Y327"/>
  <c r="S327"/>
  <c r="P327"/>
  <c r="AB327" s="1"/>
  <c r="V327"/>
  <c r="X562"/>
  <c r="R562"/>
  <c r="U562"/>
  <c r="O562"/>
  <c r="AA562" s="1"/>
  <c r="X432"/>
  <c r="R432"/>
  <c r="U432"/>
  <c r="O432"/>
  <c r="AA432"/>
  <c r="X454"/>
  <c r="R454"/>
  <c r="U454"/>
  <c r="O454"/>
  <c r="AA454" s="1"/>
  <c r="V219"/>
  <c r="P219"/>
  <c r="AB219" s="1"/>
  <c r="Y219"/>
  <c r="S219"/>
  <c r="P564"/>
  <c r="V564"/>
  <c r="S564"/>
  <c r="AB564" s="1"/>
  <c r="Y564"/>
  <c r="X451"/>
  <c r="R451"/>
  <c r="U451"/>
  <c r="O451"/>
  <c r="AA451"/>
  <c r="U180"/>
  <c r="O180"/>
  <c r="X180"/>
  <c r="R180"/>
  <c r="AA180" s="1"/>
  <c r="X406"/>
  <c r="R406"/>
  <c r="U406"/>
  <c r="AA406" s="1"/>
  <c r="O406"/>
  <c r="U246"/>
  <c r="O246"/>
  <c r="AA246" s="1"/>
  <c r="R246"/>
  <c r="X246"/>
  <c r="AB718"/>
  <c r="V718"/>
  <c r="P718"/>
  <c r="Y718"/>
  <c r="S718"/>
  <c r="V683"/>
  <c r="P683"/>
  <c r="Y683"/>
  <c r="S683"/>
  <c r="AB683" s="1"/>
  <c r="R596"/>
  <c r="X596"/>
  <c r="U596"/>
  <c r="AA596" s="1"/>
  <c r="O596"/>
  <c r="V555"/>
  <c r="P555"/>
  <c r="AB555" s="1"/>
  <c r="S555"/>
  <c r="Y555"/>
  <c r="AB481"/>
  <c r="V481"/>
  <c r="P481"/>
  <c r="S481"/>
  <c r="Y481"/>
  <c r="S671"/>
  <c r="AB671" s="1"/>
  <c r="Y671"/>
  <c r="P671"/>
  <c r="V671"/>
  <c r="Y95"/>
  <c r="V95"/>
  <c r="P95"/>
  <c r="AB95" s="1"/>
  <c r="S95"/>
  <c r="AD62"/>
  <c r="AG62" s="1"/>
  <c r="AJ62" s="1"/>
  <c r="AL62" s="1"/>
  <c r="V347"/>
  <c r="P347"/>
  <c r="AB347" s="1"/>
  <c r="S347"/>
  <c r="Y347"/>
  <c r="X213"/>
  <c r="R213"/>
  <c r="U213"/>
  <c r="O213"/>
  <c r="AA213" s="1"/>
  <c r="X90"/>
  <c r="U90"/>
  <c r="O90"/>
  <c r="R90"/>
  <c r="AA90" s="1"/>
  <c r="Y80"/>
  <c r="S80"/>
  <c r="P80"/>
  <c r="AB80" s="1"/>
  <c r="V80"/>
  <c r="AD44"/>
  <c r="AD29"/>
  <c r="AG29" s="1"/>
  <c r="AJ29" s="1"/>
  <c r="AL29" s="1"/>
  <c r="AJ38"/>
  <c r="AL38" s="1"/>
  <c r="AG38"/>
  <c r="AD38"/>
  <c r="AG22"/>
  <c r="AD22"/>
  <c r="AJ22" s="1"/>
  <c r="AL22" s="1"/>
  <c r="S568"/>
  <c r="Y568"/>
  <c r="P568"/>
  <c r="AB568" s="1"/>
  <c r="V568"/>
  <c r="V306"/>
  <c r="P306"/>
  <c r="AB306" s="1"/>
  <c r="Y306"/>
  <c r="S306"/>
  <c r="V127"/>
  <c r="P127"/>
  <c r="Y127"/>
  <c r="S127"/>
  <c r="AB127" s="1"/>
  <c r="V376"/>
  <c r="P376"/>
  <c r="S376"/>
  <c r="AB376" s="1"/>
  <c r="Y376"/>
  <c r="U426"/>
  <c r="O426"/>
  <c r="AA426" s="1"/>
  <c r="X426"/>
  <c r="R426"/>
  <c r="U199"/>
  <c r="O199"/>
  <c r="AA199" s="1"/>
  <c r="R199"/>
  <c r="X199"/>
  <c r="V119"/>
  <c r="P119"/>
  <c r="S119"/>
  <c r="Y119"/>
  <c r="AB119" s="1"/>
  <c r="K659"/>
  <c r="I933"/>
  <c r="I894"/>
  <c r="I897"/>
  <c r="AA640"/>
  <c r="AA599"/>
  <c r="AA305"/>
  <c r="AB274"/>
  <c r="AB160"/>
  <c r="AB105"/>
  <c r="I477"/>
  <c r="K148"/>
  <c r="K316"/>
  <c r="I240"/>
  <c r="I282"/>
  <c r="AG61"/>
  <c r="AJ61" s="1"/>
  <c r="AL61" s="1"/>
  <c r="AJ60"/>
  <c r="AL60" s="1"/>
  <c r="AJ70"/>
  <c r="AL70" s="1"/>
  <c r="AJ31"/>
  <c r="AL31" s="1"/>
  <c r="AJ28"/>
  <c r="AL28" s="1"/>
  <c r="K916"/>
  <c r="I936"/>
  <c r="AB805"/>
  <c r="AA793"/>
  <c r="K875"/>
  <c r="K816"/>
  <c r="K646"/>
  <c r="K622"/>
  <c r="AA618"/>
  <c r="K648"/>
  <c r="I638"/>
  <c r="I391"/>
  <c r="AA663"/>
  <c r="AG585"/>
  <c r="I533"/>
  <c r="AB232"/>
  <c r="AB531"/>
  <c r="AB359"/>
  <c r="AB183"/>
  <c r="AG56"/>
  <c r="AJ56" s="1"/>
  <c r="AL56" s="1"/>
  <c r="K312"/>
  <c r="I266"/>
  <c r="I148"/>
  <c r="I316"/>
  <c r="K176"/>
  <c r="K332"/>
  <c r="AG45"/>
  <c r="AG53"/>
  <c r="AJ53" s="1"/>
  <c r="AL53" s="1"/>
  <c r="AJ54"/>
  <c r="AL54" s="1"/>
  <c r="AJ27"/>
  <c r="AL27" s="1"/>
  <c r="AD886"/>
  <c r="AG886"/>
  <c r="AF952"/>
  <c r="AC952"/>
  <c r="V894"/>
  <c r="P894"/>
  <c r="AB894" s="1"/>
  <c r="Y894"/>
  <c r="S894"/>
  <c r="X941"/>
  <c r="R941"/>
  <c r="U941"/>
  <c r="O941"/>
  <c r="AA941"/>
  <c r="X857"/>
  <c r="R857"/>
  <c r="O857"/>
  <c r="AA857" s="1"/>
  <c r="U857"/>
  <c r="Y763"/>
  <c r="S763"/>
  <c r="AB763"/>
  <c r="V763"/>
  <c r="P763"/>
  <c r="AC924"/>
  <c r="AF924" s="1"/>
  <c r="X910"/>
  <c r="R910"/>
  <c r="O910"/>
  <c r="AA910" s="1"/>
  <c r="U910"/>
  <c r="V930"/>
  <c r="P930"/>
  <c r="AB930" s="1"/>
  <c r="S930"/>
  <c r="Y930"/>
  <c r="R696"/>
  <c r="X696"/>
  <c r="O696"/>
  <c r="AA696" s="1"/>
  <c r="U696"/>
  <c r="AA868"/>
  <c r="U868"/>
  <c r="O868"/>
  <c r="R868"/>
  <c r="X868"/>
  <c r="Y795"/>
  <c r="S795"/>
  <c r="V795"/>
  <c r="P795"/>
  <c r="AB795" s="1"/>
  <c r="V820"/>
  <c r="Y820"/>
  <c r="P820"/>
  <c r="AB820" s="1"/>
  <c r="S820"/>
  <c r="U865"/>
  <c r="O865"/>
  <c r="AA865" s="1"/>
  <c r="R865"/>
  <c r="X865"/>
  <c r="AC849"/>
  <c r="AF849" s="1"/>
  <c r="AC716"/>
  <c r="AF716" s="1"/>
  <c r="AF854"/>
  <c r="AC854"/>
  <c r="U698"/>
  <c r="R698"/>
  <c r="O698"/>
  <c r="AA698" s="1"/>
  <c r="X698"/>
  <c r="Y609"/>
  <c r="S609"/>
  <c r="AB609" s="1"/>
  <c r="V609"/>
  <c r="P609"/>
  <c r="Y590"/>
  <c r="S590"/>
  <c r="V590"/>
  <c r="P590"/>
  <c r="AB590" s="1"/>
  <c r="V789"/>
  <c r="P789"/>
  <c r="Y789"/>
  <c r="S789"/>
  <c r="AB789" s="1"/>
  <c r="U725"/>
  <c r="O725"/>
  <c r="AA725" s="1"/>
  <c r="X725"/>
  <c r="R725"/>
  <c r="R693"/>
  <c r="U693"/>
  <c r="X693"/>
  <c r="O693"/>
  <c r="AA693" s="1"/>
  <c r="V672"/>
  <c r="P672"/>
  <c r="S672"/>
  <c r="Y672"/>
  <c r="AB672" s="1"/>
  <c r="X620"/>
  <c r="R620"/>
  <c r="U620"/>
  <c r="O620"/>
  <c r="AA620" s="1"/>
  <c r="X878"/>
  <c r="R878"/>
  <c r="U878"/>
  <c r="O878"/>
  <c r="AA878" s="1"/>
  <c r="X676"/>
  <c r="R676"/>
  <c r="AA676" s="1"/>
  <c r="O676"/>
  <c r="U676"/>
  <c r="AF524"/>
  <c r="AC524"/>
  <c r="Y521"/>
  <c r="S521"/>
  <c r="V521"/>
  <c r="AB521" s="1"/>
  <c r="P521"/>
  <c r="Y603"/>
  <c r="P603"/>
  <c r="AB603" s="1"/>
  <c r="S603"/>
  <c r="V603"/>
  <c r="V700"/>
  <c r="P700"/>
  <c r="S700"/>
  <c r="Y700"/>
  <c r="AB700" s="1"/>
  <c r="AD508"/>
  <c r="AG508" s="1"/>
  <c r="S579"/>
  <c r="AB579" s="1"/>
  <c r="Y579"/>
  <c r="P579"/>
  <c r="V579"/>
  <c r="Y691"/>
  <c r="S691"/>
  <c r="P691"/>
  <c r="V691"/>
  <c r="AB691"/>
  <c r="V558"/>
  <c r="P558"/>
  <c r="S558"/>
  <c r="AB558" s="1"/>
  <c r="Y558"/>
  <c r="X354"/>
  <c r="R354"/>
  <c r="U354"/>
  <c r="O354"/>
  <c r="AA354" s="1"/>
  <c r="X329"/>
  <c r="R329"/>
  <c r="AA329" s="1"/>
  <c r="U329"/>
  <c r="O329"/>
  <c r="X263"/>
  <c r="R263"/>
  <c r="U263"/>
  <c r="O263"/>
  <c r="AA263" s="1"/>
  <c r="R401"/>
  <c r="U401"/>
  <c r="O401"/>
  <c r="AA401" s="1"/>
  <c r="X401"/>
  <c r="Y213"/>
  <c r="S213"/>
  <c r="AB213"/>
  <c r="P213"/>
  <c r="V213"/>
  <c r="AD524"/>
  <c r="AG524" s="1"/>
  <c r="X484"/>
  <c r="R484"/>
  <c r="U484"/>
  <c r="O484"/>
  <c r="AA484" s="1"/>
  <c r="R494"/>
  <c r="O494"/>
  <c r="AA494" s="1"/>
  <c r="U494"/>
  <c r="X494"/>
  <c r="V227"/>
  <c r="P227"/>
  <c r="AB227" s="1"/>
  <c r="S227"/>
  <c r="Y227"/>
  <c r="AG180"/>
  <c r="AD180"/>
  <c r="X428"/>
  <c r="R428"/>
  <c r="U428"/>
  <c r="O428"/>
  <c r="AA428" s="1"/>
  <c r="Y314"/>
  <c r="S314"/>
  <c r="AB314" s="1"/>
  <c r="P314"/>
  <c r="V314"/>
  <c r="AA211"/>
  <c r="U211"/>
  <c r="O211"/>
  <c r="X211"/>
  <c r="R211"/>
  <c r="AD594"/>
  <c r="AG594" s="1"/>
  <c r="AC467"/>
  <c r="AF467"/>
  <c r="U678"/>
  <c r="O678"/>
  <c r="R678"/>
  <c r="AA678" s="1"/>
  <c r="X678"/>
  <c r="AC506"/>
  <c r="AF506"/>
  <c r="AD363"/>
  <c r="AG363" s="1"/>
  <c r="V354"/>
  <c r="P354"/>
  <c r="AB354" s="1"/>
  <c r="S354"/>
  <c r="Y354"/>
  <c r="U553"/>
  <c r="AA553"/>
  <c r="R553"/>
  <c r="O553"/>
  <c r="X553"/>
  <c r="AC145"/>
  <c r="AF145" s="1"/>
  <c r="AN68"/>
  <c r="AQ68" s="1"/>
  <c r="AG57"/>
  <c r="AD57"/>
  <c r="AJ57" s="1"/>
  <c r="AL57" s="1"/>
  <c r="AC22"/>
  <c r="AF22"/>
  <c r="X335"/>
  <c r="R335"/>
  <c r="O335"/>
  <c r="AA335" s="1"/>
  <c r="U335"/>
  <c r="AC301"/>
  <c r="AF301" s="1"/>
  <c r="AB234"/>
  <c r="V234"/>
  <c r="P234"/>
  <c r="S234"/>
  <c r="Y234"/>
  <c r="X172"/>
  <c r="R172"/>
  <c r="U172"/>
  <c r="AA172"/>
  <c r="O172"/>
  <c r="AC11"/>
  <c r="AF11" s="1"/>
  <c r="AD342"/>
  <c r="AG342" s="1"/>
  <c r="AD66"/>
  <c r="AC48"/>
  <c r="AF48" s="1"/>
  <c r="AD822"/>
  <c r="AG822"/>
  <c r="U399"/>
  <c r="O399"/>
  <c r="R399"/>
  <c r="AA399" s="1"/>
  <c r="X399"/>
  <c r="AD307"/>
  <c r="AG307" s="1"/>
  <c r="AC216"/>
  <c r="AF216" s="1"/>
  <c r="U157"/>
  <c r="O157"/>
  <c r="AA157" s="1"/>
  <c r="X157"/>
  <c r="R157"/>
  <c r="AC57"/>
  <c r="AF57" s="1"/>
  <c r="V361"/>
  <c r="P361"/>
  <c r="S361"/>
  <c r="AB361" s="1"/>
  <c r="Y361"/>
  <c r="V240"/>
  <c r="P240"/>
  <c r="AB240" s="1"/>
  <c r="Y240"/>
  <c r="S240"/>
  <c r="AC80"/>
  <c r="AF80"/>
  <c r="V222"/>
  <c r="P222"/>
  <c r="Y222"/>
  <c r="AB222" s="1"/>
  <c r="S222"/>
  <c r="AN32"/>
  <c r="AQ32" s="1"/>
  <c r="Y952"/>
  <c r="S952"/>
  <c r="V952"/>
  <c r="P952"/>
  <c r="AB952"/>
  <c r="Y873"/>
  <c r="S873"/>
  <c r="V873"/>
  <c r="P873"/>
  <c r="AB873" s="1"/>
  <c r="V936"/>
  <c r="P936"/>
  <c r="AB936" s="1"/>
  <c r="Y936"/>
  <c r="S936"/>
  <c r="V913"/>
  <c r="P913"/>
  <c r="AB913" s="1"/>
  <c r="S913"/>
  <c r="Y913"/>
  <c r="X926"/>
  <c r="R926"/>
  <c r="O926"/>
  <c r="AA926" s="1"/>
  <c r="U926"/>
  <c r="V933"/>
  <c r="P933"/>
  <c r="S933"/>
  <c r="AB933" s="1"/>
  <c r="Y933"/>
  <c r="V849"/>
  <c r="P849"/>
  <c r="AB849" s="1"/>
  <c r="S849"/>
  <c r="Y849"/>
  <c r="Y800"/>
  <c r="S800"/>
  <c r="V800"/>
  <c r="P800"/>
  <c r="AB800" s="1"/>
  <c r="U755"/>
  <c r="O755"/>
  <c r="R755"/>
  <c r="X755"/>
  <c r="AA755" s="1"/>
  <c r="R683"/>
  <c r="X683"/>
  <c r="O683"/>
  <c r="U683"/>
  <c r="AA683" s="1"/>
  <c r="V868"/>
  <c r="P868"/>
  <c r="AB868" s="1"/>
  <c r="S868"/>
  <c r="Y868"/>
  <c r="U836"/>
  <c r="R836"/>
  <c r="AA836" s="1"/>
  <c r="X836"/>
  <c r="O836"/>
  <c r="U758"/>
  <c r="O758"/>
  <c r="X758"/>
  <c r="R758"/>
  <c r="AA758" s="1"/>
  <c r="X907"/>
  <c r="R907"/>
  <c r="O907"/>
  <c r="AA907" s="1"/>
  <c r="U907"/>
  <c r="R775"/>
  <c r="U775"/>
  <c r="O775"/>
  <c r="AA775" s="1"/>
  <c r="X775"/>
  <c r="R723"/>
  <c r="X723"/>
  <c r="U723"/>
  <c r="O723"/>
  <c r="AA723" s="1"/>
  <c r="R680"/>
  <c r="X680"/>
  <c r="U680"/>
  <c r="O680"/>
  <c r="AA680" s="1"/>
  <c r="X740"/>
  <c r="R740"/>
  <c r="U740"/>
  <c r="O740"/>
  <c r="AA740" s="1"/>
  <c r="R672"/>
  <c r="U672"/>
  <c r="X672"/>
  <c r="O672"/>
  <c r="AA672" s="1"/>
  <c r="X743"/>
  <c r="R743"/>
  <c r="AA743" s="1"/>
  <c r="O743"/>
  <c r="U743"/>
  <c r="Y546"/>
  <c r="S546"/>
  <c r="V546"/>
  <c r="P546"/>
  <c r="AB546" s="1"/>
  <c r="V714"/>
  <c r="P714"/>
  <c r="S714"/>
  <c r="AB714" s="1"/>
  <c r="Y714"/>
  <c r="R646"/>
  <c r="X646"/>
  <c r="U646"/>
  <c r="AA646" s="1"/>
  <c r="O646"/>
  <c r="R622"/>
  <c r="AA622"/>
  <c r="X622"/>
  <c r="U622"/>
  <c r="O622"/>
  <c r="X657"/>
  <c r="R657"/>
  <c r="U657"/>
  <c r="O657"/>
  <c r="AA657" s="1"/>
  <c r="R648"/>
  <c r="X648"/>
  <c r="O648"/>
  <c r="AA648" s="1"/>
  <c r="U648"/>
  <c r="X603"/>
  <c r="R603"/>
  <c r="AA603"/>
  <c r="O603"/>
  <c r="U603"/>
  <c r="V592"/>
  <c r="P592"/>
  <c r="AB592" s="1"/>
  <c r="Y592"/>
  <c r="S592"/>
  <c r="Y416"/>
  <c r="S416"/>
  <c r="P416"/>
  <c r="AB416" s="1"/>
  <c r="V416"/>
  <c r="U575"/>
  <c r="O575"/>
  <c r="R575"/>
  <c r="AA575" s="1"/>
  <c r="X575"/>
  <c r="U700"/>
  <c r="O700"/>
  <c r="AA700" s="1"/>
  <c r="R700"/>
  <c r="X700"/>
  <c r="Y501"/>
  <c r="S501"/>
  <c r="P501"/>
  <c r="AB501" s="1"/>
  <c r="V501"/>
  <c r="Y479"/>
  <c r="S479"/>
  <c r="V479"/>
  <c r="P479"/>
  <c r="AB479"/>
  <c r="X457"/>
  <c r="R457"/>
  <c r="O457"/>
  <c r="AA457" s="1"/>
  <c r="U457"/>
  <c r="Y401"/>
  <c r="S401"/>
  <c r="AB401"/>
  <c r="P401"/>
  <c r="V401"/>
  <c r="AC573"/>
  <c r="AF573"/>
  <c r="X350"/>
  <c r="R350"/>
  <c r="U350"/>
  <c r="AA350"/>
  <c r="O350"/>
  <c r="U256"/>
  <c r="O256"/>
  <c r="AA256" s="1"/>
  <c r="X256"/>
  <c r="R256"/>
  <c r="X237"/>
  <c r="R237"/>
  <c r="U237"/>
  <c r="O237"/>
  <c r="AA237" s="1"/>
  <c r="U188"/>
  <c r="O188"/>
  <c r="X188"/>
  <c r="R188"/>
  <c r="AA188" s="1"/>
  <c r="U143"/>
  <c r="O143"/>
  <c r="X143"/>
  <c r="R143"/>
  <c r="AA143" s="1"/>
  <c r="U380"/>
  <c r="O380"/>
  <c r="AA380" s="1"/>
  <c r="R380"/>
  <c r="X380"/>
  <c r="X140"/>
  <c r="R140"/>
  <c r="U140"/>
  <c r="O140"/>
  <c r="AA140" s="1"/>
  <c r="AB562"/>
  <c r="S562"/>
  <c r="Y562"/>
  <c r="P562"/>
  <c r="V562"/>
  <c r="V325"/>
  <c r="P325"/>
  <c r="Y325"/>
  <c r="S325"/>
  <c r="AB325" s="1"/>
  <c r="AD252"/>
  <c r="AG252" s="1"/>
  <c r="V618"/>
  <c r="P618"/>
  <c r="Y618"/>
  <c r="S618"/>
  <c r="AB618" s="1"/>
  <c r="X447"/>
  <c r="R447"/>
  <c r="O447"/>
  <c r="AA447" s="1"/>
  <c r="U447"/>
  <c r="Y284"/>
  <c r="S284"/>
  <c r="AB284"/>
  <c r="P284"/>
  <c r="V284"/>
  <c r="U131"/>
  <c r="O131"/>
  <c r="AA131" s="1"/>
  <c r="X131"/>
  <c r="R131"/>
  <c r="X376"/>
  <c r="R376"/>
  <c r="U376"/>
  <c r="O376"/>
  <c r="AA376" s="1"/>
  <c r="X234"/>
  <c r="R234"/>
  <c r="U234"/>
  <c r="AA234"/>
  <c r="O234"/>
  <c r="Y899"/>
  <c r="S899"/>
  <c r="AB899"/>
  <c r="P899"/>
  <c r="V899"/>
  <c r="X938"/>
  <c r="R938"/>
  <c r="AA938" s="1"/>
  <c r="U938"/>
  <c r="O938"/>
  <c r="X891"/>
  <c r="R891"/>
  <c r="U891"/>
  <c r="O891"/>
  <c r="AA891" s="1"/>
  <c r="X930"/>
  <c r="R930"/>
  <c r="O930"/>
  <c r="AA930" s="1"/>
  <c r="U930"/>
  <c r="U886"/>
  <c r="O886"/>
  <c r="AA886" s="1"/>
  <c r="X886"/>
  <c r="R886"/>
  <c r="V891"/>
  <c r="P891"/>
  <c r="AB891" s="1"/>
  <c r="S891"/>
  <c r="Y891"/>
  <c r="X842"/>
  <c r="O842"/>
  <c r="AA842" s="1"/>
  <c r="U842"/>
  <c r="R842"/>
  <c r="V938"/>
  <c r="P938"/>
  <c r="S938"/>
  <c r="AB938" s="1"/>
  <c r="Y938"/>
  <c r="V910"/>
  <c r="P910"/>
  <c r="AB910" s="1"/>
  <c r="S910"/>
  <c r="Y910"/>
  <c r="V888"/>
  <c r="P888"/>
  <c r="AB888" s="1"/>
  <c r="S888"/>
  <c r="Y888"/>
  <c r="U818"/>
  <c r="O818"/>
  <c r="R818"/>
  <c r="X818"/>
  <c r="AA818" s="1"/>
  <c r="S812"/>
  <c r="Y812"/>
  <c r="P812"/>
  <c r="AB812" s="1"/>
  <c r="V812"/>
  <c r="R710"/>
  <c r="X710"/>
  <c r="O710"/>
  <c r="AA710" s="1"/>
  <c r="U710"/>
  <c r="V845"/>
  <c r="P845"/>
  <c r="AB845" s="1"/>
  <c r="S845"/>
  <c r="Y845"/>
  <c r="U795"/>
  <c r="O795"/>
  <c r="R795"/>
  <c r="X795"/>
  <c r="AA795" s="1"/>
  <c r="V782"/>
  <c r="P782"/>
  <c r="Y782"/>
  <c r="S782"/>
  <c r="AB782" s="1"/>
  <c r="Y750"/>
  <c r="S750"/>
  <c r="V750"/>
  <c r="P750"/>
  <c r="AB750" s="1"/>
  <c r="Y687"/>
  <c r="S687"/>
  <c r="V687"/>
  <c r="P687"/>
  <c r="AB687" s="1"/>
  <c r="AB842"/>
  <c r="V842"/>
  <c r="P842"/>
  <c r="S842"/>
  <c r="Y842"/>
  <c r="V745"/>
  <c r="P745"/>
  <c r="Y745"/>
  <c r="S745"/>
  <c r="AB745" s="1"/>
  <c r="R661"/>
  <c r="X661"/>
  <c r="O661"/>
  <c r="AA661" s="1"/>
  <c r="U661"/>
  <c r="Y624"/>
  <c r="S624"/>
  <c r="AB624" s="1"/>
  <c r="V624"/>
  <c r="P624"/>
  <c r="X816"/>
  <c r="R816"/>
  <c r="U816"/>
  <c r="O816"/>
  <c r="AA816" s="1"/>
  <c r="R789"/>
  <c r="O789"/>
  <c r="AA789" s="1"/>
  <c r="X789"/>
  <c r="U789"/>
  <c r="U772"/>
  <c r="O772"/>
  <c r="AA772" s="1"/>
  <c r="X772"/>
  <c r="R772"/>
  <c r="X753"/>
  <c r="R753"/>
  <c r="AA753" s="1"/>
  <c r="U753"/>
  <c r="O753"/>
  <c r="V693"/>
  <c r="P693"/>
  <c r="S693"/>
  <c r="Y693"/>
  <c r="AB693" s="1"/>
  <c r="V667"/>
  <c r="S667"/>
  <c r="P667"/>
  <c r="AB667" s="1"/>
  <c r="Y667"/>
  <c r="X615"/>
  <c r="O615"/>
  <c r="AA615" s="1"/>
  <c r="R615"/>
  <c r="U615"/>
  <c r="AD580"/>
  <c r="AG580"/>
  <c r="Y553"/>
  <c r="S553"/>
  <c r="P553"/>
  <c r="AB553" s="1"/>
  <c r="V553"/>
  <c r="S676"/>
  <c r="Y676"/>
  <c r="P676"/>
  <c r="AB676" s="1"/>
  <c r="V676"/>
  <c r="U712"/>
  <c r="AA712"/>
  <c r="R712"/>
  <c r="O712"/>
  <c r="X712"/>
  <c r="Y613"/>
  <c r="S613"/>
  <c r="V613"/>
  <c r="P613"/>
  <c r="AB613"/>
  <c r="U632"/>
  <c r="O632"/>
  <c r="X632"/>
  <c r="R632"/>
  <c r="AA632" s="1"/>
  <c r="X588"/>
  <c r="R588"/>
  <c r="U588"/>
  <c r="O588"/>
  <c r="AA588" s="1"/>
  <c r="AD634"/>
  <c r="AG634"/>
  <c r="U579"/>
  <c r="O579"/>
  <c r="R579"/>
  <c r="AA579" s="1"/>
  <c r="X579"/>
  <c r="X481"/>
  <c r="R481"/>
  <c r="U481"/>
  <c r="AA481" s="1"/>
  <c r="O481"/>
  <c r="V470"/>
  <c r="P470"/>
  <c r="AB470" s="1"/>
  <c r="S470"/>
  <c r="Y470"/>
  <c r="Y457"/>
  <c r="S457"/>
  <c r="P457"/>
  <c r="AB457" s="1"/>
  <c r="V457"/>
  <c r="Y443"/>
  <c r="S443"/>
  <c r="P443"/>
  <c r="AB443" s="1"/>
  <c r="V443"/>
  <c r="V408"/>
  <c r="P408"/>
  <c r="AB408" s="1"/>
  <c r="S408"/>
  <c r="Y408"/>
  <c r="V535"/>
  <c r="AB535"/>
  <c r="S535"/>
  <c r="Y535"/>
  <c r="P535"/>
  <c r="AD529"/>
  <c r="AG529" s="1"/>
  <c r="S519"/>
  <c r="Y519"/>
  <c r="V519"/>
  <c r="P519"/>
  <c r="AB519" s="1"/>
  <c r="Y271"/>
  <c r="S271"/>
  <c r="P271"/>
  <c r="AB271" s="1"/>
  <c r="V271"/>
  <c r="U249"/>
  <c r="O249"/>
  <c r="R249"/>
  <c r="X249"/>
  <c r="AA249" s="1"/>
  <c r="Y202"/>
  <c r="S202"/>
  <c r="V202"/>
  <c r="AB202"/>
  <c r="P202"/>
  <c r="Y254"/>
  <c r="S254"/>
  <c r="AB254"/>
  <c r="P254"/>
  <c r="V254"/>
  <c r="V484"/>
  <c r="P484"/>
  <c r="AB484" s="1"/>
  <c r="Y484"/>
  <c r="S484"/>
  <c r="V350"/>
  <c r="P350"/>
  <c r="S350"/>
  <c r="Y350"/>
  <c r="AB350" s="1"/>
  <c r="V329"/>
  <c r="P329"/>
  <c r="Y329"/>
  <c r="S329"/>
  <c r="AB329" s="1"/>
  <c r="V263"/>
  <c r="P263"/>
  <c r="AB263" s="1"/>
  <c r="Y263"/>
  <c r="S263"/>
  <c r="X464"/>
  <c r="R464"/>
  <c r="AA464" s="1"/>
  <c r="O464"/>
  <c r="U464"/>
  <c r="U252"/>
  <c r="O252"/>
  <c r="X252"/>
  <c r="R252"/>
  <c r="AA252" s="1"/>
  <c r="Y174"/>
  <c r="S174"/>
  <c r="P174"/>
  <c r="AB174" s="1"/>
  <c r="V174"/>
  <c r="Y170"/>
  <c r="S170"/>
  <c r="AB170"/>
  <c r="P170"/>
  <c r="V170"/>
  <c r="U388"/>
  <c r="O388"/>
  <c r="AA388" s="1"/>
  <c r="R388"/>
  <c r="X388"/>
  <c r="X295"/>
  <c r="R295"/>
  <c r="O295"/>
  <c r="AA295" s="1"/>
  <c r="U295"/>
  <c r="U150"/>
  <c r="O150"/>
  <c r="R150"/>
  <c r="AA150" s="1"/>
  <c r="X150"/>
  <c r="V596"/>
  <c r="P596"/>
  <c r="AB596" s="1"/>
  <c r="Y596"/>
  <c r="S596"/>
  <c r="U555"/>
  <c r="AA555"/>
  <c r="O555"/>
  <c r="R555"/>
  <c r="X555"/>
  <c r="X671"/>
  <c r="R671"/>
  <c r="O671"/>
  <c r="AA671" s="1"/>
  <c r="U671"/>
  <c r="V474"/>
  <c r="P474"/>
  <c r="S474"/>
  <c r="AB474" s="1"/>
  <c r="Y474"/>
  <c r="AC526"/>
  <c r="AF526" s="1"/>
  <c r="X129"/>
  <c r="R129"/>
  <c r="O129"/>
  <c r="U129"/>
  <c r="AA129"/>
  <c r="X109"/>
  <c r="R109"/>
  <c r="O109"/>
  <c r="AA109" s="1"/>
  <c r="U109"/>
  <c r="AD39"/>
  <c r="V322"/>
  <c r="P322"/>
  <c r="S322"/>
  <c r="AB322" s="1"/>
  <c r="Y322"/>
  <c r="V295"/>
  <c r="P295"/>
  <c r="AB295" s="1"/>
  <c r="S295"/>
  <c r="Y295"/>
  <c r="V140"/>
  <c r="P140"/>
  <c r="AB140" s="1"/>
  <c r="S140"/>
  <c r="Y140"/>
  <c r="V276"/>
  <c r="P276"/>
  <c r="S276"/>
  <c r="Y276"/>
  <c r="AB276" s="1"/>
  <c r="V424"/>
  <c r="P424"/>
  <c r="S424"/>
  <c r="AB424" s="1"/>
  <c r="Y424"/>
  <c r="V103"/>
  <c r="P103"/>
  <c r="AB103" s="1"/>
  <c r="S103"/>
  <c r="Y103"/>
  <c r="V86"/>
  <c r="P86"/>
  <c r="AB86" s="1"/>
  <c r="Y86"/>
  <c r="S86"/>
  <c r="AF59"/>
  <c r="AI59" s="1"/>
  <c r="AC59"/>
  <c r="AD52"/>
  <c r="AG52" s="1"/>
  <c r="AJ52" s="1"/>
  <c r="AL52" s="1"/>
  <c r="AD30"/>
  <c r="X137"/>
  <c r="R137"/>
  <c r="O137"/>
  <c r="U137"/>
  <c r="AA137" s="1"/>
  <c r="X306"/>
  <c r="R306"/>
  <c r="U306"/>
  <c r="AA306" s="1"/>
  <c r="O306"/>
  <c r="U449"/>
  <c r="O449"/>
  <c r="AA449" s="1"/>
  <c r="X449"/>
  <c r="R449"/>
  <c r="V426"/>
  <c r="P426"/>
  <c r="Y426"/>
  <c r="S426"/>
  <c r="AB426" s="1"/>
  <c r="V199"/>
  <c r="P199"/>
  <c r="Y199"/>
  <c r="AB199" s="1"/>
  <c r="S199"/>
  <c r="U119"/>
  <c r="R119"/>
  <c r="X119"/>
  <c r="O119"/>
  <c r="AA119" s="1"/>
  <c r="X71"/>
  <c r="R71"/>
  <c r="AA71" s="1"/>
  <c r="U71"/>
  <c r="O71"/>
  <c r="K907"/>
  <c r="K477"/>
  <c r="AB826"/>
  <c r="K638"/>
  <c r="AB584"/>
  <c r="I659"/>
  <c r="K533"/>
  <c r="AA541"/>
  <c r="AB297"/>
  <c r="I913"/>
  <c r="I916"/>
  <c r="K941"/>
  <c r="AB924"/>
  <c r="AA765"/>
  <c r="I875"/>
  <c r="K878"/>
  <c r="K707"/>
  <c r="AA512"/>
  <c r="AB674"/>
  <c r="AA665"/>
  <c r="AA655"/>
  <c r="I474"/>
  <c r="I424"/>
  <c r="K494"/>
  <c r="AB293"/>
  <c r="AB77"/>
  <c r="AB447"/>
  <c r="I312"/>
  <c r="K172"/>
  <c r="K124"/>
  <c r="I176"/>
  <c r="I332"/>
  <c r="AD959" i="1"/>
  <c r="AD909"/>
  <c r="AG909"/>
  <c r="AJ909" s="1"/>
  <c r="AC963"/>
  <c r="AF963" s="1"/>
  <c r="AI963" s="1"/>
  <c r="AF956"/>
  <c r="AC956"/>
  <c r="AI956" s="1"/>
  <c r="X792"/>
  <c r="R792"/>
  <c r="U792"/>
  <c r="O792"/>
  <c r="AA792" s="1"/>
  <c r="AF898"/>
  <c r="AC898"/>
  <c r="AI898" s="1"/>
  <c r="AC895"/>
  <c r="AF861"/>
  <c r="AC861"/>
  <c r="AI861"/>
  <c r="AF962"/>
  <c r="AI962" s="1"/>
  <c r="AC962"/>
  <c r="AD820"/>
  <c r="AC683"/>
  <c r="AF866"/>
  <c r="AC866"/>
  <c r="AI866"/>
  <c r="AF723"/>
  <c r="AC723"/>
  <c r="AI723" s="1"/>
  <c r="X651"/>
  <c r="O651"/>
  <c r="AA651" s="1"/>
  <c r="R651"/>
  <c r="U651"/>
  <c r="X603"/>
  <c r="R603"/>
  <c r="U603"/>
  <c r="O603"/>
  <c r="AA603" s="1"/>
  <c r="AF914"/>
  <c r="AC914"/>
  <c r="AI914"/>
  <c r="AD683"/>
  <c r="X631"/>
  <c r="O631"/>
  <c r="AA631" s="1"/>
  <c r="R631"/>
  <c r="U631"/>
  <c r="AF463"/>
  <c r="AC463"/>
  <c r="AI463" s="1"/>
  <c r="AD757"/>
  <c r="AG757" s="1"/>
  <c r="AJ757" s="1"/>
  <c r="AD481"/>
  <c r="AG481" s="1"/>
  <c r="AD308"/>
  <c r="AG308"/>
  <c r="AJ308" s="1"/>
  <c r="V167"/>
  <c r="P167"/>
  <c r="Y167"/>
  <c r="S167"/>
  <c r="AB167" s="1"/>
  <c r="AF493"/>
  <c r="AC493"/>
  <c r="AI493"/>
  <c r="AG670"/>
  <c r="AJ670" s="1"/>
  <c r="AD670"/>
  <c r="AC170"/>
  <c r="AF170" s="1"/>
  <c r="AI170" s="1"/>
  <c r="AC71"/>
  <c r="AF71" s="1"/>
  <c r="AD386"/>
  <c r="AG386"/>
  <c r="AJ386" s="1"/>
  <c r="V165"/>
  <c r="P165"/>
  <c r="Y165"/>
  <c r="S165"/>
  <c r="AB165" s="1"/>
  <c r="AF481"/>
  <c r="AC481"/>
  <c r="AI481"/>
  <c r="AG376"/>
  <c r="AJ376" s="1"/>
  <c r="AD376"/>
  <c r="AF70"/>
  <c r="AI70" s="1"/>
  <c r="AC70"/>
  <c r="AD20"/>
  <c r="AG20" s="1"/>
  <c r="AJ20" s="1"/>
  <c r="AD157"/>
  <c r="AG157"/>
  <c r="AJ157" s="1"/>
  <c r="X145"/>
  <c r="R145"/>
  <c r="U145"/>
  <c r="AA145"/>
  <c r="O145"/>
  <c r="X134"/>
  <c r="R134"/>
  <c r="U134"/>
  <c r="AA134" s="1"/>
  <c r="O134"/>
  <c r="X129"/>
  <c r="R129"/>
  <c r="AA129" s="1"/>
  <c r="U129"/>
  <c r="O129"/>
  <c r="X119"/>
  <c r="R119"/>
  <c r="U119"/>
  <c r="O119"/>
  <c r="AA119" s="1"/>
  <c r="X109"/>
  <c r="R109"/>
  <c r="U109"/>
  <c r="AA109"/>
  <c r="O109"/>
  <c r="X93"/>
  <c r="R93"/>
  <c r="U93"/>
  <c r="O93"/>
  <c r="AA93" s="1"/>
  <c r="X84"/>
  <c r="R84"/>
  <c r="AA84" s="1"/>
  <c r="U84"/>
  <c r="O84"/>
  <c r="AD728"/>
  <c r="AC380"/>
  <c r="AC211"/>
  <c r="AF211" s="1"/>
  <c r="AF505"/>
  <c r="AC505"/>
  <c r="AI505" s="1"/>
  <c r="AG412"/>
  <c r="AD412"/>
  <c r="AJ412" s="1"/>
  <c r="AC37"/>
  <c r="AF37" s="1"/>
  <c r="AI37" s="1"/>
  <c r="AC521"/>
  <c r="AF521" s="1"/>
  <c r="AI521" s="1"/>
  <c r="AG323"/>
  <c r="AD323"/>
  <c r="AJ323" s="1"/>
  <c r="AF36"/>
  <c r="AI36" s="1"/>
  <c r="AC36"/>
  <c r="AD328"/>
  <c r="AD962"/>
  <c r="AG962"/>
  <c r="AJ962" s="1"/>
  <c r="AF930"/>
  <c r="AI930" s="1"/>
  <c r="AC930"/>
  <c r="AF840"/>
  <c r="AC840"/>
  <c r="AI840" s="1"/>
  <c r="AD887"/>
  <c r="AG887" s="1"/>
  <c r="AD855"/>
  <c r="AG855"/>
  <c r="AJ855" s="1"/>
  <c r="AF959"/>
  <c r="AC959"/>
  <c r="AI959" s="1"/>
  <c r="AF767"/>
  <c r="AI767" s="1"/>
  <c r="AC767"/>
  <c r="AC934"/>
  <c r="AF687"/>
  <c r="AC687"/>
  <c r="AI687"/>
  <c r="AF714"/>
  <c r="AI714" s="1"/>
  <c r="AC714"/>
  <c r="V608"/>
  <c r="P608"/>
  <c r="Y608"/>
  <c r="S608"/>
  <c r="AB608" s="1"/>
  <c r="AF458"/>
  <c r="AC458"/>
  <c r="AI458" s="1"/>
  <c r="AF420"/>
  <c r="AC420"/>
  <c r="AI420" s="1"/>
  <c r="U770"/>
  <c r="O770"/>
  <c r="AA770" s="1"/>
  <c r="R770"/>
  <c r="X770"/>
  <c r="AF449"/>
  <c r="AC449"/>
  <c r="AI449" s="1"/>
  <c r="AD853"/>
  <c r="AG853" s="1"/>
  <c r="AC800"/>
  <c r="AF800" s="1"/>
  <c r="AG653"/>
  <c r="AD653"/>
  <c r="AJ653" s="1"/>
  <c r="AD491"/>
  <c r="AG491" s="1"/>
  <c r="AJ491" s="1"/>
  <c r="AC307"/>
  <c r="AF307" s="1"/>
  <c r="AI307" s="1"/>
  <c r="AC300"/>
  <c r="AF300" s="1"/>
  <c r="AF282"/>
  <c r="AI282" s="1"/>
  <c r="AC282"/>
  <c r="AF269"/>
  <c r="AI269" s="1"/>
  <c r="AC269"/>
  <c r="AC249"/>
  <c r="AF249" s="1"/>
  <c r="AI249" s="1"/>
  <c r="AC228"/>
  <c r="AF228" s="1"/>
  <c r="AD760"/>
  <c r="AG760" s="1"/>
  <c r="AJ760" s="1"/>
  <c r="AB176"/>
  <c r="V176"/>
  <c r="P176"/>
  <c r="Y176"/>
  <c r="S176"/>
  <c r="AF732"/>
  <c r="AI732" s="1"/>
  <c r="AC732"/>
  <c r="AF508"/>
  <c r="AC508"/>
  <c r="AI508" s="1"/>
  <c r="AD474"/>
  <c r="AG474"/>
  <c r="AJ474" s="1"/>
  <c r="AF343"/>
  <c r="AC343"/>
  <c r="AI343"/>
  <c r="AF323"/>
  <c r="AC323"/>
  <c r="AI323" s="1"/>
  <c r="AF157"/>
  <c r="AI157" s="1"/>
  <c r="AC157"/>
  <c r="AC24"/>
  <c r="AG407"/>
  <c r="AD407"/>
  <c r="AJ407"/>
  <c r="V183"/>
  <c r="P183"/>
  <c r="Y183"/>
  <c r="S183"/>
  <c r="AB183" s="1"/>
  <c r="Y572"/>
  <c r="S572"/>
  <c r="V572"/>
  <c r="P572"/>
  <c r="AB572" s="1"/>
  <c r="AD538"/>
  <c r="AG538" s="1"/>
  <c r="AD371"/>
  <c r="AG371" s="1"/>
  <c r="AG325"/>
  <c r="AD325"/>
  <c r="AJ325" s="1"/>
  <c r="AD160"/>
  <c r="AG160" s="1"/>
  <c r="AJ160" s="1"/>
  <c r="AC42"/>
  <c r="AF42" s="1"/>
  <c r="AI42" s="1"/>
  <c r="AC205"/>
  <c r="AF205" s="1"/>
  <c r="AF64"/>
  <c r="AC64"/>
  <c r="AI64" s="1"/>
  <c r="AD388"/>
  <c r="AG388" s="1"/>
  <c r="AJ388" s="1"/>
  <c r="AC376"/>
  <c r="AF376" s="1"/>
  <c r="AF357"/>
  <c r="AC357"/>
  <c r="AI357"/>
  <c r="AD152"/>
  <c r="AG152" s="1"/>
  <c r="AJ152" s="1"/>
  <c r="AF495"/>
  <c r="AC495"/>
  <c r="AI495" s="1"/>
  <c r="AD366"/>
  <c r="AG366" s="1"/>
  <c r="AJ366" s="1"/>
  <c r="AC65"/>
  <c r="AF65" s="1"/>
  <c r="AF359"/>
  <c r="AC359"/>
  <c r="AI359" s="1"/>
  <c r="AG315"/>
  <c r="AD315"/>
  <c r="AJ315" s="1"/>
  <c r="AC160"/>
  <c r="AC152"/>
  <c r="AF152"/>
  <c r="AI152" s="1"/>
  <c r="AO33"/>
  <c r="AL33"/>
  <c r="AL64"/>
  <c r="AO64" s="1"/>
  <c r="AO51"/>
  <c r="AL51"/>
  <c r="AC30"/>
  <c r="AF30" s="1"/>
  <c r="AI30" s="1"/>
  <c r="AC56"/>
  <c r="AF56" s="1"/>
  <c r="AO32"/>
  <c r="AL32"/>
  <c r="AC942"/>
  <c r="AF942" s="1"/>
  <c r="AI942" s="1"/>
  <c r="AC932"/>
  <c r="AF932" s="1"/>
  <c r="AF940"/>
  <c r="AI940" s="1"/>
  <c r="AC940"/>
  <c r="AD866"/>
  <c r="AG866" s="1"/>
  <c r="AJ866" s="1"/>
  <c r="AC864"/>
  <c r="AF864" s="1"/>
  <c r="AC911"/>
  <c r="AF911" s="1"/>
  <c r="AG800"/>
  <c r="AJ800" s="1"/>
  <c r="AD800"/>
  <c r="AF747"/>
  <c r="AI747" s="1"/>
  <c r="AC747"/>
  <c r="AC951"/>
  <c r="AF951" s="1"/>
  <c r="AI951" s="1"/>
  <c r="AF925"/>
  <c r="AC925"/>
  <c r="AI925"/>
  <c r="AF874"/>
  <c r="AI874" s="1"/>
  <c r="AC874"/>
  <c r="AF872"/>
  <c r="AI872" s="1"/>
  <c r="AC872"/>
  <c r="AD828"/>
  <c r="AJ828"/>
  <c r="AG828"/>
  <c r="AC679"/>
  <c r="AF679" s="1"/>
  <c r="AD555"/>
  <c r="AG555" s="1"/>
  <c r="AJ555" s="1"/>
  <c r="AD898"/>
  <c r="AG898" s="1"/>
  <c r="AJ898" s="1"/>
  <c r="AD719"/>
  <c r="AJ719"/>
  <c r="AG719"/>
  <c r="X529"/>
  <c r="R529"/>
  <c r="U529"/>
  <c r="O529"/>
  <c r="AA529" s="1"/>
  <c r="AC468"/>
  <c r="AF425"/>
  <c r="AC425"/>
  <c r="AI425"/>
  <c r="AD737"/>
  <c r="AG737" s="1"/>
  <c r="AJ737" s="1"/>
  <c r="AF709"/>
  <c r="AI709" s="1"/>
  <c r="AC709"/>
  <c r="AD516"/>
  <c r="AC812"/>
  <c r="AF812" s="1"/>
  <c r="AD723"/>
  <c r="AG723" s="1"/>
  <c r="AD692"/>
  <c r="R649"/>
  <c r="AA649"/>
  <c r="O649"/>
  <c r="U649"/>
  <c r="X649"/>
  <c r="V622"/>
  <c r="P622"/>
  <c r="Y622"/>
  <c r="S622"/>
  <c r="AB622" s="1"/>
  <c r="AG606"/>
  <c r="AJ606" s="1"/>
  <c r="AD606"/>
  <c r="AI579"/>
  <c r="AF579"/>
  <c r="AC579"/>
  <c r="AD732"/>
  <c r="AJ732"/>
  <c r="AG732"/>
  <c r="V185"/>
  <c r="P185"/>
  <c r="AB185" s="1"/>
  <c r="Y185"/>
  <c r="S185"/>
  <c r="AD664"/>
  <c r="AF502"/>
  <c r="AC502"/>
  <c r="AI502"/>
  <c r="AF483"/>
  <c r="AC483"/>
  <c r="AI483" s="1"/>
  <c r="AG178"/>
  <c r="AJ178" s="1"/>
  <c r="AD178"/>
  <c r="AD79"/>
  <c r="AF63"/>
  <c r="AC63"/>
  <c r="AI63"/>
  <c r="AF378"/>
  <c r="AC378"/>
  <c r="AI378" s="1"/>
  <c r="AL30"/>
  <c r="AO30" s="1"/>
  <c r="AL38"/>
  <c r="AO38" s="1"/>
  <c r="AG458"/>
  <c r="AD458"/>
  <c r="AJ458" s="1"/>
  <c r="AD445"/>
  <c r="AC309"/>
  <c r="AF309"/>
  <c r="AI309" s="1"/>
  <c r="AD76"/>
  <c r="AG76" s="1"/>
  <c r="AJ76" s="1"/>
  <c r="AF510"/>
  <c r="AC510"/>
  <c r="AI510" s="1"/>
  <c r="AD463"/>
  <c r="AG463" s="1"/>
  <c r="AD362"/>
  <c r="AG362" s="1"/>
  <c r="AG317"/>
  <c r="AD317"/>
  <c r="AJ317" s="1"/>
  <c r="AF69"/>
  <c r="AC69"/>
  <c r="AI69" s="1"/>
  <c r="V17"/>
  <c r="P17"/>
  <c r="AB17" s="1"/>
  <c r="Y17"/>
  <c r="S17"/>
  <c r="X143"/>
  <c r="R143"/>
  <c r="U143"/>
  <c r="O143"/>
  <c r="AA143" s="1"/>
  <c r="X131"/>
  <c r="R131"/>
  <c r="U131"/>
  <c r="AA131"/>
  <c r="O131"/>
  <c r="X122"/>
  <c r="R122"/>
  <c r="U122"/>
  <c r="O122"/>
  <c r="AA122" s="1"/>
  <c r="X112"/>
  <c r="R112"/>
  <c r="U112"/>
  <c r="O112"/>
  <c r="AA112" s="1"/>
  <c r="X90"/>
  <c r="R90"/>
  <c r="U90"/>
  <c r="O90"/>
  <c r="AA90"/>
  <c r="X86"/>
  <c r="R86"/>
  <c r="U86"/>
  <c r="O86"/>
  <c r="AA86" s="1"/>
  <c r="X57"/>
  <c r="R57"/>
  <c r="U57"/>
  <c r="AA57" s="1"/>
  <c r="O57"/>
  <c r="AK58"/>
  <c r="AN58"/>
  <c r="AF371"/>
  <c r="AC371"/>
  <c r="AI371" s="1"/>
  <c r="AF35"/>
  <c r="AC35"/>
  <c r="AI35" s="1"/>
  <c r="AD920"/>
  <c r="AD951"/>
  <c r="AG951"/>
  <c r="AJ951" s="1"/>
  <c r="AD930"/>
  <c r="AG930" s="1"/>
  <c r="AJ930" s="1"/>
  <c r="AF858"/>
  <c r="AI858" s="1"/>
  <c r="AC858"/>
  <c r="AC920"/>
  <c r="AF920" s="1"/>
  <c r="AI920" s="1"/>
  <c r="AF887"/>
  <c r="AC887"/>
  <c r="AI887"/>
  <c r="AF820"/>
  <c r="AC820"/>
  <c r="AI820" s="1"/>
  <c r="AF802"/>
  <c r="AC802"/>
  <c r="AI802" s="1"/>
  <c r="AD792"/>
  <c r="AD948"/>
  <c r="AG948"/>
  <c r="AJ948" s="1"/>
  <c r="AF816"/>
  <c r="AC816"/>
  <c r="AI816" s="1"/>
  <c r="AF824"/>
  <c r="AI824" s="1"/>
  <c r="AC824"/>
  <c r="AD784"/>
  <c r="AG784" s="1"/>
  <c r="AJ784" s="1"/>
  <c r="AC670"/>
  <c r="AI670" s="1"/>
  <c r="AF670"/>
  <c r="AD824"/>
  <c r="AG824" s="1"/>
  <c r="AC784"/>
  <c r="AF784" s="1"/>
  <c r="AI784" s="1"/>
  <c r="AD755"/>
  <c r="AG755" s="1"/>
  <c r="AF719"/>
  <c r="AC719"/>
  <c r="AI719"/>
  <c r="AF948"/>
  <c r="AC948"/>
  <c r="AI948" s="1"/>
  <c r="AF909"/>
  <c r="AC909"/>
  <c r="AI909" s="1"/>
  <c r="AC807"/>
  <c r="AF807" s="1"/>
  <c r="AI807" s="1"/>
  <c r="AC728"/>
  <c r="AF728" s="1"/>
  <c r="V662"/>
  <c r="P662"/>
  <c r="Y662"/>
  <c r="S662"/>
  <c r="AB662" s="1"/>
  <c r="V625"/>
  <c r="P625"/>
  <c r="AB625" s="1"/>
  <c r="Y625"/>
  <c r="S625"/>
  <c r="AD603"/>
  <c r="AF917"/>
  <c r="AC917"/>
  <c r="AI917"/>
  <c r="AD895"/>
  <c r="AG895" s="1"/>
  <c r="AJ895" s="1"/>
  <c r="AF853"/>
  <c r="AC853"/>
  <c r="AI853" s="1"/>
  <c r="AF672"/>
  <c r="AC672"/>
  <c r="AI672" s="1"/>
  <c r="AC594"/>
  <c r="AF594"/>
  <c r="AI594" s="1"/>
  <c r="AD526"/>
  <c r="AG526" s="1"/>
  <c r="AJ526" s="1"/>
  <c r="AF445"/>
  <c r="AC445"/>
  <c r="AI445" s="1"/>
  <c r="AC412"/>
  <c r="AD767"/>
  <c r="AG767"/>
  <c r="AJ767" s="1"/>
  <c r="AG559"/>
  <c r="AJ559" s="1"/>
  <c r="AD559"/>
  <c r="AF750"/>
  <c r="AI750" s="1"/>
  <c r="AC750"/>
  <c r="AC664"/>
  <c r="AF664"/>
  <c r="AI664" s="1"/>
  <c r="AC570"/>
  <c r="AF542"/>
  <c r="AC542"/>
  <c r="AI542" s="1"/>
  <c r="AD500"/>
  <c r="AG500" s="1"/>
  <c r="AJ500" s="1"/>
  <c r="AC298"/>
  <c r="AF298" s="1"/>
  <c r="AI298" s="1"/>
  <c r="AC291"/>
  <c r="AF291" s="1"/>
  <c r="AF279"/>
  <c r="AI279" s="1"/>
  <c r="AC279"/>
  <c r="AF271"/>
  <c r="AI271" s="1"/>
  <c r="AC271"/>
  <c r="AC259"/>
  <c r="AF259" s="1"/>
  <c r="AI259" s="1"/>
  <c r="AC252"/>
  <c r="AF252" s="1"/>
  <c r="AF237"/>
  <c r="AI237" s="1"/>
  <c r="AC237"/>
  <c r="AF230"/>
  <c r="AI230" s="1"/>
  <c r="AC230"/>
  <c r="AC216"/>
  <c r="AF216" s="1"/>
  <c r="AI216" s="1"/>
  <c r="AF892"/>
  <c r="AC892"/>
  <c r="AI892"/>
  <c r="AF696"/>
  <c r="AI696" s="1"/>
  <c r="AC696"/>
  <c r="AG666"/>
  <c r="AJ666" s="1"/>
  <c r="AD666"/>
  <c r="AC760"/>
  <c r="AF760" s="1"/>
  <c r="AI760" s="1"/>
  <c r="AC616"/>
  <c r="AF616" s="1"/>
  <c r="AI616" s="1"/>
  <c r="AD515"/>
  <c r="AG515" s="1"/>
  <c r="AJ515" s="1"/>
  <c r="AF498"/>
  <c r="AC498"/>
  <c r="AI498" s="1"/>
  <c r="AC478"/>
  <c r="AF332"/>
  <c r="AC332"/>
  <c r="AI332"/>
  <c r="AF325"/>
  <c r="AC325"/>
  <c r="AI325" s="1"/>
  <c r="AF315"/>
  <c r="AC315"/>
  <c r="AI315" s="1"/>
  <c r="AC23"/>
  <c r="AF23" s="1"/>
  <c r="AD11"/>
  <c r="AG11"/>
  <c r="AJ11" s="1"/>
  <c r="AC666"/>
  <c r="AC516"/>
  <c r="AF516" s="1"/>
  <c r="AI516" s="1"/>
  <c r="AD420"/>
  <c r="AC308"/>
  <c r="AF308" s="1"/>
  <c r="AC176"/>
  <c r="AF176" s="1"/>
  <c r="X165"/>
  <c r="O165"/>
  <c r="R165"/>
  <c r="U165"/>
  <c r="AA165"/>
  <c r="AD154"/>
  <c r="AG154" s="1"/>
  <c r="AJ154" s="1"/>
  <c r="AC9"/>
  <c r="AF9" s="1"/>
  <c r="AI9" s="1"/>
  <c r="AC500"/>
  <c r="AF500" s="1"/>
  <c r="AD380"/>
  <c r="AG380" s="1"/>
  <c r="AG357"/>
  <c r="AJ357" s="1"/>
  <c r="AD357"/>
  <c r="AF62"/>
  <c r="AI62" s="1"/>
  <c r="AC62"/>
  <c r="AC55"/>
  <c r="AF55" s="1"/>
  <c r="AC29"/>
  <c r="AF29" s="1"/>
  <c r="AG536"/>
  <c r="AD536"/>
  <c r="AJ536" s="1"/>
  <c r="AF194"/>
  <c r="AC194"/>
  <c r="AI194" s="1"/>
  <c r="AC48"/>
  <c r="AD71"/>
  <c r="AG71"/>
  <c r="AJ71" s="1"/>
  <c r="AF366"/>
  <c r="AC366"/>
  <c r="AI366" s="1"/>
  <c r="AC346"/>
  <c r="AF346" s="1"/>
  <c r="AI346" s="1"/>
  <c r="AC47"/>
  <c r="AF47" s="1"/>
  <c r="AF20"/>
  <c r="AC20"/>
  <c r="AI20"/>
  <c r="AF485"/>
  <c r="AC485"/>
  <c r="AI485" s="1"/>
  <c r="AC345"/>
  <c r="AF345" s="1"/>
  <c r="AI345" s="1"/>
  <c r="AD434"/>
  <c r="AF373"/>
  <c r="AC373"/>
  <c r="AI373"/>
  <c r="AF350"/>
  <c r="AC350"/>
  <c r="AI350" s="1"/>
  <c r="AF40"/>
  <c r="AC40"/>
  <c r="AI40" s="1"/>
  <c r="AD319"/>
  <c r="AO70"/>
  <c r="AL70"/>
  <c r="AJ61"/>
  <c r="AC774"/>
  <c r="AF774" s="1"/>
  <c r="AF906"/>
  <c r="AC906"/>
  <c r="AI906"/>
  <c r="AF869"/>
  <c r="AI869" s="1"/>
  <c r="AC869"/>
  <c r="AG774"/>
  <c r="AJ774" s="1"/>
  <c r="AD774"/>
  <c r="AD835"/>
  <c r="AJ835"/>
  <c r="AG835"/>
  <c r="V633"/>
  <c r="P633"/>
  <c r="AB633" s="1"/>
  <c r="S633"/>
  <c r="Y633"/>
  <c r="Y770"/>
  <c r="S770"/>
  <c r="V770"/>
  <c r="P770"/>
  <c r="AB770" s="1"/>
  <c r="AC610"/>
  <c r="AF610" s="1"/>
  <c r="AI610" s="1"/>
  <c r="AC430"/>
  <c r="AD594"/>
  <c r="AG594" s="1"/>
  <c r="AC520"/>
  <c r="AF520" s="1"/>
  <c r="AD495"/>
  <c r="AG495" s="1"/>
  <c r="AJ495" s="1"/>
  <c r="AC474"/>
  <c r="AF512"/>
  <c r="AC512"/>
  <c r="AI512"/>
  <c r="AL47"/>
  <c r="AO47" s="1"/>
  <c r="AD384"/>
  <c r="X183"/>
  <c r="O183"/>
  <c r="R183"/>
  <c r="AA183" s="1"/>
  <c r="U183"/>
  <c r="AC13"/>
  <c r="AF13" s="1"/>
  <c r="AD353"/>
  <c r="AG353" s="1"/>
  <c r="X174"/>
  <c r="O174"/>
  <c r="R174"/>
  <c r="U174"/>
  <c r="AA174" s="1"/>
  <c r="X150"/>
  <c r="R150"/>
  <c r="U150"/>
  <c r="O150"/>
  <c r="AA150" s="1"/>
  <c r="X140"/>
  <c r="R140"/>
  <c r="AA140" s="1"/>
  <c r="U140"/>
  <c r="O140"/>
  <c r="X124"/>
  <c r="R124"/>
  <c r="U124"/>
  <c r="O124"/>
  <c r="AA124" s="1"/>
  <c r="X115"/>
  <c r="R115"/>
  <c r="U115"/>
  <c r="AA115"/>
  <c r="O115"/>
  <c r="X103"/>
  <c r="R103"/>
  <c r="U103"/>
  <c r="O103"/>
  <c r="AA103" s="1"/>
  <c r="X98"/>
  <c r="R98"/>
  <c r="AA98" s="1"/>
  <c r="U98"/>
  <c r="O98"/>
  <c r="X88"/>
  <c r="R88"/>
  <c r="U88"/>
  <c r="O88"/>
  <c r="AA88"/>
  <c r="AC76"/>
  <c r="AF76" s="1"/>
  <c r="AI76" s="1"/>
  <c r="Y551"/>
  <c r="S551"/>
  <c r="V551"/>
  <c r="P551"/>
  <c r="AB551" s="1"/>
  <c r="AF362"/>
  <c r="AC362"/>
  <c r="AI362" s="1"/>
  <c r="AD864"/>
  <c r="AG864" s="1"/>
  <c r="AJ864" s="1"/>
  <c r="AD335"/>
  <c r="AC53"/>
  <c r="AF53"/>
  <c r="AI53" s="1"/>
  <c r="AF364"/>
  <c r="AC364"/>
  <c r="AI364" s="1"/>
  <c r="AG156"/>
  <c r="AD156"/>
  <c r="AJ156" s="1"/>
  <c r="AC21"/>
  <c r="AF21" s="1"/>
  <c r="AO62"/>
  <c r="AL62"/>
  <c r="AF38"/>
  <c r="AI38" s="1"/>
  <c r="AC38"/>
  <c r="AD416"/>
  <c r="AG416" s="1"/>
  <c r="AG330"/>
  <c r="AD330"/>
  <c r="AJ330"/>
  <c r="AF79"/>
  <c r="AI79" s="1"/>
  <c r="AC79"/>
  <c r="AG453"/>
  <c r="AD453"/>
  <c r="AJ453" s="1"/>
  <c r="AD338"/>
  <c r="AO65"/>
  <c r="AL65"/>
  <c r="AF945"/>
  <c r="AC945"/>
  <c r="AI945" s="1"/>
  <c r="AC901"/>
  <c r="AF901" s="1"/>
  <c r="AI901" s="1"/>
  <c r="AF855"/>
  <c r="AC855"/>
  <c r="AI855"/>
  <c r="AF884"/>
  <c r="AC884"/>
  <c r="AI884" s="1"/>
  <c r="AF835"/>
  <c r="AC835"/>
  <c r="AI835" s="1"/>
  <c r="AD928"/>
  <c r="AG928" s="1"/>
  <c r="X676"/>
  <c r="O676"/>
  <c r="U676"/>
  <c r="R676"/>
  <c r="AA676" s="1"/>
  <c r="AC928"/>
  <c r="AC692"/>
  <c r="AF692" s="1"/>
  <c r="AG672"/>
  <c r="AJ672" s="1"/>
  <c r="AD672"/>
  <c r="AF438"/>
  <c r="AC438"/>
  <c r="AI438" s="1"/>
  <c r="AC403"/>
  <c r="X614"/>
  <c r="O614"/>
  <c r="R614"/>
  <c r="AA614" s="1"/>
  <c r="U614"/>
  <c r="AC407"/>
  <c r="AF407" s="1"/>
  <c r="AD747"/>
  <c r="AG747"/>
  <c r="AJ747" s="1"/>
  <c r="AD700"/>
  <c r="AD510"/>
  <c r="AG510" s="1"/>
  <c r="AJ510" s="1"/>
  <c r="AD485"/>
  <c r="AG485" s="1"/>
  <c r="AC289"/>
  <c r="AF289" s="1"/>
  <c r="AF261"/>
  <c r="AI261" s="1"/>
  <c r="AC261"/>
  <c r="AF240"/>
  <c r="AI240" s="1"/>
  <c r="AC240"/>
  <c r="AC219"/>
  <c r="AF219" s="1"/>
  <c r="AI219" s="1"/>
  <c r="AD750"/>
  <c r="AG750"/>
  <c r="AJ750" s="1"/>
  <c r="AC595"/>
  <c r="AF595" s="1"/>
  <c r="AF488"/>
  <c r="AC488"/>
  <c r="AI488" s="1"/>
  <c r="AC335"/>
  <c r="AF335" s="1"/>
  <c r="AF317"/>
  <c r="AC317"/>
  <c r="AI317"/>
  <c r="AF548"/>
  <c r="AI548" s="1"/>
  <c r="AC548"/>
  <c r="AC31"/>
  <c r="AF31" s="1"/>
  <c r="AI31" s="1"/>
  <c r="AC28"/>
  <c r="AC740"/>
  <c r="AF740" s="1"/>
  <c r="AG310"/>
  <c r="AD310"/>
  <c r="AJ310" s="1"/>
  <c r="AF546"/>
  <c r="AI546" s="1"/>
  <c r="AC546"/>
  <c r="AD425"/>
  <c r="AG425" s="1"/>
  <c r="AC60"/>
  <c r="AF60" s="1"/>
  <c r="AF353"/>
  <c r="AC353"/>
  <c r="AI353" s="1"/>
  <c r="AF199"/>
  <c r="AI199" s="1"/>
  <c r="AC199"/>
  <c r="AD105"/>
  <c r="AG105" s="1"/>
  <c r="AF491"/>
  <c r="AC491"/>
  <c r="AI491"/>
  <c r="AG403"/>
  <c r="AD403"/>
  <c r="AJ403" s="1"/>
  <c r="AG346"/>
  <c r="AD346"/>
  <c r="AJ346" s="1"/>
  <c r="AC59"/>
  <c r="AF59" s="1"/>
  <c r="AC473"/>
  <c r="AI473" s="1"/>
  <c r="AF473"/>
  <c r="AF386"/>
  <c r="AC386"/>
  <c r="AI386" s="1"/>
  <c r="AF355"/>
  <c r="AC355"/>
  <c r="AI355" s="1"/>
  <c r="AD211"/>
  <c r="AG211"/>
  <c r="AJ211" s="1"/>
  <c r="AC154"/>
  <c r="AF154" s="1"/>
  <c r="AF41"/>
  <c r="AC41"/>
  <c r="AI41" s="1"/>
  <c r="AG321"/>
  <c r="AD321"/>
  <c r="AJ321" s="1"/>
  <c r="AC26"/>
  <c r="AF26" s="1"/>
  <c r="AI26" s="1"/>
  <c r="AO54"/>
  <c r="AL54"/>
  <c r="AF44"/>
  <c r="AC44"/>
  <c r="AI44" s="1"/>
  <c r="AD313"/>
  <c r="AG313" s="1"/>
  <c r="AO55"/>
  <c r="AL55"/>
  <c r="AF27"/>
  <c r="AC27"/>
  <c r="AI27" s="1"/>
  <c r="AC105"/>
  <c r="AF105" s="1"/>
  <c r="AO59"/>
  <c r="AL59"/>
  <c r="AJ49"/>
  <c r="AJ67"/>
  <c r="Y858"/>
  <c r="S858"/>
  <c r="V858"/>
  <c r="AB858" s="1"/>
  <c r="P858"/>
  <c r="AD917"/>
  <c r="AD890"/>
  <c r="AG890"/>
  <c r="AJ890" s="1"/>
  <c r="S826"/>
  <c r="V826"/>
  <c r="Y826"/>
  <c r="P826"/>
  <c r="AB826" s="1"/>
  <c r="X789"/>
  <c r="R789"/>
  <c r="O789"/>
  <c r="AA789" s="1"/>
  <c r="U789"/>
  <c r="S822"/>
  <c r="Y822"/>
  <c r="P822"/>
  <c r="AB822" s="1"/>
  <c r="V822"/>
  <c r="Y903"/>
  <c r="S903"/>
  <c r="V903"/>
  <c r="P903"/>
  <c r="AB903"/>
  <c r="AF879"/>
  <c r="AC879"/>
  <c r="AI879" s="1"/>
  <c r="AD765"/>
  <c r="AG765" s="1"/>
  <c r="AJ765" s="1"/>
  <c r="R662"/>
  <c r="X662"/>
  <c r="O662"/>
  <c r="AA662" s="1"/>
  <c r="U662"/>
  <c r="AD840"/>
  <c r="AC757"/>
  <c r="AF757" s="1"/>
  <c r="AI757" s="1"/>
  <c r="U707"/>
  <c r="O707"/>
  <c r="AA707" s="1"/>
  <c r="R707"/>
  <c r="X707"/>
  <c r="Y762"/>
  <c r="S762"/>
  <c r="V762"/>
  <c r="P762"/>
  <c r="AB762" s="1"/>
  <c r="AF890"/>
  <c r="AC890"/>
  <c r="AI890" s="1"/>
  <c r="U712"/>
  <c r="O712"/>
  <c r="AA712" s="1"/>
  <c r="R712"/>
  <c r="X712"/>
  <c r="AF828"/>
  <c r="AI828" s="1"/>
  <c r="AC828"/>
  <c r="P714"/>
  <c r="AB714"/>
  <c r="Y714"/>
  <c r="S714"/>
  <c r="V714"/>
  <c r="Y579"/>
  <c r="S579"/>
  <c r="AB579" s="1"/>
  <c r="P579"/>
  <c r="V579"/>
  <c r="AD816"/>
  <c r="S721"/>
  <c r="Y721"/>
  <c r="P721"/>
  <c r="V721"/>
  <c r="AB721" s="1"/>
  <c r="U685"/>
  <c r="O685"/>
  <c r="X685"/>
  <c r="R685"/>
  <c r="AA685" s="1"/>
  <c r="Y548"/>
  <c r="S548"/>
  <c r="V548"/>
  <c r="P548"/>
  <c r="AB548" s="1"/>
  <c r="AC643"/>
  <c r="AI643"/>
  <c r="AF643"/>
  <c r="V645"/>
  <c r="P645"/>
  <c r="AB645" s="1"/>
  <c r="S645"/>
  <c r="Y645"/>
  <c r="V610"/>
  <c r="P610"/>
  <c r="AB610" s="1"/>
  <c r="S610"/>
  <c r="Y610"/>
  <c r="Y568"/>
  <c r="S568"/>
  <c r="V568"/>
  <c r="P568"/>
  <c r="AB568"/>
  <c r="V629"/>
  <c r="P629"/>
  <c r="Y629"/>
  <c r="S629"/>
  <c r="AB629" s="1"/>
  <c r="AD595"/>
  <c r="AG595" s="1"/>
  <c r="Y587"/>
  <c r="P587"/>
  <c r="S587"/>
  <c r="AB587"/>
  <c r="V587"/>
  <c r="AD740"/>
  <c r="AG740"/>
  <c r="AJ740" s="1"/>
  <c r="V668"/>
  <c r="P668"/>
  <c r="S668"/>
  <c r="AB668" s="1"/>
  <c r="Y668"/>
  <c r="V649"/>
  <c r="P649"/>
  <c r="AB649" s="1"/>
  <c r="Y649"/>
  <c r="S649"/>
  <c r="AD618"/>
  <c r="AG618" s="1"/>
  <c r="AJ618" s="1"/>
  <c r="AC591"/>
  <c r="AF591"/>
  <c r="AI591" s="1"/>
  <c r="AI517"/>
  <c r="AF517"/>
  <c r="AC517"/>
  <c r="AF344"/>
  <c r="AI344" s="1"/>
  <c r="AC344"/>
  <c r="AC296"/>
  <c r="AF296" s="1"/>
  <c r="AI296" s="1"/>
  <c r="AC287"/>
  <c r="AF287" s="1"/>
  <c r="AF266"/>
  <c r="AI266" s="1"/>
  <c r="AC266"/>
  <c r="AF257"/>
  <c r="AI257" s="1"/>
  <c r="AC257"/>
  <c r="AC246"/>
  <c r="AF246" s="1"/>
  <c r="AI246" s="1"/>
  <c r="AC235"/>
  <c r="AF235" s="1"/>
  <c r="AF225"/>
  <c r="AI225" s="1"/>
  <c r="AC225"/>
  <c r="X606"/>
  <c r="R606"/>
  <c r="U606"/>
  <c r="O606"/>
  <c r="AA606" s="1"/>
  <c r="V291"/>
  <c r="P291"/>
  <c r="S291"/>
  <c r="AB291" s="1"/>
  <c r="Y291"/>
  <c r="V271"/>
  <c r="P271"/>
  <c r="AB271" s="1"/>
  <c r="S271"/>
  <c r="Y271"/>
  <c r="V252"/>
  <c r="P252"/>
  <c r="AB252" s="1"/>
  <c r="S252"/>
  <c r="Y252"/>
  <c r="V230"/>
  <c r="P230"/>
  <c r="S230"/>
  <c r="Y230"/>
  <c r="AB230" s="1"/>
  <c r="U442"/>
  <c r="O442"/>
  <c r="R442"/>
  <c r="AA442" s="1"/>
  <c r="X442"/>
  <c r="AF330"/>
  <c r="AC330"/>
  <c r="AI330"/>
  <c r="AG449"/>
  <c r="AD449"/>
  <c r="AJ449" s="1"/>
  <c r="V373"/>
  <c r="P373"/>
  <c r="Y373"/>
  <c r="S373"/>
  <c r="AB373" s="1"/>
  <c r="AL43"/>
  <c r="AO43" s="1"/>
  <c r="AD24"/>
  <c r="AG24" s="1"/>
  <c r="AD696"/>
  <c r="AA418"/>
  <c r="U418"/>
  <c r="O418"/>
  <c r="R418"/>
  <c r="X418"/>
  <c r="AF10"/>
  <c r="AC10"/>
  <c r="AI10" s="1"/>
  <c r="S214"/>
  <c r="V214"/>
  <c r="P214"/>
  <c r="Y214"/>
  <c r="AB214" s="1"/>
  <c r="U637"/>
  <c r="R637"/>
  <c r="O637"/>
  <c r="AA637" s="1"/>
  <c r="X637"/>
  <c r="AG343"/>
  <c r="AD343"/>
  <c r="AJ343"/>
  <c r="X17"/>
  <c r="R17"/>
  <c r="U17"/>
  <c r="AA17"/>
  <c r="O17"/>
  <c r="Y493"/>
  <c r="S493"/>
  <c r="V493"/>
  <c r="AB493" s="1"/>
  <c r="P493"/>
  <c r="AC49"/>
  <c r="AF49" s="1"/>
  <c r="V10"/>
  <c r="P10"/>
  <c r="AB10" s="1"/>
  <c r="S10"/>
  <c r="Y10"/>
  <c r="V651"/>
  <c r="P651"/>
  <c r="AB651" s="1"/>
  <c r="Y651"/>
  <c r="S651"/>
  <c r="V172"/>
  <c r="P172"/>
  <c r="Y172"/>
  <c r="S172"/>
  <c r="AB172" s="1"/>
  <c r="AG9"/>
  <c r="AD9"/>
  <c r="AJ9" s="1"/>
  <c r="V414"/>
  <c r="S414"/>
  <c r="Y414"/>
  <c r="P414"/>
  <c r="AB414" s="1"/>
  <c r="AG106"/>
  <c r="AD106"/>
  <c r="AJ106" s="1"/>
  <c r="X531"/>
  <c r="R531"/>
  <c r="AA531" s="1"/>
  <c r="O531"/>
  <c r="U531"/>
  <c r="AF519"/>
  <c r="AI519" s="1"/>
  <c r="AC519"/>
  <c r="AD194"/>
  <c r="AD505"/>
  <c r="AD205"/>
  <c r="AG205" s="1"/>
  <c r="AJ205" s="1"/>
  <c r="Y953"/>
  <c r="S953"/>
  <c r="V953"/>
  <c r="P953"/>
  <c r="AB953" s="1"/>
  <c r="Y911"/>
  <c r="S911"/>
  <c r="P911"/>
  <c r="AB911" s="1"/>
  <c r="V911"/>
  <c r="U849"/>
  <c r="O849"/>
  <c r="AA849" s="1"/>
  <c r="R849"/>
  <c r="X849"/>
  <c r="X779"/>
  <c r="R779"/>
  <c r="O779"/>
  <c r="U779"/>
  <c r="AA779"/>
  <c r="U844"/>
  <c r="O844"/>
  <c r="R844"/>
  <c r="AA844" s="1"/>
  <c r="X844"/>
  <c r="U805"/>
  <c r="O805"/>
  <c r="AA805" s="1"/>
  <c r="R805"/>
  <c r="X805"/>
  <c r="V798"/>
  <c r="Y798"/>
  <c r="P798"/>
  <c r="AB798" s="1"/>
  <c r="S798"/>
  <c r="U814"/>
  <c r="O814"/>
  <c r="X814"/>
  <c r="R814"/>
  <c r="AA814" s="1"/>
  <c r="S707"/>
  <c r="Y707"/>
  <c r="P707"/>
  <c r="AB707" s="1"/>
  <c r="V707"/>
  <c r="U745"/>
  <c r="O745"/>
  <c r="AA745" s="1"/>
  <c r="X745"/>
  <c r="R745"/>
  <c r="AD782"/>
  <c r="X564"/>
  <c r="R564"/>
  <c r="O564"/>
  <c r="AA564" s="1"/>
  <c r="U564"/>
  <c r="U735"/>
  <c r="O735"/>
  <c r="AA735" s="1"/>
  <c r="X735"/>
  <c r="R735"/>
  <c r="AD772"/>
  <c r="AG772" s="1"/>
  <c r="AJ772" s="1"/>
  <c r="V529"/>
  <c r="P529"/>
  <c r="AB529" s="1"/>
  <c r="S529"/>
  <c r="Y529"/>
  <c r="AF416"/>
  <c r="AI416" s="1"/>
  <c r="AC416"/>
  <c r="V616"/>
  <c r="P616"/>
  <c r="AB616" s="1"/>
  <c r="Y616"/>
  <c r="S616"/>
  <c r="R574"/>
  <c r="U574"/>
  <c r="X574"/>
  <c r="O574"/>
  <c r="AA574" s="1"/>
  <c r="R612"/>
  <c r="X612"/>
  <c r="U612"/>
  <c r="O612"/>
  <c r="AA612" s="1"/>
  <c r="R668"/>
  <c r="O668"/>
  <c r="AA668" s="1"/>
  <c r="U668"/>
  <c r="X668"/>
  <c r="U428"/>
  <c r="O428"/>
  <c r="AA428" s="1"/>
  <c r="X428"/>
  <c r="R428"/>
  <c r="AF243"/>
  <c r="AI243" s="1"/>
  <c r="AC243"/>
  <c r="AC232"/>
  <c r="AF232" s="1"/>
  <c r="AI232" s="1"/>
  <c r="AC222"/>
  <c r="AF222" s="1"/>
  <c r="X310"/>
  <c r="R310"/>
  <c r="U310"/>
  <c r="AA310"/>
  <c r="O310"/>
  <c r="V302"/>
  <c r="P302"/>
  <c r="AB302" s="1"/>
  <c r="S302"/>
  <c r="Y302"/>
  <c r="V285"/>
  <c r="P285"/>
  <c r="AB285" s="1"/>
  <c r="S285"/>
  <c r="Y285"/>
  <c r="V274"/>
  <c r="P274"/>
  <c r="S274"/>
  <c r="Y274"/>
  <c r="AB274" s="1"/>
  <c r="V255"/>
  <c r="P255"/>
  <c r="S255"/>
  <c r="AB255" s="1"/>
  <c r="Y255"/>
  <c r="V232"/>
  <c r="P232"/>
  <c r="AB232" s="1"/>
  <c r="S232"/>
  <c r="Y232"/>
  <c r="V643"/>
  <c r="P643"/>
  <c r="AB643" s="1"/>
  <c r="Y643"/>
  <c r="S643"/>
  <c r="X597"/>
  <c r="R597"/>
  <c r="U597"/>
  <c r="O597"/>
  <c r="AA597" s="1"/>
  <c r="V405"/>
  <c r="S405"/>
  <c r="Y405"/>
  <c r="P405"/>
  <c r="AB405" s="1"/>
  <c r="AF338"/>
  <c r="AC338"/>
  <c r="AI338"/>
  <c r="AF328"/>
  <c r="AC328"/>
  <c r="AI328" s="1"/>
  <c r="AF319"/>
  <c r="AC319"/>
  <c r="AI319" s="1"/>
  <c r="V359"/>
  <c r="P359"/>
  <c r="AB359" s="1"/>
  <c r="Y359"/>
  <c r="S359"/>
  <c r="AL26"/>
  <c r="AO26" s="1"/>
  <c r="Y777"/>
  <c r="P777"/>
  <c r="S777"/>
  <c r="AB777" s="1"/>
  <c r="V777"/>
  <c r="U208"/>
  <c r="O208"/>
  <c r="AA208" s="1"/>
  <c r="X208"/>
  <c r="R208"/>
  <c r="AA451"/>
  <c r="U451"/>
  <c r="O451"/>
  <c r="X451"/>
  <c r="R451"/>
  <c r="U202"/>
  <c r="O202"/>
  <c r="X202"/>
  <c r="AA202" s="1"/>
  <c r="R202"/>
  <c r="AF11"/>
  <c r="AC11"/>
  <c r="AI11"/>
  <c r="R163"/>
  <c r="U163"/>
  <c r="O163"/>
  <c r="AA163" s="1"/>
  <c r="X163"/>
  <c r="Y478"/>
  <c r="P478"/>
  <c r="AB478"/>
  <c r="V478"/>
  <c r="S478"/>
  <c r="V188"/>
  <c r="P188"/>
  <c r="AB188" s="1"/>
  <c r="S188"/>
  <c r="Y188"/>
  <c r="Y143"/>
  <c r="S143"/>
  <c r="V143"/>
  <c r="P143"/>
  <c r="AB143" s="1"/>
  <c r="Y137"/>
  <c r="S137"/>
  <c r="V137"/>
  <c r="P137"/>
  <c r="AB137" s="1"/>
  <c r="Y127"/>
  <c r="S127"/>
  <c r="AB127"/>
  <c r="V127"/>
  <c r="P127"/>
  <c r="Y122"/>
  <c r="S122"/>
  <c r="AB122" s="1"/>
  <c r="V122"/>
  <c r="P122"/>
  <c r="Y112"/>
  <c r="S112"/>
  <c r="V112"/>
  <c r="P112"/>
  <c r="AB112" s="1"/>
  <c r="Y90"/>
  <c r="S90"/>
  <c r="P90"/>
  <c r="V90"/>
  <c r="AB90" s="1"/>
  <c r="Y81"/>
  <c r="S81"/>
  <c r="P81"/>
  <c r="AB81" s="1"/>
  <c r="V81"/>
  <c r="AC51"/>
  <c r="V13"/>
  <c r="P13"/>
  <c r="AB13" s="1"/>
  <c r="S13"/>
  <c r="Y13"/>
  <c r="AD44"/>
  <c r="AF61"/>
  <c r="AC61"/>
  <c r="AI61"/>
  <c r="X137"/>
  <c r="R137"/>
  <c r="U137"/>
  <c r="AA137"/>
  <c r="O137"/>
  <c r="X117"/>
  <c r="R117"/>
  <c r="U117"/>
  <c r="AA117" s="1"/>
  <c r="O117"/>
  <c r="AL50"/>
  <c r="AO50" s="1"/>
  <c r="AO53"/>
  <c r="AL53"/>
  <c r="AL69"/>
  <c r="AO69" s="1"/>
  <c r="Y872"/>
  <c r="S872"/>
  <c r="P872"/>
  <c r="AB872" s="1"/>
  <c r="V872"/>
  <c r="Y882"/>
  <c r="S882"/>
  <c r="AB882"/>
  <c r="P882"/>
  <c r="V882"/>
  <c r="Y934"/>
  <c r="S934"/>
  <c r="V934"/>
  <c r="P934"/>
  <c r="AB934" s="1"/>
  <c r="AB849"/>
  <c r="S849"/>
  <c r="V849"/>
  <c r="P849"/>
  <c r="Y849"/>
  <c r="S810"/>
  <c r="V810"/>
  <c r="Y810"/>
  <c r="P810"/>
  <c r="AB810" s="1"/>
  <c r="Y925"/>
  <c r="S925"/>
  <c r="V925"/>
  <c r="P925"/>
  <c r="AB925" s="1"/>
  <c r="S844"/>
  <c r="Y844"/>
  <c r="P844"/>
  <c r="AB844" s="1"/>
  <c r="V844"/>
  <c r="S805"/>
  <c r="Y805"/>
  <c r="P805"/>
  <c r="V805"/>
  <c r="AB805" s="1"/>
  <c r="P846"/>
  <c r="V846"/>
  <c r="Y846"/>
  <c r="S846"/>
  <c r="AB846" s="1"/>
  <c r="U838"/>
  <c r="O838"/>
  <c r="AA838" s="1"/>
  <c r="X838"/>
  <c r="R838"/>
  <c r="S814"/>
  <c r="V814"/>
  <c r="Y814"/>
  <c r="P814"/>
  <c r="AB814" s="1"/>
  <c r="U725"/>
  <c r="O725"/>
  <c r="R725"/>
  <c r="X725"/>
  <c r="AA725" s="1"/>
  <c r="U690"/>
  <c r="O690"/>
  <c r="R690"/>
  <c r="AA690" s="1"/>
  <c r="X690"/>
  <c r="Y752"/>
  <c r="S752"/>
  <c r="V752"/>
  <c r="P752"/>
  <c r="AB752" s="1"/>
  <c r="U730"/>
  <c r="O730"/>
  <c r="AA730" s="1"/>
  <c r="R730"/>
  <c r="X730"/>
  <c r="AA694"/>
  <c r="U694"/>
  <c r="O694"/>
  <c r="R694"/>
  <c r="X694"/>
  <c r="V779"/>
  <c r="Y779"/>
  <c r="P779"/>
  <c r="AB779"/>
  <c r="S779"/>
  <c r="X592"/>
  <c r="R592"/>
  <c r="U592"/>
  <c r="O592"/>
  <c r="AA592" s="1"/>
  <c r="Y570"/>
  <c r="S570"/>
  <c r="AB570" s="1"/>
  <c r="P570"/>
  <c r="V570"/>
  <c r="X796"/>
  <c r="R796"/>
  <c r="U796"/>
  <c r="O796"/>
  <c r="AA796" s="1"/>
  <c r="Y735"/>
  <c r="S735"/>
  <c r="V735"/>
  <c r="AB735"/>
  <c r="P735"/>
  <c r="U698"/>
  <c r="O698"/>
  <c r="AA698" s="1"/>
  <c r="X698"/>
  <c r="R698"/>
  <c r="U742"/>
  <c r="O742"/>
  <c r="AA742" s="1"/>
  <c r="R742"/>
  <c r="X742"/>
  <c r="X559"/>
  <c r="R559"/>
  <c r="U559"/>
  <c r="O559"/>
  <c r="AA559" s="1"/>
  <c r="U536"/>
  <c r="O536"/>
  <c r="R536"/>
  <c r="AA536" s="1"/>
  <c r="X536"/>
  <c r="X794"/>
  <c r="R794"/>
  <c r="AA794"/>
  <c r="U794"/>
  <c r="O794"/>
  <c r="S717"/>
  <c r="V717"/>
  <c r="P717"/>
  <c r="AB717" s="1"/>
  <c r="Y717"/>
  <c r="AC627"/>
  <c r="AF627" s="1"/>
  <c r="AI627" s="1"/>
  <c r="V614"/>
  <c r="P614"/>
  <c r="AB614" s="1"/>
  <c r="Y614"/>
  <c r="S614"/>
  <c r="V564"/>
  <c r="Y564"/>
  <c r="P564"/>
  <c r="AB564" s="1"/>
  <c r="S564"/>
  <c r="V627"/>
  <c r="P627"/>
  <c r="S627"/>
  <c r="AB627" s="1"/>
  <c r="Y627"/>
  <c r="Y576"/>
  <c r="S576"/>
  <c r="V576"/>
  <c r="P576"/>
  <c r="AB576" s="1"/>
  <c r="U538"/>
  <c r="O538"/>
  <c r="AA538" s="1"/>
  <c r="X538"/>
  <c r="R538"/>
  <c r="V647"/>
  <c r="P647"/>
  <c r="Y647"/>
  <c r="S647"/>
  <c r="AB647" s="1"/>
  <c r="V612"/>
  <c r="P612"/>
  <c r="Y612"/>
  <c r="S612"/>
  <c r="AB612" s="1"/>
  <c r="O576"/>
  <c r="X576"/>
  <c r="R576"/>
  <c r="AA576" s="1"/>
  <c r="U576"/>
  <c r="Y561"/>
  <c r="P561"/>
  <c r="AB561" s="1"/>
  <c r="S561"/>
  <c r="V561"/>
  <c r="R674"/>
  <c r="AA674" s="1"/>
  <c r="O674"/>
  <c r="X674"/>
  <c r="U674"/>
  <c r="U655"/>
  <c r="O655"/>
  <c r="R655"/>
  <c r="AA655" s="1"/>
  <c r="X655"/>
  <c r="V466"/>
  <c r="S466"/>
  <c r="Y466"/>
  <c r="P466"/>
  <c r="AB466" s="1"/>
  <c r="V428"/>
  <c r="AB428"/>
  <c r="S428"/>
  <c r="Y428"/>
  <c r="P428"/>
  <c r="U618"/>
  <c r="R618"/>
  <c r="O618"/>
  <c r="X618"/>
  <c r="AA618" s="1"/>
  <c r="V304"/>
  <c r="P304"/>
  <c r="S304"/>
  <c r="AB304" s="1"/>
  <c r="Y304"/>
  <c r="V296"/>
  <c r="P296"/>
  <c r="AB296" s="1"/>
  <c r="S296"/>
  <c r="Y296"/>
  <c r="V287"/>
  <c r="P287"/>
  <c r="AB287" s="1"/>
  <c r="S287"/>
  <c r="Y287"/>
  <c r="V277"/>
  <c r="P277"/>
  <c r="S277"/>
  <c r="Y277"/>
  <c r="AB277" s="1"/>
  <c r="V266"/>
  <c r="P266"/>
  <c r="S266"/>
  <c r="AB266" s="1"/>
  <c r="Y266"/>
  <c r="V257"/>
  <c r="P257"/>
  <c r="AB257" s="1"/>
  <c r="S257"/>
  <c r="Y257"/>
  <c r="V246"/>
  <c r="P246"/>
  <c r="AB246" s="1"/>
  <c r="S246"/>
  <c r="Y246"/>
  <c r="V235"/>
  <c r="P235"/>
  <c r="S235"/>
  <c r="Y235"/>
  <c r="AB235" s="1"/>
  <c r="V225"/>
  <c r="P225"/>
  <c r="S225"/>
  <c r="AB225" s="1"/>
  <c r="Y225"/>
  <c r="X524"/>
  <c r="R524"/>
  <c r="U524"/>
  <c r="AA524" s="1"/>
  <c r="O524"/>
  <c r="U461"/>
  <c r="O461"/>
  <c r="AA461" s="1"/>
  <c r="R461"/>
  <c r="X461"/>
  <c r="U423"/>
  <c r="O423"/>
  <c r="R423"/>
  <c r="X423"/>
  <c r="AA423" s="1"/>
  <c r="V383"/>
  <c r="P383"/>
  <c r="Y383"/>
  <c r="S383"/>
  <c r="AB383" s="1"/>
  <c r="V364"/>
  <c r="P364"/>
  <c r="AB364" s="1"/>
  <c r="Y364"/>
  <c r="S364"/>
  <c r="X52"/>
  <c r="R52"/>
  <c r="U52"/>
  <c r="O52"/>
  <c r="AA52" s="1"/>
  <c r="AG42"/>
  <c r="AD42"/>
  <c r="AJ42" s="1"/>
  <c r="X33"/>
  <c r="R33"/>
  <c r="AA33" s="1"/>
  <c r="U33"/>
  <c r="O33"/>
  <c r="AG29"/>
  <c r="AJ29" s="1"/>
  <c r="AD29"/>
  <c r="AD48"/>
  <c r="X777"/>
  <c r="R777"/>
  <c r="AA777"/>
  <c r="U777"/>
  <c r="O777"/>
  <c r="U534"/>
  <c r="O534"/>
  <c r="AA534" s="1"/>
  <c r="R534"/>
  <c r="X534"/>
  <c r="U455"/>
  <c r="O455"/>
  <c r="R455"/>
  <c r="X455"/>
  <c r="AA455" s="1"/>
  <c r="V432"/>
  <c r="S432"/>
  <c r="Y432"/>
  <c r="P432"/>
  <c r="AB432" s="1"/>
  <c r="S208"/>
  <c r="V208"/>
  <c r="Y208"/>
  <c r="P208"/>
  <c r="AB208" s="1"/>
  <c r="V451"/>
  <c r="AB451"/>
  <c r="S451"/>
  <c r="Y451"/>
  <c r="P451"/>
  <c r="S202"/>
  <c r="V202"/>
  <c r="P202"/>
  <c r="Y202"/>
  <c r="AB202" s="1"/>
  <c r="V174"/>
  <c r="P174"/>
  <c r="Y174"/>
  <c r="S174"/>
  <c r="AB174" s="1"/>
  <c r="V540"/>
  <c r="P540"/>
  <c r="AB540" s="1"/>
  <c r="Y540"/>
  <c r="S540"/>
  <c r="Y502"/>
  <c r="S502"/>
  <c r="AB502" s="1"/>
  <c r="V502"/>
  <c r="P502"/>
  <c r="Y483"/>
  <c r="S483"/>
  <c r="V483"/>
  <c r="P483"/>
  <c r="AB483" s="1"/>
  <c r="V170"/>
  <c r="P170"/>
  <c r="S170"/>
  <c r="AB170" s="1"/>
  <c r="Y170"/>
  <c r="X106"/>
  <c r="R106"/>
  <c r="O106"/>
  <c r="AA106" s="1"/>
  <c r="U106"/>
  <c r="AD45"/>
  <c r="AG28"/>
  <c r="AD28"/>
  <c r="AJ28"/>
  <c r="X19"/>
  <c r="R19"/>
  <c r="U19"/>
  <c r="O19"/>
  <c r="AA19" s="1"/>
  <c r="AG27"/>
  <c r="AD27"/>
  <c r="AJ27"/>
  <c r="U703"/>
  <c r="O703"/>
  <c r="X703"/>
  <c r="R703"/>
  <c r="AA703" s="1"/>
  <c r="O581"/>
  <c r="X581"/>
  <c r="AA581"/>
  <c r="U581"/>
  <c r="R581"/>
  <c r="V190"/>
  <c r="P190"/>
  <c r="AB190" s="1"/>
  <c r="Y190"/>
  <c r="S190"/>
  <c r="V532"/>
  <c r="P532"/>
  <c r="Y532"/>
  <c r="S532"/>
  <c r="AB532" s="1"/>
  <c r="U400"/>
  <c r="O400"/>
  <c r="R400"/>
  <c r="AA400" s="1"/>
  <c r="X400"/>
  <c r="V392"/>
  <c r="P392"/>
  <c r="AB392" s="1"/>
  <c r="S392"/>
  <c r="Y392"/>
  <c r="AB879"/>
  <c r="AA625"/>
  <c r="K659"/>
  <c r="AB468"/>
  <c r="K389"/>
  <c r="AA167"/>
  <c r="I639"/>
  <c r="AG67"/>
  <c r="AG61"/>
  <c r="AG56"/>
  <c r="AJ56" s="1"/>
  <c r="AG49"/>
  <c r="AG60"/>
  <c r="AJ60" s="1"/>
  <c r="AB963"/>
  <c r="AB709"/>
  <c r="I553"/>
  <c r="AA608"/>
  <c r="I659"/>
  <c r="AA653"/>
  <c r="I389"/>
  <c r="K163"/>
  <c r="K639"/>
  <c r="AF953"/>
  <c r="AI953" s="1"/>
  <c r="AC953"/>
  <c r="Y901"/>
  <c r="S901"/>
  <c r="AB901" s="1"/>
  <c r="V901"/>
  <c r="P901"/>
  <c r="AD914"/>
  <c r="AG914" s="1"/>
  <c r="AJ914" s="1"/>
  <c r="AD940"/>
  <c r="AG940" s="1"/>
  <c r="Y861"/>
  <c r="S861"/>
  <c r="V861"/>
  <c r="P861"/>
  <c r="AB861" s="1"/>
  <c r="X772"/>
  <c r="R772"/>
  <c r="U772"/>
  <c r="O772"/>
  <c r="AA772" s="1"/>
  <c r="AD937"/>
  <c r="AG937" s="1"/>
  <c r="AJ937" s="1"/>
  <c r="AC877"/>
  <c r="AF877" s="1"/>
  <c r="AI877" s="1"/>
  <c r="X787"/>
  <c r="R787"/>
  <c r="AA787"/>
  <c r="U787"/>
  <c r="O787"/>
  <c r="AD745"/>
  <c r="AG745" s="1"/>
  <c r="AF882"/>
  <c r="AC882"/>
  <c r="AI882"/>
  <c r="S818"/>
  <c r="Y818"/>
  <c r="P818"/>
  <c r="AB818" s="1"/>
  <c r="V818"/>
  <c r="AC737"/>
  <c r="AF737" s="1"/>
  <c r="AF700"/>
  <c r="AC700"/>
  <c r="AI700" s="1"/>
  <c r="Y742"/>
  <c r="S742"/>
  <c r="V742"/>
  <c r="P742"/>
  <c r="AB742"/>
  <c r="AF937"/>
  <c r="AC937"/>
  <c r="AI937" s="1"/>
  <c r="AF903"/>
  <c r="AC903"/>
  <c r="AI903" s="1"/>
  <c r="S830"/>
  <c r="V830"/>
  <c r="Y830"/>
  <c r="P830"/>
  <c r="AB830" s="1"/>
  <c r="AF705"/>
  <c r="AC705"/>
  <c r="AI705" s="1"/>
  <c r="X555"/>
  <c r="R555"/>
  <c r="U555"/>
  <c r="O555"/>
  <c r="AA555" s="1"/>
  <c r="AD705"/>
  <c r="U762"/>
  <c r="O762"/>
  <c r="AA762" s="1"/>
  <c r="R762"/>
  <c r="X762"/>
  <c r="X641"/>
  <c r="O641"/>
  <c r="R641"/>
  <c r="U641"/>
  <c r="AA641"/>
  <c r="S681"/>
  <c r="V681"/>
  <c r="P681"/>
  <c r="AB681" s="1"/>
  <c r="Y681"/>
  <c r="AD586"/>
  <c r="AG586"/>
  <c r="AJ586" s="1"/>
  <c r="AD473"/>
  <c r="AG473" s="1"/>
  <c r="AJ473" s="1"/>
  <c r="O568"/>
  <c r="X568"/>
  <c r="R568"/>
  <c r="U568"/>
  <c r="AA568"/>
  <c r="AD345"/>
  <c r="AG345" s="1"/>
  <c r="AJ345" s="1"/>
  <c r="V678"/>
  <c r="P678"/>
  <c r="Y678"/>
  <c r="S678"/>
  <c r="AB678" s="1"/>
  <c r="AC633"/>
  <c r="AF633" s="1"/>
  <c r="R620"/>
  <c r="AA620" s="1"/>
  <c r="U620"/>
  <c r="O620"/>
  <c r="X620"/>
  <c r="X599"/>
  <c r="R599"/>
  <c r="O599"/>
  <c r="AA599" s="1"/>
  <c r="U599"/>
  <c r="V447"/>
  <c r="S447"/>
  <c r="Y447"/>
  <c r="P447"/>
  <c r="AB447" s="1"/>
  <c r="V410"/>
  <c r="AB410"/>
  <c r="S410"/>
  <c r="Y410"/>
  <c r="P410"/>
  <c r="AF304"/>
  <c r="AI304" s="1"/>
  <c r="AC304"/>
  <c r="AC277"/>
  <c r="AF277" s="1"/>
  <c r="AI277" s="1"/>
  <c r="V553"/>
  <c r="Y553"/>
  <c r="P553"/>
  <c r="AB553" s="1"/>
  <c r="S553"/>
  <c r="V300"/>
  <c r="P300"/>
  <c r="AB300" s="1"/>
  <c r="S300"/>
  <c r="Y300"/>
  <c r="V282"/>
  <c r="P282"/>
  <c r="S282"/>
  <c r="Y282"/>
  <c r="AB282" s="1"/>
  <c r="V261"/>
  <c r="P261"/>
  <c r="S261"/>
  <c r="AB261" s="1"/>
  <c r="Y261"/>
  <c r="V240"/>
  <c r="P240"/>
  <c r="AB240" s="1"/>
  <c r="S240"/>
  <c r="Y240"/>
  <c r="V219"/>
  <c r="P219"/>
  <c r="AB219" s="1"/>
  <c r="S219"/>
  <c r="Y219"/>
  <c r="AF846"/>
  <c r="AI846" s="1"/>
  <c r="AC846"/>
  <c r="AD687"/>
  <c r="AG687"/>
  <c r="AJ687" s="1"/>
  <c r="S597"/>
  <c r="Y597"/>
  <c r="P597"/>
  <c r="AB597" s="1"/>
  <c r="V597"/>
  <c r="R475"/>
  <c r="U475"/>
  <c r="X475"/>
  <c r="O475"/>
  <c r="AA475" s="1"/>
  <c r="U405"/>
  <c r="O405"/>
  <c r="R405"/>
  <c r="X405"/>
  <c r="AA405" s="1"/>
  <c r="AF340"/>
  <c r="AC340"/>
  <c r="AI340" s="1"/>
  <c r="AF321"/>
  <c r="AC321"/>
  <c r="AI321" s="1"/>
  <c r="AC313"/>
  <c r="AF313" s="1"/>
  <c r="Y581"/>
  <c r="S581"/>
  <c r="V581"/>
  <c r="P581"/>
  <c r="AB581" s="1"/>
  <c r="AD398"/>
  <c r="AG398" s="1"/>
  <c r="V355"/>
  <c r="P355"/>
  <c r="AB355" s="1"/>
  <c r="Y355"/>
  <c r="S355"/>
  <c r="U15"/>
  <c r="O15"/>
  <c r="AA15" s="1"/>
  <c r="X15"/>
  <c r="R15"/>
  <c r="AD199"/>
  <c r="AD35"/>
  <c r="V471"/>
  <c r="S471"/>
  <c r="Y471"/>
  <c r="P471"/>
  <c r="AB471" s="1"/>
  <c r="V395"/>
  <c r="AB395"/>
  <c r="S395"/>
  <c r="Y395"/>
  <c r="P395"/>
  <c r="S197"/>
  <c r="V197"/>
  <c r="P197"/>
  <c r="Y197"/>
  <c r="AB197" s="1"/>
  <c r="O572"/>
  <c r="AA572" s="1"/>
  <c r="X572"/>
  <c r="U572"/>
  <c r="R572"/>
  <c r="U436"/>
  <c r="O436"/>
  <c r="AA436" s="1"/>
  <c r="R436"/>
  <c r="X436"/>
  <c r="S192"/>
  <c r="V192"/>
  <c r="P192"/>
  <c r="AB192" s="1"/>
  <c r="Y192"/>
  <c r="AF67"/>
  <c r="AI67" s="1"/>
  <c r="AC67"/>
  <c r="AD19"/>
  <c r="AF384"/>
  <c r="AC384"/>
  <c r="AI384"/>
  <c r="AF383"/>
  <c r="AC383"/>
  <c r="AI383" s="1"/>
  <c r="AF369"/>
  <c r="AC369"/>
  <c r="AI369" s="1"/>
  <c r="AD332"/>
  <c r="AG332" s="1"/>
  <c r="V180"/>
  <c r="P180"/>
  <c r="AB180" s="1"/>
  <c r="Y180"/>
  <c r="S180"/>
  <c r="AC45"/>
  <c r="AF45" s="1"/>
  <c r="AI45" s="1"/>
  <c r="Y512"/>
  <c r="S512"/>
  <c r="V512"/>
  <c r="AB512" s="1"/>
  <c r="P512"/>
  <c r="X392"/>
  <c r="R392"/>
  <c r="AA392" s="1"/>
  <c r="O392"/>
  <c r="U392"/>
  <c r="AG41"/>
  <c r="AD41"/>
  <c r="AJ41" s="1"/>
  <c r="AC32"/>
  <c r="AF156"/>
  <c r="AC156"/>
  <c r="AI156"/>
  <c r="AG438"/>
  <c r="AD438"/>
  <c r="AJ438" s="1"/>
  <c r="AC388"/>
  <c r="AF388" s="1"/>
  <c r="AI388" s="1"/>
  <c r="AC185"/>
  <c r="AF185"/>
  <c r="AI185" s="1"/>
  <c r="U476"/>
  <c r="O476"/>
  <c r="AA476" s="1"/>
  <c r="R476"/>
  <c r="X476"/>
  <c r="X95"/>
  <c r="R95"/>
  <c r="AA95" s="1"/>
  <c r="U95"/>
  <c r="O95"/>
  <c r="AF43"/>
  <c r="AC43"/>
  <c r="AI43" s="1"/>
  <c r="X101"/>
  <c r="R101"/>
  <c r="U101"/>
  <c r="O101"/>
  <c r="AA101" s="1"/>
  <c r="AG340"/>
  <c r="AD340"/>
  <c r="AJ340" s="1"/>
  <c r="AC922"/>
  <c r="AF922" s="1"/>
  <c r="AI922" s="1"/>
  <c r="Y932"/>
  <c r="S932"/>
  <c r="V932"/>
  <c r="AB932" s="1"/>
  <c r="P932"/>
  <c r="Y869"/>
  <c r="S869"/>
  <c r="P869"/>
  <c r="AB869" s="1"/>
  <c r="V869"/>
  <c r="Y877"/>
  <c r="S877"/>
  <c r="V877"/>
  <c r="P877"/>
  <c r="AB877" s="1"/>
  <c r="U810"/>
  <c r="O810"/>
  <c r="R810"/>
  <c r="AA810" s="1"/>
  <c r="X810"/>
  <c r="P812"/>
  <c r="Y812"/>
  <c r="AB812"/>
  <c r="S812"/>
  <c r="V812"/>
  <c r="V676"/>
  <c r="P676"/>
  <c r="AB676" s="1"/>
  <c r="Y676"/>
  <c r="S676"/>
  <c r="U765"/>
  <c r="O765"/>
  <c r="X765"/>
  <c r="R765"/>
  <c r="AA765" s="1"/>
  <c r="S712"/>
  <c r="V712"/>
  <c r="Y712"/>
  <c r="P712"/>
  <c r="AB712" s="1"/>
  <c r="Y583"/>
  <c r="S583"/>
  <c r="AB583"/>
  <c r="V583"/>
  <c r="P583"/>
  <c r="Y796"/>
  <c r="P796"/>
  <c r="AB796" s="1"/>
  <c r="S796"/>
  <c r="V796"/>
  <c r="S685"/>
  <c r="Y685"/>
  <c r="P685"/>
  <c r="V685"/>
  <c r="AB685" s="1"/>
  <c r="S794"/>
  <c r="Y794"/>
  <c r="V794"/>
  <c r="P794"/>
  <c r="AB794" s="1"/>
  <c r="U717"/>
  <c r="O717"/>
  <c r="AA717" s="1"/>
  <c r="X717"/>
  <c r="R717"/>
  <c r="AC645"/>
  <c r="V631"/>
  <c r="P631"/>
  <c r="AB631" s="1"/>
  <c r="Y631"/>
  <c r="S631"/>
  <c r="AC515"/>
  <c r="AF515" s="1"/>
  <c r="AC453"/>
  <c r="AF434"/>
  <c r="AI434" s="1"/>
  <c r="AC434"/>
  <c r="AF398"/>
  <c r="AI398" s="1"/>
  <c r="AC398"/>
  <c r="AD591"/>
  <c r="AG591" s="1"/>
  <c r="AJ591" s="1"/>
  <c r="R647"/>
  <c r="X647"/>
  <c r="U647"/>
  <c r="O647"/>
  <c r="AA647" s="1"/>
  <c r="X587"/>
  <c r="R587"/>
  <c r="AA587" s="1"/>
  <c r="U587"/>
  <c r="O587"/>
  <c r="U678"/>
  <c r="O678"/>
  <c r="X678"/>
  <c r="R678"/>
  <c r="AA678"/>
  <c r="V655"/>
  <c r="P655"/>
  <c r="S655"/>
  <c r="AB655" s="1"/>
  <c r="Y655"/>
  <c r="U466"/>
  <c r="O466"/>
  <c r="AA466" s="1"/>
  <c r="X466"/>
  <c r="R466"/>
  <c r="AC302"/>
  <c r="AF302" s="1"/>
  <c r="AI302" s="1"/>
  <c r="AC293"/>
  <c r="AF285"/>
  <c r="AI285" s="1"/>
  <c r="AC285"/>
  <c r="AF274"/>
  <c r="AI274" s="1"/>
  <c r="AC274"/>
  <c r="AC263"/>
  <c r="AF263" s="1"/>
  <c r="AI263" s="1"/>
  <c r="AC255"/>
  <c r="U551"/>
  <c r="O551"/>
  <c r="X551"/>
  <c r="AA551" s="1"/>
  <c r="R551"/>
  <c r="V293"/>
  <c r="P293"/>
  <c r="AB293" s="1"/>
  <c r="S293"/>
  <c r="Y293"/>
  <c r="V263"/>
  <c r="P263"/>
  <c r="AB263" s="1"/>
  <c r="S263"/>
  <c r="Y263"/>
  <c r="V243"/>
  <c r="P243"/>
  <c r="S243"/>
  <c r="Y243"/>
  <c r="AB243" s="1"/>
  <c r="V222"/>
  <c r="P222"/>
  <c r="S222"/>
  <c r="AB222" s="1"/>
  <c r="Y222"/>
  <c r="V524"/>
  <c r="P524"/>
  <c r="AB524" s="1"/>
  <c r="Y524"/>
  <c r="S524"/>
  <c r="V442"/>
  <c r="AB442"/>
  <c r="S442"/>
  <c r="Y442"/>
  <c r="P442"/>
  <c r="AB378"/>
  <c r="V378"/>
  <c r="P378"/>
  <c r="Y378"/>
  <c r="S378"/>
  <c r="AD309"/>
  <c r="AG309" s="1"/>
  <c r="AJ309" s="1"/>
  <c r="X50"/>
  <c r="R50"/>
  <c r="U50"/>
  <c r="O50"/>
  <c r="AA50"/>
  <c r="U432"/>
  <c r="O432"/>
  <c r="R432"/>
  <c r="AA432" s="1"/>
  <c r="X432"/>
  <c r="V418"/>
  <c r="S418"/>
  <c r="P418"/>
  <c r="AB418" s="1"/>
  <c r="Y418"/>
  <c r="V436"/>
  <c r="AB436"/>
  <c r="S436"/>
  <c r="P436"/>
  <c r="Y436"/>
  <c r="AA540"/>
  <c r="U540"/>
  <c r="O540"/>
  <c r="X540"/>
  <c r="R540"/>
  <c r="Y498"/>
  <c r="S498"/>
  <c r="V498"/>
  <c r="AB498"/>
  <c r="P498"/>
  <c r="Y148"/>
  <c r="S148"/>
  <c r="P148"/>
  <c r="AB148" s="1"/>
  <c r="V148"/>
  <c r="Y131"/>
  <c r="S131"/>
  <c r="P131"/>
  <c r="AB131" s="1"/>
  <c r="V131"/>
  <c r="Y117"/>
  <c r="S117"/>
  <c r="P117"/>
  <c r="V117"/>
  <c r="AB117"/>
  <c r="Y101"/>
  <c r="S101"/>
  <c r="P101"/>
  <c r="AB101" s="1"/>
  <c r="V101"/>
  <c r="Y95"/>
  <c r="S95"/>
  <c r="V95"/>
  <c r="AB95" s="1"/>
  <c r="P95"/>
  <c r="Y86"/>
  <c r="S86"/>
  <c r="P86"/>
  <c r="AB86" s="1"/>
  <c r="V86"/>
  <c r="AG36"/>
  <c r="AD36"/>
  <c r="AJ36" s="1"/>
  <c r="V641"/>
  <c r="P641"/>
  <c r="AB641" s="1"/>
  <c r="Y641"/>
  <c r="S641"/>
  <c r="R190"/>
  <c r="U190"/>
  <c r="X190"/>
  <c r="O190"/>
  <c r="AA190" s="1"/>
  <c r="U532"/>
  <c r="O532"/>
  <c r="X532"/>
  <c r="R532"/>
  <c r="AA532" s="1"/>
  <c r="AC188"/>
  <c r="AF188"/>
  <c r="AI188" s="1"/>
  <c r="V476"/>
  <c r="S476"/>
  <c r="P476"/>
  <c r="AB476" s="1"/>
  <c r="Y476"/>
  <c r="X148"/>
  <c r="R148"/>
  <c r="U148"/>
  <c r="AA148" s="1"/>
  <c r="O148"/>
  <c r="X127"/>
  <c r="R127"/>
  <c r="AA127" s="1"/>
  <c r="U127"/>
  <c r="O127"/>
  <c r="X81"/>
  <c r="R81"/>
  <c r="U81"/>
  <c r="O81"/>
  <c r="AA81" s="1"/>
  <c r="AO58"/>
  <c r="AL58"/>
  <c r="AL63"/>
  <c r="AO63" s="1"/>
  <c r="AO52"/>
  <c r="AL52"/>
  <c r="Y942"/>
  <c r="S942"/>
  <c r="AB942" s="1"/>
  <c r="V942"/>
  <c r="P942"/>
  <c r="Y922"/>
  <c r="S922"/>
  <c r="V922"/>
  <c r="P922"/>
  <c r="AB922"/>
  <c r="Y874"/>
  <c r="S874"/>
  <c r="P874"/>
  <c r="V874"/>
  <c r="AB874" s="1"/>
  <c r="Y892"/>
  <c r="S892"/>
  <c r="AB892"/>
  <c r="P892"/>
  <c r="V892"/>
  <c r="U826"/>
  <c r="O826"/>
  <c r="AA826" s="1"/>
  <c r="R826"/>
  <c r="X826"/>
  <c r="X798"/>
  <c r="R798"/>
  <c r="O798"/>
  <c r="AA798" s="1"/>
  <c r="U798"/>
  <c r="X782"/>
  <c r="R782"/>
  <c r="U782"/>
  <c r="O782"/>
  <c r="AA782" s="1"/>
  <c r="U822"/>
  <c r="O822"/>
  <c r="AA822" s="1"/>
  <c r="R822"/>
  <c r="X822"/>
  <c r="Y884"/>
  <c r="S884"/>
  <c r="AB884" s="1"/>
  <c r="V884"/>
  <c r="P884"/>
  <c r="AB838"/>
  <c r="S838"/>
  <c r="Y838"/>
  <c r="P838"/>
  <c r="V838"/>
  <c r="Y787"/>
  <c r="P787"/>
  <c r="S787"/>
  <c r="V787"/>
  <c r="AB787" s="1"/>
  <c r="Y945"/>
  <c r="S945"/>
  <c r="V945"/>
  <c r="AB945" s="1"/>
  <c r="P945"/>
  <c r="U818"/>
  <c r="O818"/>
  <c r="AA818" s="1"/>
  <c r="X818"/>
  <c r="R818"/>
  <c r="S725"/>
  <c r="Y725"/>
  <c r="P725"/>
  <c r="V725"/>
  <c r="AB725" s="1"/>
  <c r="S690"/>
  <c r="Y690"/>
  <c r="P690"/>
  <c r="AB690" s="1"/>
  <c r="V690"/>
  <c r="U755"/>
  <c r="O755"/>
  <c r="AA755" s="1"/>
  <c r="X755"/>
  <c r="R755"/>
  <c r="U830"/>
  <c r="O830"/>
  <c r="AA830" s="1"/>
  <c r="X830"/>
  <c r="R830"/>
  <c r="S730"/>
  <c r="V730"/>
  <c r="P730"/>
  <c r="Y730"/>
  <c r="AB730" s="1"/>
  <c r="S694"/>
  <c r="V694"/>
  <c r="P694"/>
  <c r="AB694" s="1"/>
  <c r="Y694"/>
  <c r="P679"/>
  <c r="AB679" s="1"/>
  <c r="Y679"/>
  <c r="V679"/>
  <c r="S679"/>
  <c r="Y574"/>
  <c r="S574"/>
  <c r="AB574" s="1"/>
  <c r="V574"/>
  <c r="P574"/>
  <c r="V789"/>
  <c r="Y789"/>
  <c r="P789"/>
  <c r="S789"/>
  <c r="AB789"/>
  <c r="U721"/>
  <c r="O721"/>
  <c r="X721"/>
  <c r="R721"/>
  <c r="AA721" s="1"/>
  <c r="S698"/>
  <c r="V698"/>
  <c r="Y698"/>
  <c r="P698"/>
  <c r="AB698" s="1"/>
  <c r="U752"/>
  <c r="O752"/>
  <c r="AA752" s="1"/>
  <c r="R752"/>
  <c r="X752"/>
  <c r="X622"/>
  <c r="O622"/>
  <c r="R622"/>
  <c r="U622"/>
  <c r="AA622"/>
  <c r="Y546"/>
  <c r="S546"/>
  <c r="V546"/>
  <c r="P546"/>
  <c r="AB546" s="1"/>
  <c r="U681"/>
  <c r="O681"/>
  <c r="AA681" s="1"/>
  <c r="X681"/>
  <c r="R681"/>
  <c r="R583"/>
  <c r="U583"/>
  <c r="X583"/>
  <c r="O583"/>
  <c r="AA583" s="1"/>
  <c r="R629"/>
  <c r="AA629" s="1"/>
  <c r="X629"/>
  <c r="O629"/>
  <c r="U629"/>
  <c r="V601"/>
  <c r="Y601"/>
  <c r="P601"/>
  <c r="S601"/>
  <c r="AB601" s="1"/>
  <c r="X561"/>
  <c r="R561"/>
  <c r="AA561"/>
  <c r="U561"/>
  <c r="O561"/>
  <c r="V674"/>
  <c r="P674"/>
  <c r="AB674" s="1"/>
  <c r="Y674"/>
  <c r="S674"/>
  <c r="Y599"/>
  <c r="P599"/>
  <c r="AB599" s="1"/>
  <c r="S599"/>
  <c r="V599"/>
  <c r="U447"/>
  <c r="O447"/>
  <c r="X447"/>
  <c r="R447"/>
  <c r="AA447" s="1"/>
  <c r="U410"/>
  <c r="O410"/>
  <c r="AA410" s="1"/>
  <c r="X410"/>
  <c r="R410"/>
  <c r="AD592"/>
  <c r="V542"/>
  <c r="P542"/>
  <c r="AB542" s="1"/>
  <c r="Y542"/>
  <c r="S542"/>
  <c r="V307"/>
  <c r="P307"/>
  <c r="AB307" s="1"/>
  <c r="S307"/>
  <c r="Y307"/>
  <c r="AB298"/>
  <c r="V298"/>
  <c r="P298"/>
  <c r="S298"/>
  <c r="Y298"/>
  <c r="V289"/>
  <c r="P289"/>
  <c r="S289"/>
  <c r="AB289" s="1"/>
  <c r="Y289"/>
  <c r="V279"/>
  <c r="P279"/>
  <c r="AB279" s="1"/>
  <c r="S279"/>
  <c r="Y279"/>
  <c r="V269"/>
  <c r="P269"/>
  <c r="AB269" s="1"/>
  <c r="S269"/>
  <c r="Y269"/>
  <c r="V259"/>
  <c r="P259"/>
  <c r="S259"/>
  <c r="Y259"/>
  <c r="AB259" s="1"/>
  <c r="V249"/>
  <c r="P249"/>
  <c r="S249"/>
  <c r="AB249" s="1"/>
  <c r="Y249"/>
  <c r="V237"/>
  <c r="P237"/>
  <c r="AB237" s="1"/>
  <c r="S237"/>
  <c r="Y237"/>
  <c r="V228"/>
  <c r="P228"/>
  <c r="AB228" s="1"/>
  <c r="S228"/>
  <c r="Y228"/>
  <c r="AB216"/>
  <c r="V216"/>
  <c r="P216"/>
  <c r="S216"/>
  <c r="Y216"/>
  <c r="V475"/>
  <c r="P475"/>
  <c r="S475"/>
  <c r="AB475" s="1"/>
  <c r="Y475"/>
  <c r="V461"/>
  <c r="S461"/>
  <c r="Y461"/>
  <c r="P461"/>
  <c r="AB461" s="1"/>
  <c r="V423"/>
  <c r="AB423"/>
  <c r="S423"/>
  <c r="P423"/>
  <c r="Y423"/>
  <c r="V369"/>
  <c r="P369"/>
  <c r="Y369"/>
  <c r="S369"/>
  <c r="AB369" s="1"/>
  <c r="V350"/>
  <c r="P350"/>
  <c r="Y350"/>
  <c r="S350"/>
  <c r="AB350" s="1"/>
  <c r="U178"/>
  <c r="X178"/>
  <c r="O178"/>
  <c r="AA178" s="1"/>
  <c r="R178"/>
  <c r="X54"/>
  <c r="R54"/>
  <c r="AA54" s="1"/>
  <c r="U54"/>
  <c r="O54"/>
  <c r="AG37"/>
  <c r="AJ37" s="1"/>
  <c r="AD37"/>
  <c r="V15"/>
  <c r="P15"/>
  <c r="AB15" s="1"/>
  <c r="Y15"/>
  <c r="S15"/>
  <c r="AG31"/>
  <c r="AD31"/>
  <c r="AJ31" s="1"/>
  <c r="V534"/>
  <c r="P534"/>
  <c r="AB534" s="1"/>
  <c r="Y534"/>
  <c r="S534"/>
  <c r="U471"/>
  <c r="O471"/>
  <c r="X471"/>
  <c r="R471"/>
  <c r="AA471" s="1"/>
  <c r="V455"/>
  <c r="S455"/>
  <c r="P455"/>
  <c r="AB455" s="1"/>
  <c r="Y455"/>
  <c r="U395"/>
  <c r="O395"/>
  <c r="AA395" s="1"/>
  <c r="R395"/>
  <c r="X395"/>
  <c r="U197"/>
  <c r="O197"/>
  <c r="AA197" s="1"/>
  <c r="X197"/>
  <c r="R197"/>
  <c r="U214"/>
  <c r="O214"/>
  <c r="R214"/>
  <c r="X214"/>
  <c r="AA214" s="1"/>
  <c r="U192"/>
  <c r="O192"/>
  <c r="R192"/>
  <c r="AA192" s="1"/>
  <c r="X192"/>
  <c r="V637"/>
  <c r="P637"/>
  <c r="AB637" s="1"/>
  <c r="S637"/>
  <c r="Y637"/>
  <c r="R180"/>
  <c r="AA180"/>
  <c r="U180"/>
  <c r="O180"/>
  <c r="X180"/>
  <c r="Y508"/>
  <c r="S508"/>
  <c r="V508"/>
  <c r="P508"/>
  <c r="AB508" s="1"/>
  <c r="Y488"/>
  <c r="S488"/>
  <c r="V488"/>
  <c r="AB488"/>
  <c r="P488"/>
  <c r="Y150"/>
  <c r="S150"/>
  <c r="AB150"/>
  <c r="V150"/>
  <c r="P150"/>
  <c r="Y145"/>
  <c r="S145"/>
  <c r="P145"/>
  <c r="AB145" s="1"/>
  <c r="V145"/>
  <c r="Y140"/>
  <c r="S140"/>
  <c r="V140"/>
  <c r="P140"/>
  <c r="AB140" s="1"/>
  <c r="Y134"/>
  <c r="S134"/>
  <c r="P134"/>
  <c r="V134"/>
  <c r="AB134" s="1"/>
  <c r="Y129"/>
  <c r="S129"/>
  <c r="AB129"/>
  <c r="V129"/>
  <c r="P129"/>
  <c r="Y124"/>
  <c r="S124"/>
  <c r="AB124" s="1"/>
  <c r="V124"/>
  <c r="P124"/>
  <c r="Y119"/>
  <c r="S119"/>
  <c r="V119"/>
  <c r="P119"/>
  <c r="AB119" s="1"/>
  <c r="Y115"/>
  <c r="S115"/>
  <c r="V115"/>
  <c r="P115"/>
  <c r="AB115" s="1"/>
  <c r="Y109"/>
  <c r="S109"/>
  <c r="AB109"/>
  <c r="V109"/>
  <c r="P109"/>
  <c r="Y103"/>
  <c r="S103"/>
  <c r="AB103" s="1"/>
  <c r="V103"/>
  <c r="P103"/>
  <c r="Y98"/>
  <c r="S98"/>
  <c r="P98"/>
  <c r="V98"/>
  <c r="AB98"/>
  <c r="Y93"/>
  <c r="S93"/>
  <c r="V93"/>
  <c r="P93"/>
  <c r="AB93" s="1"/>
  <c r="Y88"/>
  <c r="S88"/>
  <c r="P88"/>
  <c r="AB88" s="1"/>
  <c r="V88"/>
  <c r="Y84"/>
  <c r="S84"/>
  <c r="P84"/>
  <c r="AB84" s="1"/>
  <c r="V84"/>
  <c r="Y57"/>
  <c r="AB57" s="1"/>
  <c r="S57"/>
  <c r="P57"/>
  <c r="V57"/>
  <c r="AG21"/>
  <c r="AD21"/>
  <c r="AJ21" s="1"/>
  <c r="AG40"/>
  <c r="AJ40" s="1"/>
  <c r="AD40"/>
  <c r="S703"/>
  <c r="Y703"/>
  <c r="P703"/>
  <c r="AB703" s="1"/>
  <c r="V703"/>
  <c r="R172"/>
  <c r="AA172" s="1"/>
  <c r="U172"/>
  <c r="O172"/>
  <c r="X172"/>
  <c r="U414"/>
  <c r="O414"/>
  <c r="X414"/>
  <c r="R414"/>
  <c r="AA414" s="1"/>
  <c r="V400"/>
  <c r="S400"/>
  <c r="P400"/>
  <c r="AB400" s="1"/>
  <c r="Y400"/>
  <c r="V531"/>
  <c r="P531"/>
  <c r="AB531" s="1"/>
  <c r="Y531"/>
  <c r="S531"/>
  <c r="AB807"/>
  <c r="K620"/>
  <c r="AB956"/>
  <c r="AB802"/>
  <c r="AB906"/>
  <c r="I601"/>
  <c r="AB528"/>
  <c r="AA586"/>
  <c r="AB344"/>
  <c r="AB430"/>
  <c r="AA528"/>
  <c r="AA526"/>
  <c r="AC71" i="2" l="1"/>
  <c r="AF71" s="1"/>
  <c r="AD86"/>
  <c r="AG86" s="1"/>
  <c r="AG140"/>
  <c r="AD140"/>
  <c r="AC109"/>
  <c r="AF109"/>
  <c r="AC388"/>
  <c r="AF388" s="1"/>
  <c r="AD443"/>
  <c r="AG443"/>
  <c r="AC481"/>
  <c r="AF481" s="1"/>
  <c r="AD553"/>
  <c r="AG553"/>
  <c r="AG910"/>
  <c r="AD910"/>
  <c r="AD891"/>
  <c r="AG891" s="1"/>
  <c r="AC938"/>
  <c r="AF938" s="1"/>
  <c r="AC376"/>
  <c r="AF376"/>
  <c r="AC743"/>
  <c r="AF743" s="1"/>
  <c r="AD868"/>
  <c r="AG868" s="1"/>
  <c r="AG936"/>
  <c r="AD936"/>
  <c r="AN57"/>
  <c r="AQ57" s="1"/>
  <c r="AG227"/>
  <c r="AD227"/>
  <c r="AC263"/>
  <c r="AF263"/>
  <c r="AG603"/>
  <c r="AD603"/>
  <c r="AC878"/>
  <c r="AF878"/>
  <c r="AG672"/>
  <c r="AD672"/>
  <c r="AD789"/>
  <c r="AG789" s="1"/>
  <c r="AG795"/>
  <c r="AD795"/>
  <c r="AC199"/>
  <c r="AF199" s="1"/>
  <c r="AF535"/>
  <c r="AC535"/>
  <c r="AC504"/>
  <c r="AF504" s="1"/>
  <c r="AG862"/>
  <c r="AD862"/>
  <c r="AC928"/>
  <c r="AF928" s="1"/>
  <c r="AD678"/>
  <c r="AG678" s="1"/>
  <c r="AC322"/>
  <c r="AF322"/>
  <c r="AC527"/>
  <c r="AF527" s="1"/>
  <c r="AD282"/>
  <c r="AG282" s="1"/>
  <c r="AG165"/>
  <c r="AD165"/>
  <c r="AC385"/>
  <c r="AF385" s="1"/>
  <c r="AC624"/>
  <c r="AF624" s="1"/>
  <c r="AD663"/>
  <c r="AG663"/>
  <c r="AG374"/>
  <c r="AD374"/>
  <c r="AC546"/>
  <c r="AF546"/>
  <c r="AD705"/>
  <c r="AG705" s="1"/>
  <c r="AC787"/>
  <c r="AF787" s="1"/>
  <c r="AC299"/>
  <c r="AF299" s="1"/>
  <c r="AD472"/>
  <c r="AG472"/>
  <c r="AN106"/>
  <c r="AQ106" s="1"/>
  <c r="AN52"/>
  <c r="AQ52" s="1"/>
  <c r="AG424"/>
  <c r="AD424"/>
  <c r="AC150"/>
  <c r="AF150" s="1"/>
  <c r="AF252"/>
  <c r="AC252"/>
  <c r="AD329"/>
  <c r="AG329" s="1"/>
  <c r="AC753"/>
  <c r="AF753" s="1"/>
  <c r="AC789"/>
  <c r="AF789" s="1"/>
  <c r="AF710"/>
  <c r="AC710"/>
  <c r="AD938"/>
  <c r="AG938" s="1"/>
  <c r="AC140"/>
  <c r="AF140" s="1"/>
  <c r="AC188"/>
  <c r="AF188" s="1"/>
  <c r="AG714"/>
  <c r="AD714"/>
  <c r="AC775"/>
  <c r="AF775" s="1"/>
  <c r="AG933"/>
  <c r="AD933"/>
  <c r="AD521"/>
  <c r="AG521"/>
  <c r="AN29"/>
  <c r="AQ29" s="1"/>
  <c r="AD347"/>
  <c r="AG347" s="1"/>
  <c r="AG683"/>
  <c r="AD683"/>
  <c r="AD327"/>
  <c r="AG327"/>
  <c r="AF667"/>
  <c r="AC667"/>
  <c r="AD661"/>
  <c r="AG661" s="1"/>
  <c r="AG775"/>
  <c r="AD775"/>
  <c r="AD803"/>
  <c r="AG803" s="1"/>
  <c r="AF812"/>
  <c r="AC812"/>
  <c r="AC127"/>
  <c r="AF127" s="1"/>
  <c r="AG90"/>
  <c r="AD90"/>
  <c r="AD266"/>
  <c r="AG266" s="1"/>
  <c r="AC276"/>
  <c r="AF276" s="1"/>
  <c r="AD279"/>
  <c r="AG279" s="1"/>
  <c r="AC185"/>
  <c r="AF185" s="1"/>
  <c r="AD229"/>
  <c r="AG229"/>
  <c r="AF609"/>
  <c r="AC609"/>
  <c r="AC735"/>
  <c r="AF735" s="1"/>
  <c r="AD318"/>
  <c r="AG318" s="1"/>
  <c r="AC361"/>
  <c r="AF361"/>
  <c r="AD632"/>
  <c r="AG632" s="1"/>
  <c r="AC770"/>
  <c r="AF770" s="1"/>
  <c r="AG785"/>
  <c r="AD785"/>
  <c r="AD570"/>
  <c r="AG570" s="1"/>
  <c r="AC225"/>
  <c r="AF225" s="1"/>
  <c r="AD655"/>
  <c r="AG655" s="1"/>
  <c r="AC165"/>
  <c r="AF165" s="1"/>
  <c r="AC279"/>
  <c r="AF279" s="1"/>
  <c r="AF590"/>
  <c r="AC590"/>
  <c r="AG605"/>
  <c r="AD605"/>
  <c r="AG487"/>
  <c r="AD487"/>
  <c r="AF718"/>
  <c r="AC718"/>
  <c r="AG640"/>
  <c r="AD640"/>
  <c r="AK59"/>
  <c r="AM59" s="1"/>
  <c r="AP59" s="1"/>
  <c r="AC464"/>
  <c r="AF464" s="1"/>
  <c r="AG263"/>
  <c r="AD263"/>
  <c r="AG484"/>
  <c r="AD484"/>
  <c r="AF249"/>
  <c r="AC249"/>
  <c r="AG519"/>
  <c r="AD519"/>
  <c r="AG408"/>
  <c r="AD408"/>
  <c r="AG470"/>
  <c r="AD470"/>
  <c r="AC588"/>
  <c r="AF588" s="1"/>
  <c r="AF632"/>
  <c r="AC632"/>
  <c r="AG693"/>
  <c r="AD693"/>
  <c r="AC816"/>
  <c r="AF816" s="1"/>
  <c r="AG745"/>
  <c r="AD745"/>
  <c r="AG618"/>
  <c r="AD618"/>
  <c r="AF380"/>
  <c r="AC380"/>
  <c r="AF256"/>
  <c r="AC256"/>
  <c r="AD501"/>
  <c r="AG501" s="1"/>
  <c r="AF575"/>
  <c r="AC575"/>
  <c r="AD416"/>
  <c r="AG416" s="1"/>
  <c r="AF657"/>
  <c r="AC657"/>
  <c r="AG222"/>
  <c r="AD222"/>
  <c r="AF157"/>
  <c r="AC157"/>
  <c r="AF678"/>
  <c r="AC678"/>
  <c r="AF401"/>
  <c r="AC401"/>
  <c r="AG558"/>
  <c r="AD558"/>
  <c r="AF698"/>
  <c r="AC698"/>
  <c r="AG820"/>
  <c r="AD820"/>
  <c r="AF90"/>
  <c r="AC90"/>
  <c r="AC213"/>
  <c r="AF213" s="1"/>
  <c r="AN62"/>
  <c r="AQ62" s="1"/>
  <c r="AG671"/>
  <c r="AD671"/>
  <c r="AG555"/>
  <c r="AD555"/>
  <c r="AC406"/>
  <c r="AF406" s="1"/>
  <c r="AC454"/>
  <c r="AF454" s="1"/>
  <c r="AD588"/>
  <c r="AG588" s="1"/>
  <c r="AG748"/>
  <c r="AD748"/>
  <c r="AG772"/>
  <c r="AD772"/>
  <c r="AF691"/>
  <c r="AC691"/>
  <c r="AF745"/>
  <c r="AC745"/>
  <c r="AG947"/>
  <c r="AD947"/>
  <c r="AC410"/>
  <c r="AF410" s="1"/>
  <c r="AG157"/>
  <c r="AD157"/>
  <c r="AC95"/>
  <c r="AF95" s="1"/>
  <c r="AG243"/>
  <c r="AD243"/>
  <c r="AG385"/>
  <c r="AD385"/>
  <c r="AN50"/>
  <c r="AQ50" s="1"/>
  <c r="AD268"/>
  <c r="AG268" s="1"/>
  <c r="AC491"/>
  <c r="AF491" s="1"/>
  <c r="AG630"/>
  <c r="AD630"/>
  <c r="AF782"/>
  <c r="AC782"/>
  <c r="AG793"/>
  <c r="AD793"/>
  <c r="AD743"/>
  <c r="AG743" s="1"/>
  <c r="AD918"/>
  <c r="AG918" s="1"/>
  <c r="AC124"/>
  <c r="AF124" s="1"/>
  <c r="AD82"/>
  <c r="AG82" s="1"/>
  <c r="AD197"/>
  <c r="AG197" s="1"/>
  <c r="AC260"/>
  <c r="AF260" s="1"/>
  <c r="AD657"/>
  <c r="AG657" s="1"/>
  <c r="AG897"/>
  <c r="AD897"/>
  <c r="AF824"/>
  <c r="AC824"/>
  <c r="AD712"/>
  <c r="AG712" s="1"/>
  <c r="AF767"/>
  <c r="AC767"/>
  <c r="AD818"/>
  <c r="AG818" s="1"/>
  <c r="AD791"/>
  <c r="AG791" s="1"/>
  <c r="AG926"/>
  <c r="AD926"/>
  <c r="AG225"/>
  <c r="AD225"/>
  <c r="AC414"/>
  <c r="AF414" s="1"/>
  <c r="AG710"/>
  <c r="AD710"/>
  <c r="AD767"/>
  <c r="AG767" s="1"/>
  <c r="AQ72"/>
  <c r="AN72"/>
  <c r="AD489"/>
  <c r="AG489" s="1"/>
  <c r="AC443"/>
  <c r="AF443" s="1"/>
  <c r="AG696"/>
  <c r="AD696"/>
  <c r="AD410"/>
  <c r="AG410" s="1"/>
  <c r="AC834"/>
  <c r="AF834" s="1"/>
  <c r="AJ44"/>
  <c r="AL44" s="1"/>
  <c r="AF449"/>
  <c r="AC449"/>
  <c r="AG103"/>
  <c r="AD103"/>
  <c r="AG295"/>
  <c r="AD295"/>
  <c r="AG596"/>
  <c r="AD596"/>
  <c r="AD174"/>
  <c r="AG174" s="1"/>
  <c r="AD457"/>
  <c r="AG457" s="1"/>
  <c r="AF579"/>
  <c r="AC579"/>
  <c r="AG676"/>
  <c r="AD676"/>
  <c r="AG845"/>
  <c r="AD845"/>
  <c r="AG888"/>
  <c r="AD888"/>
  <c r="AC842"/>
  <c r="AF842" s="1"/>
  <c r="AF886"/>
  <c r="AC886"/>
  <c r="AC457"/>
  <c r="AF457" s="1"/>
  <c r="AC836"/>
  <c r="AF836" s="1"/>
  <c r="AG849"/>
  <c r="AD849"/>
  <c r="AG913"/>
  <c r="AD913"/>
  <c r="AG240"/>
  <c r="AD240"/>
  <c r="AC428"/>
  <c r="AF428" s="1"/>
  <c r="AF494"/>
  <c r="AC494"/>
  <c r="AC354"/>
  <c r="AF354" s="1"/>
  <c r="AG579"/>
  <c r="AD579"/>
  <c r="AF620"/>
  <c r="AC620"/>
  <c r="AF693"/>
  <c r="AC693"/>
  <c r="AD590"/>
  <c r="AG590" s="1"/>
  <c r="AC857"/>
  <c r="AF857" s="1"/>
  <c r="AF426"/>
  <c r="AC426"/>
  <c r="AG306"/>
  <c r="AD306"/>
  <c r="AF596"/>
  <c r="AC596"/>
  <c r="AF180"/>
  <c r="AC180"/>
  <c r="AC630"/>
  <c r="AF630" s="1"/>
  <c r="AD831"/>
  <c r="AG831" s="1"/>
  <c r="AD836"/>
  <c r="AG836" s="1"/>
  <c r="AD921"/>
  <c r="AG921" s="1"/>
  <c r="AD122"/>
  <c r="AG122" s="1"/>
  <c r="AD129"/>
  <c r="AG129" s="1"/>
  <c r="AF558"/>
  <c r="AC558"/>
  <c r="AD504"/>
  <c r="AG504" s="1"/>
  <c r="AC947"/>
  <c r="AF947" s="1"/>
  <c r="AC320"/>
  <c r="AF320" s="1"/>
  <c r="AG185"/>
  <c r="AD185"/>
  <c r="AG192"/>
  <c r="AD192"/>
  <c r="AD290"/>
  <c r="AG290" s="1"/>
  <c r="AC585"/>
  <c r="AF585" s="1"/>
  <c r="AG680"/>
  <c r="AD680"/>
  <c r="AD406"/>
  <c r="AG406" s="1"/>
  <c r="AC219"/>
  <c r="AF219" s="1"/>
  <c r="AG199"/>
  <c r="AD199"/>
  <c r="AC306"/>
  <c r="AF306" s="1"/>
  <c r="AG322"/>
  <c r="AD322"/>
  <c r="AC295"/>
  <c r="AF295" s="1"/>
  <c r="AG350"/>
  <c r="AD350"/>
  <c r="AF615"/>
  <c r="AC615"/>
  <c r="AC772"/>
  <c r="AF772" s="1"/>
  <c r="AD624"/>
  <c r="AG624" s="1"/>
  <c r="AG812"/>
  <c r="AD812"/>
  <c r="AC930"/>
  <c r="AF930" s="1"/>
  <c r="AF143"/>
  <c r="AC143"/>
  <c r="AC237"/>
  <c r="AF237" s="1"/>
  <c r="AF646"/>
  <c r="AC646"/>
  <c r="AC907"/>
  <c r="AF907" s="1"/>
  <c r="AC926"/>
  <c r="AF926" s="1"/>
  <c r="AG361"/>
  <c r="AD361"/>
  <c r="AC335"/>
  <c r="AF335" s="1"/>
  <c r="AG354"/>
  <c r="AD354"/>
  <c r="AG930"/>
  <c r="AD930"/>
  <c r="AG376"/>
  <c r="AD376"/>
  <c r="AG568"/>
  <c r="AD568"/>
  <c r="AD95"/>
  <c r="AG95" s="1"/>
  <c r="AG219"/>
  <c r="AD219"/>
  <c r="AD352"/>
  <c r="AG352" s="1"/>
  <c r="AG575"/>
  <c r="AD575"/>
  <c r="AG728"/>
  <c r="AD728"/>
  <c r="AC810"/>
  <c r="AF810" s="1"/>
  <c r="AD685"/>
  <c r="AG685" s="1"/>
  <c r="AG112"/>
  <c r="AD112"/>
  <c r="AG299"/>
  <c r="AD299"/>
  <c r="AG335"/>
  <c r="AD335"/>
  <c r="AC489"/>
  <c r="AF489" s="1"/>
  <c r="AF543"/>
  <c r="AC543"/>
  <c r="AD216"/>
  <c r="AG216" s="1"/>
  <c r="AG421"/>
  <c r="AD421"/>
  <c r="AD356"/>
  <c r="AG356" s="1"/>
  <c r="AF748"/>
  <c r="AC748"/>
  <c r="AG725"/>
  <c r="AD725"/>
  <c r="AG260"/>
  <c r="AD260"/>
  <c r="AF243"/>
  <c r="AC243"/>
  <c r="AC472"/>
  <c r="AF472" s="1"/>
  <c r="AG430"/>
  <c r="AD430"/>
  <c r="AD543"/>
  <c r="AG543" s="1"/>
  <c r="AD730"/>
  <c r="AG730" s="1"/>
  <c r="AC820"/>
  <c r="AF820" s="1"/>
  <c r="AD787"/>
  <c r="AG787" s="1"/>
  <c r="AC374"/>
  <c r="AF374" s="1"/>
  <c r="AD549"/>
  <c r="AG549" s="1"/>
  <c r="AC368"/>
  <c r="AF368" s="1"/>
  <c r="AG615"/>
  <c r="AD615"/>
  <c r="AD723"/>
  <c r="AG723" s="1"/>
  <c r="AF119"/>
  <c r="AC119"/>
  <c r="AG426"/>
  <c r="AD426"/>
  <c r="AC137"/>
  <c r="AF137" s="1"/>
  <c r="AG276"/>
  <c r="AD276"/>
  <c r="AG474"/>
  <c r="AD474"/>
  <c r="AC671"/>
  <c r="AF671" s="1"/>
  <c r="AD271"/>
  <c r="AG271" s="1"/>
  <c r="AG667"/>
  <c r="AD667"/>
  <c r="AF661"/>
  <c r="AC661"/>
  <c r="AD687"/>
  <c r="AG687" s="1"/>
  <c r="AD750"/>
  <c r="AG750" s="1"/>
  <c r="AG782"/>
  <c r="AD782"/>
  <c r="AF795"/>
  <c r="AC795"/>
  <c r="AF818"/>
  <c r="AC818"/>
  <c r="AC891"/>
  <c r="AF891" s="1"/>
  <c r="AF131"/>
  <c r="AC131"/>
  <c r="AC447"/>
  <c r="AF447" s="1"/>
  <c r="AG325"/>
  <c r="AD325"/>
  <c r="AC700"/>
  <c r="AF700" s="1"/>
  <c r="AG592"/>
  <c r="AD592"/>
  <c r="AF648"/>
  <c r="AC648"/>
  <c r="AD546"/>
  <c r="AG546" s="1"/>
  <c r="AF672"/>
  <c r="AC672"/>
  <c r="AC740"/>
  <c r="AF740" s="1"/>
  <c r="AF680"/>
  <c r="AC680"/>
  <c r="AF723"/>
  <c r="AC723"/>
  <c r="AF758"/>
  <c r="AC758"/>
  <c r="AF683"/>
  <c r="AC683"/>
  <c r="AF755"/>
  <c r="AC755"/>
  <c r="AG800"/>
  <c r="AD800"/>
  <c r="AD873"/>
  <c r="AG873" s="1"/>
  <c r="AF399"/>
  <c r="AC399"/>
  <c r="AD314"/>
  <c r="AG314" s="1"/>
  <c r="AC484"/>
  <c r="AF484" s="1"/>
  <c r="AC329"/>
  <c r="AF329" s="1"/>
  <c r="AG700"/>
  <c r="AD700"/>
  <c r="AC676"/>
  <c r="AF676" s="1"/>
  <c r="AF725"/>
  <c r="AC725"/>
  <c r="AD609"/>
  <c r="AG609" s="1"/>
  <c r="AF865"/>
  <c r="AC865"/>
  <c r="AF696"/>
  <c r="AC696"/>
  <c r="AC910"/>
  <c r="AF910" s="1"/>
  <c r="AG894"/>
  <c r="AD894"/>
  <c r="AQ53"/>
  <c r="AN53"/>
  <c r="AQ56"/>
  <c r="AN56"/>
  <c r="AN61"/>
  <c r="AQ61" s="1"/>
  <c r="AG119"/>
  <c r="AD119"/>
  <c r="AG127"/>
  <c r="AD127"/>
  <c r="AN22"/>
  <c r="AQ22" s="1"/>
  <c r="AD80"/>
  <c r="AG80" s="1"/>
  <c r="AF246"/>
  <c r="AC246"/>
  <c r="AD564"/>
  <c r="AG564" s="1"/>
  <c r="AC562"/>
  <c r="AF562" s="1"/>
  <c r="AF519"/>
  <c r="AC519"/>
  <c r="AF705"/>
  <c r="AC705"/>
  <c r="AF738"/>
  <c r="AC738"/>
  <c r="AD777"/>
  <c r="AG777" s="1"/>
  <c r="AF800"/>
  <c r="AC800"/>
  <c r="AD902"/>
  <c r="AG902" s="1"/>
  <c r="AC222"/>
  <c r="AF222" s="1"/>
  <c r="AG337"/>
  <c r="AD337"/>
  <c r="AC65"/>
  <c r="AF65" s="1"/>
  <c r="AC286"/>
  <c r="AF286" s="1"/>
  <c r="AG399"/>
  <c r="AD399"/>
  <c r="AF568"/>
  <c r="AC568"/>
  <c r="AG368"/>
  <c r="AD368"/>
  <c r="AG652"/>
  <c r="AD652"/>
  <c r="AF549"/>
  <c r="AC549"/>
  <c r="AF862"/>
  <c r="AC862"/>
  <c r="AG449"/>
  <c r="AD449"/>
  <c r="AG286"/>
  <c r="AD286"/>
  <c r="AC487"/>
  <c r="AF487" s="1"/>
  <c r="AC254"/>
  <c r="AF254" s="1"/>
  <c r="AD310"/>
  <c r="AG310" s="1"/>
  <c r="AG237"/>
  <c r="AD237"/>
  <c r="AF501"/>
  <c r="AC501"/>
  <c r="AF178"/>
  <c r="AC178"/>
  <c r="AD137"/>
  <c r="AG137" s="1"/>
  <c r="AC227"/>
  <c r="AF227" s="1"/>
  <c r="AG527"/>
  <c r="AD527"/>
  <c r="AF652"/>
  <c r="AC652"/>
  <c r="AF707"/>
  <c r="AC707"/>
  <c r="AD607"/>
  <c r="AG607" s="1"/>
  <c r="AG944"/>
  <c r="AD944"/>
  <c r="AC347"/>
  <c r="AF347" s="1"/>
  <c r="AG765"/>
  <c r="AD765"/>
  <c r="AD320"/>
  <c r="AG320" s="1"/>
  <c r="AD432"/>
  <c r="AG432" s="1"/>
  <c r="AC101"/>
  <c r="AF101" s="1"/>
  <c r="AC325"/>
  <c r="AF325" s="1"/>
  <c r="AD620"/>
  <c r="AG620" s="1"/>
  <c r="AD740"/>
  <c r="AG740" s="1"/>
  <c r="AJ30"/>
  <c r="AL30" s="1"/>
  <c r="AJ39"/>
  <c r="AL39" s="1"/>
  <c r="V172"/>
  <c r="P172"/>
  <c r="Y172"/>
  <c r="S172"/>
  <c r="AB172" s="1"/>
  <c r="AC655"/>
  <c r="AF655" s="1"/>
  <c r="AD297"/>
  <c r="AG297"/>
  <c r="V907"/>
  <c r="P907"/>
  <c r="Y907"/>
  <c r="S907"/>
  <c r="AB907" s="1"/>
  <c r="AC555"/>
  <c r="AF555" s="1"/>
  <c r="AD254"/>
  <c r="AG254" s="1"/>
  <c r="AD613"/>
  <c r="AG613" s="1"/>
  <c r="AC712"/>
  <c r="AF712" s="1"/>
  <c r="AG842"/>
  <c r="AD842"/>
  <c r="AC234"/>
  <c r="AF234" s="1"/>
  <c r="AD284"/>
  <c r="AG284" s="1"/>
  <c r="AG562"/>
  <c r="AD562"/>
  <c r="AD479"/>
  <c r="AG479" s="1"/>
  <c r="AF622"/>
  <c r="AC622"/>
  <c r="AG234"/>
  <c r="AD234"/>
  <c r="AF211"/>
  <c r="AC211"/>
  <c r="AD213"/>
  <c r="AG213" s="1"/>
  <c r="X391"/>
  <c r="R391"/>
  <c r="O391"/>
  <c r="AA391" s="1"/>
  <c r="U391"/>
  <c r="AN28"/>
  <c r="AQ28" s="1"/>
  <c r="AD274"/>
  <c r="AG274"/>
  <c r="AC432"/>
  <c r="AF432" s="1"/>
  <c r="AD414"/>
  <c r="AG414"/>
  <c r="AD496"/>
  <c r="AG496" s="1"/>
  <c r="AD194"/>
  <c r="AG194"/>
  <c r="AC570"/>
  <c r="AF570" s="1"/>
  <c r="AD865"/>
  <c r="AG865" s="1"/>
  <c r="AD698"/>
  <c r="AG698" s="1"/>
  <c r="AD857"/>
  <c r="AG857"/>
  <c r="AF112"/>
  <c r="AC112"/>
  <c r="AC421"/>
  <c r="AF421"/>
  <c r="AC592"/>
  <c r="AF592" s="1"/>
  <c r="AN45"/>
  <c r="AQ45" s="1"/>
  <c r="AC944"/>
  <c r="AF944" s="1"/>
  <c r="AC888"/>
  <c r="AF888"/>
  <c r="AD109"/>
  <c r="AG109" s="1"/>
  <c r="AD733"/>
  <c r="AG733"/>
  <c r="AF607"/>
  <c r="AC607"/>
  <c r="V124"/>
  <c r="P124"/>
  <c r="AB124" s="1"/>
  <c r="Y124"/>
  <c r="S124"/>
  <c r="X474"/>
  <c r="R474"/>
  <c r="U474"/>
  <c r="O474"/>
  <c r="AA474" s="1"/>
  <c r="AC765"/>
  <c r="AF765" s="1"/>
  <c r="X659"/>
  <c r="R659"/>
  <c r="AA659" s="1"/>
  <c r="O659"/>
  <c r="U659"/>
  <c r="AN54"/>
  <c r="AQ54" s="1"/>
  <c r="V312"/>
  <c r="P312"/>
  <c r="AB312" s="1"/>
  <c r="Y312"/>
  <c r="S312"/>
  <c r="AC663"/>
  <c r="AF663"/>
  <c r="V916"/>
  <c r="P916"/>
  <c r="Y916"/>
  <c r="AB916" s="1"/>
  <c r="S916"/>
  <c r="V316"/>
  <c r="P316"/>
  <c r="AB316" s="1"/>
  <c r="Y316"/>
  <c r="S316"/>
  <c r="AC640"/>
  <c r="AF640"/>
  <c r="X176"/>
  <c r="R176"/>
  <c r="U176"/>
  <c r="AA176"/>
  <c r="O176"/>
  <c r="AD447"/>
  <c r="AG447" s="1"/>
  <c r="X424"/>
  <c r="R424"/>
  <c r="U424"/>
  <c r="O424"/>
  <c r="AA424"/>
  <c r="AG674"/>
  <c r="AD674"/>
  <c r="X875"/>
  <c r="R875"/>
  <c r="U875"/>
  <c r="O875"/>
  <c r="AA875" s="1"/>
  <c r="X916"/>
  <c r="R916"/>
  <c r="U916"/>
  <c r="O916"/>
  <c r="AA916" s="1"/>
  <c r="S533"/>
  <c r="Y533"/>
  <c r="P533"/>
  <c r="AB533"/>
  <c r="V533"/>
  <c r="AD826"/>
  <c r="AG826" s="1"/>
  <c r="AQ27"/>
  <c r="AN27"/>
  <c r="V332"/>
  <c r="P332"/>
  <c r="AB332" s="1"/>
  <c r="Y332"/>
  <c r="S332"/>
  <c r="X266"/>
  <c r="R266"/>
  <c r="O266"/>
  <c r="AA266" s="1"/>
  <c r="U266"/>
  <c r="AD359"/>
  <c r="AG359" s="1"/>
  <c r="V648"/>
  <c r="P648"/>
  <c r="AB648" s="1"/>
  <c r="Y648"/>
  <c r="S648"/>
  <c r="Y816"/>
  <c r="P816"/>
  <c r="AB816" s="1"/>
  <c r="V816"/>
  <c r="S816"/>
  <c r="X936"/>
  <c r="R936"/>
  <c r="U936"/>
  <c r="O936"/>
  <c r="AA936"/>
  <c r="AQ70"/>
  <c r="AN70"/>
  <c r="X240"/>
  <c r="R240"/>
  <c r="AA240" s="1"/>
  <c r="O240"/>
  <c r="U240"/>
  <c r="AD105"/>
  <c r="AG105" s="1"/>
  <c r="AF599"/>
  <c r="AC599"/>
  <c r="X933"/>
  <c r="R933"/>
  <c r="U933"/>
  <c r="O933"/>
  <c r="AA933"/>
  <c r="AG154"/>
  <c r="AJ154" s="1"/>
  <c r="AL154" s="1"/>
  <c r="AG30"/>
  <c r="AG39"/>
  <c r="AG66"/>
  <c r="AJ66" s="1"/>
  <c r="AL66" s="1"/>
  <c r="AG44"/>
  <c r="AJ587"/>
  <c r="AL587" s="1"/>
  <c r="AG152"/>
  <c r="AJ152" s="1"/>
  <c r="AL152" s="1"/>
  <c r="AD293"/>
  <c r="AG293" s="1"/>
  <c r="V707"/>
  <c r="P707"/>
  <c r="AB707" s="1"/>
  <c r="S707"/>
  <c r="Y707"/>
  <c r="AD924"/>
  <c r="AG924"/>
  <c r="AD584"/>
  <c r="AG584" s="1"/>
  <c r="AC129"/>
  <c r="AF129"/>
  <c r="AD170"/>
  <c r="AG170" s="1"/>
  <c r="AD202"/>
  <c r="AG202"/>
  <c r="AG535"/>
  <c r="AD535"/>
  <c r="AD899"/>
  <c r="AG899"/>
  <c r="AC350"/>
  <c r="AF350" s="1"/>
  <c r="AD401"/>
  <c r="AG401"/>
  <c r="AC603"/>
  <c r="AF603" s="1"/>
  <c r="AD952"/>
  <c r="AG952"/>
  <c r="AC172"/>
  <c r="AF172" s="1"/>
  <c r="AC553"/>
  <c r="AF553"/>
  <c r="AD691"/>
  <c r="AG691" s="1"/>
  <c r="AC868"/>
  <c r="AF868" s="1"/>
  <c r="AD763"/>
  <c r="AG763" s="1"/>
  <c r="AC941"/>
  <c r="AF941"/>
  <c r="X316"/>
  <c r="R316"/>
  <c r="O316"/>
  <c r="AA316" s="1"/>
  <c r="U316"/>
  <c r="AD232"/>
  <c r="AG232" s="1"/>
  <c r="V622"/>
  <c r="P622"/>
  <c r="Y622"/>
  <c r="S622"/>
  <c r="AB622" s="1"/>
  <c r="AC793"/>
  <c r="AF793" s="1"/>
  <c r="V148"/>
  <c r="P148"/>
  <c r="AB148" s="1"/>
  <c r="Y148"/>
  <c r="S148"/>
  <c r="X897"/>
  <c r="R897"/>
  <c r="AA897" s="1"/>
  <c r="O897"/>
  <c r="U897"/>
  <c r="AN38"/>
  <c r="AQ38" s="1"/>
  <c r="AD481"/>
  <c r="AG481" s="1"/>
  <c r="AG718"/>
  <c r="AD718"/>
  <c r="AC451"/>
  <c r="AF451"/>
  <c r="AC714"/>
  <c r="AF714" s="1"/>
  <c r="AD753"/>
  <c r="AG753"/>
  <c r="AC845"/>
  <c r="AF845" s="1"/>
  <c r="AD770"/>
  <c r="AG770"/>
  <c r="AN43"/>
  <c r="AQ43" s="1"/>
  <c r="AC61"/>
  <c r="AF61"/>
  <c r="AD288"/>
  <c r="AG288" s="1"/>
  <c r="AC733"/>
  <c r="AF733"/>
  <c r="AC642"/>
  <c r="AF642" s="1"/>
  <c r="AD824"/>
  <c r="AG824" s="1"/>
  <c r="AD883"/>
  <c r="AG883" s="1"/>
  <c r="AC103"/>
  <c r="AF103" s="1"/>
  <c r="AC192"/>
  <c r="AF192" s="1"/>
  <c r="AD101"/>
  <c r="AG101" s="1"/>
  <c r="AD454"/>
  <c r="AG454" s="1"/>
  <c r="AN511"/>
  <c r="AQ511"/>
  <c r="AF685"/>
  <c r="AC685"/>
  <c r="AC337"/>
  <c r="AF337"/>
  <c r="AD77"/>
  <c r="AG77" s="1"/>
  <c r="AC512"/>
  <c r="AF512" s="1"/>
  <c r="X913"/>
  <c r="R913"/>
  <c r="U913"/>
  <c r="AA913"/>
  <c r="O913"/>
  <c r="V477"/>
  <c r="P477"/>
  <c r="AB477" s="1"/>
  <c r="Y477"/>
  <c r="S477"/>
  <c r="V176"/>
  <c r="P176"/>
  <c r="AB176" s="1"/>
  <c r="Y176"/>
  <c r="S176"/>
  <c r="AG531"/>
  <c r="AD531"/>
  <c r="AC618"/>
  <c r="AF618" s="1"/>
  <c r="AB875"/>
  <c r="V875"/>
  <c r="P875"/>
  <c r="S875"/>
  <c r="Y875"/>
  <c r="AN60"/>
  <c r="AQ60" s="1"/>
  <c r="AD160"/>
  <c r="AG160"/>
  <c r="V659"/>
  <c r="P659"/>
  <c r="Y659"/>
  <c r="S659"/>
  <c r="AB659" s="1"/>
  <c r="X332"/>
  <c r="R332"/>
  <c r="U332"/>
  <c r="AA332" s="1"/>
  <c r="O332"/>
  <c r="X312"/>
  <c r="R312"/>
  <c r="AA312" s="1"/>
  <c r="U312"/>
  <c r="O312"/>
  <c r="V494"/>
  <c r="P494"/>
  <c r="S494"/>
  <c r="Y494"/>
  <c r="AB494" s="1"/>
  <c r="AC665"/>
  <c r="AF665" s="1"/>
  <c r="V878"/>
  <c r="P878"/>
  <c r="AB878" s="1"/>
  <c r="Y878"/>
  <c r="S878"/>
  <c r="AB941"/>
  <c r="V941"/>
  <c r="P941"/>
  <c r="Y941"/>
  <c r="S941"/>
  <c r="AC541"/>
  <c r="AF541" s="1"/>
  <c r="Y638"/>
  <c r="P638"/>
  <c r="AB638" s="1"/>
  <c r="S638"/>
  <c r="V638"/>
  <c r="X148"/>
  <c r="R148"/>
  <c r="AA148" s="1"/>
  <c r="O148"/>
  <c r="U148"/>
  <c r="AD183"/>
  <c r="AG183" s="1"/>
  <c r="X533"/>
  <c r="R533"/>
  <c r="AA533" s="1"/>
  <c r="O533"/>
  <c r="U533"/>
  <c r="X638"/>
  <c r="R638"/>
  <c r="AA638" s="1"/>
  <c r="O638"/>
  <c r="U638"/>
  <c r="V646"/>
  <c r="P646"/>
  <c r="Y646"/>
  <c r="S646"/>
  <c r="AB646" s="1"/>
  <c r="AD805"/>
  <c r="AG805" s="1"/>
  <c r="AQ31"/>
  <c r="AN31"/>
  <c r="X282"/>
  <c r="R282"/>
  <c r="AA282"/>
  <c r="U282"/>
  <c r="O282"/>
  <c r="X477"/>
  <c r="R477"/>
  <c r="AA477" s="1"/>
  <c r="U477"/>
  <c r="O477"/>
  <c r="AC305"/>
  <c r="AF305" s="1"/>
  <c r="X894"/>
  <c r="R894"/>
  <c r="U894"/>
  <c r="AA894" s="1"/>
  <c r="O894"/>
  <c r="AN585"/>
  <c r="AQ585" s="1"/>
  <c r="AD93" i="1"/>
  <c r="AG93" s="1"/>
  <c r="AJ93" s="1"/>
  <c r="AD124"/>
  <c r="AC197"/>
  <c r="AG534"/>
  <c r="AD534"/>
  <c r="AJ534" s="1"/>
  <c r="AC54"/>
  <c r="AF54" s="1"/>
  <c r="AI54" s="1"/>
  <c r="AD259"/>
  <c r="AG259" s="1"/>
  <c r="AC410"/>
  <c r="AF410" s="1"/>
  <c r="AI410" s="1"/>
  <c r="AG674"/>
  <c r="AD674"/>
  <c r="AJ674" s="1"/>
  <c r="AF721"/>
  <c r="AI721" s="1"/>
  <c r="AC721"/>
  <c r="AC822"/>
  <c r="AF822" s="1"/>
  <c r="AI822" s="1"/>
  <c r="AK302"/>
  <c r="AN302"/>
  <c r="AC587"/>
  <c r="AF587" s="1"/>
  <c r="AI587" s="1"/>
  <c r="AD796"/>
  <c r="AG796" s="1"/>
  <c r="AJ796" s="1"/>
  <c r="AK922"/>
  <c r="AN922"/>
  <c r="AL438"/>
  <c r="AO438" s="1"/>
  <c r="AK383"/>
  <c r="AN383"/>
  <c r="AK846"/>
  <c r="AN846" s="1"/>
  <c r="AL473"/>
  <c r="AO473" s="1"/>
  <c r="AG818"/>
  <c r="AJ818" s="1"/>
  <c r="AD818"/>
  <c r="AC400"/>
  <c r="AF400" s="1"/>
  <c r="AC106"/>
  <c r="AI106" s="1"/>
  <c r="AF106"/>
  <c r="AJ432"/>
  <c r="AD432"/>
  <c r="AG432"/>
  <c r="AL42"/>
  <c r="AO42" s="1"/>
  <c r="AD364"/>
  <c r="AG246"/>
  <c r="AJ246" s="1"/>
  <c r="AD246"/>
  <c r="AG287"/>
  <c r="AD287"/>
  <c r="AJ287" s="1"/>
  <c r="AC655"/>
  <c r="AI655"/>
  <c r="AF655"/>
  <c r="AD564"/>
  <c r="AG564"/>
  <c r="AJ564"/>
  <c r="AF725"/>
  <c r="AC725"/>
  <c r="AI725" s="1"/>
  <c r="AD846"/>
  <c r="AD925"/>
  <c r="AD90"/>
  <c r="AJ90" s="1"/>
  <c r="AG90"/>
  <c r="AF208"/>
  <c r="AC208"/>
  <c r="AI208" s="1"/>
  <c r="AG643"/>
  <c r="AJ643" s="1"/>
  <c r="AD643"/>
  <c r="AD232"/>
  <c r="AG232" s="1"/>
  <c r="AD302"/>
  <c r="AG302" s="1"/>
  <c r="AJ302" s="1"/>
  <c r="AD707"/>
  <c r="AG707" s="1"/>
  <c r="AJ707" s="1"/>
  <c r="AF844"/>
  <c r="AI844" s="1"/>
  <c r="AC844"/>
  <c r="AD953"/>
  <c r="AK519"/>
  <c r="AN519" s="1"/>
  <c r="AG373"/>
  <c r="AJ373" s="1"/>
  <c r="AD373"/>
  <c r="AK344"/>
  <c r="AN344"/>
  <c r="AG668"/>
  <c r="AJ668" s="1"/>
  <c r="AD668"/>
  <c r="AF662"/>
  <c r="AC662"/>
  <c r="AI662" s="1"/>
  <c r="AD822"/>
  <c r="AK44"/>
  <c r="AN44"/>
  <c r="AK355"/>
  <c r="AN355" s="1"/>
  <c r="AL747"/>
  <c r="AO747" s="1"/>
  <c r="AL453"/>
  <c r="AO453" s="1"/>
  <c r="AL864"/>
  <c r="AO864" s="1"/>
  <c r="AK350"/>
  <c r="AN350" s="1"/>
  <c r="AL71"/>
  <c r="AO71" s="1"/>
  <c r="AL357"/>
  <c r="AO357" s="1"/>
  <c r="AL515"/>
  <c r="AO515" s="1"/>
  <c r="AK230"/>
  <c r="AN230" s="1"/>
  <c r="AK279"/>
  <c r="AN279"/>
  <c r="AO559"/>
  <c r="AL559"/>
  <c r="AD625"/>
  <c r="AN784"/>
  <c r="AK784"/>
  <c r="AK802"/>
  <c r="AN802"/>
  <c r="AK371"/>
  <c r="AN371" s="1"/>
  <c r="AC86"/>
  <c r="AL317"/>
  <c r="AO317"/>
  <c r="AL555"/>
  <c r="AO555" s="1"/>
  <c r="AK951"/>
  <c r="AN951"/>
  <c r="AO152"/>
  <c r="AL152"/>
  <c r="AK508"/>
  <c r="AN508"/>
  <c r="AD57"/>
  <c r="AG57" s="1"/>
  <c r="AJ57" s="1"/>
  <c r="AD103"/>
  <c r="AD140"/>
  <c r="AJ140" s="1"/>
  <c r="AG140"/>
  <c r="AJ455"/>
  <c r="AD455"/>
  <c r="AG455"/>
  <c r="AG542"/>
  <c r="AJ542" s="1"/>
  <c r="AD542"/>
  <c r="AD601"/>
  <c r="AG601"/>
  <c r="AJ601" s="1"/>
  <c r="AD546"/>
  <c r="AJ546" s="1"/>
  <c r="AG546"/>
  <c r="AJ574"/>
  <c r="AD574"/>
  <c r="AG574"/>
  <c r="AF755"/>
  <c r="AC755"/>
  <c r="AI755" s="1"/>
  <c r="AD874"/>
  <c r="AC532"/>
  <c r="AL36"/>
  <c r="AO36" s="1"/>
  <c r="AD131"/>
  <c r="AD524"/>
  <c r="AG293"/>
  <c r="AJ293" s="1"/>
  <c r="AD293"/>
  <c r="AF466"/>
  <c r="AC466"/>
  <c r="AI466" s="1"/>
  <c r="AD631"/>
  <c r="AG631" s="1"/>
  <c r="AD712"/>
  <c r="AG712"/>
  <c r="AJ712"/>
  <c r="AK43"/>
  <c r="AN43" s="1"/>
  <c r="AC476"/>
  <c r="AF476" s="1"/>
  <c r="AD180"/>
  <c r="AG180" s="1"/>
  <c r="AJ180" s="1"/>
  <c r="AG240"/>
  <c r="AJ240" s="1"/>
  <c r="AD240"/>
  <c r="AG300"/>
  <c r="AD300"/>
  <c r="AJ300" s="1"/>
  <c r="AD830"/>
  <c r="AG830"/>
  <c r="AJ830" s="1"/>
  <c r="AK903"/>
  <c r="AN903"/>
  <c r="AC19"/>
  <c r="AF19" s="1"/>
  <c r="AI19" s="1"/>
  <c r="AD174"/>
  <c r="AG174" s="1"/>
  <c r="AL29"/>
  <c r="AO29"/>
  <c r="AG225"/>
  <c r="AD225"/>
  <c r="AJ225" s="1"/>
  <c r="AD304"/>
  <c r="AG304" s="1"/>
  <c r="AD612"/>
  <c r="AG612" s="1"/>
  <c r="AJ612" s="1"/>
  <c r="AJ576"/>
  <c r="AD576"/>
  <c r="AG576"/>
  <c r="AF742"/>
  <c r="AC742"/>
  <c r="AI742" s="1"/>
  <c r="AD872"/>
  <c r="AC117"/>
  <c r="AI117" s="1"/>
  <c r="AF117"/>
  <c r="AF163"/>
  <c r="AC163"/>
  <c r="AI163" s="1"/>
  <c r="AG255"/>
  <c r="AD255"/>
  <c r="AJ255" s="1"/>
  <c r="AC612"/>
  <c r="AF612" s="1"/>
  <c r="AI612" s="1"/>
  <c r="AD529"/>
  <c r="AG529" s="1"/>
  <c r="AJ529" s="1"/>
  <c r="AI531"/>
  <c r="AC531"/>
  <c r="AF531"/>
  <c r="AL9"/>
  <c r="AO9" s="1"/>
  <c r="AD651"/>
  <c r="AG651" s="1"/>
  <c r="AJ651" s="1"/>
  <c r="AJ493"/>
  <c r="AD493"/>
  <c r="AG493"/>
  <c r="AC637"/>
  <c r="AF637" s="1"/>
  <c r="AI637" s="1"/>
  <c r="AD271"/>
  <c r="AG271" s="1"/>
  <c r="AL740"/>
  <c r="AO740" s="1"/>
  <c r="AF685"/>
  <c r="AI685" s="1"/>
  <c r="AC685"/>
  <c r="AC707"/>
  <c r="AF707" s="1"/>
  <c r="AI707" s="1"/>
  <c r="AD826"/>
  <c r="AG826"/>
  <c r="AJ826"/>
  <c r="AJ858"/>
  <c r="AD858"/>
  <c r="AG858"/>
  <c r="AK41"/>
  <c r="AN41" s="1"/>
  <c r="AL310"/>
  <c r="AO310"/>
  <c r="AK261"/>
  <c r="AN261" s="1"/>
  <c r="AK835"/>
  <c r="AN835"/>
  <c r="AK79"/>
  <c r="AN79" s="1"/>
  <c r="AK364"/>
  <c r="AN364"/>
  <c r="AG551"/>
  <c r="AJ551" s="1"/>
  <c r="AD551"/>
  <c r="AC98"/>
  <c r="AD770"/>
  <c r="AG770"/>
  <c r="AJ770"/>
  <c r="AO774"/>
  <c r="AL774"/>
  <c r="AK194"/>
  <c r="AN194"/>
  <c r="AN9"/>
  <c r="AK9"/>
  <c r="AL500"/>
  <c r="AO500" s="1"/>
  <c r="AK853"/>
  <c r="AN853" s="1"/>
  <c r="AK670"/>
  <c r="AN670"/>
  <c r="AO951"/>
  <c r="AL951"/>
  <c r="AL606"/>
  <c r="AO606" s="1"/>
  <c r="AO737"/>
  <c r="AL737"/>
  <c r="AL898"/>
  <c r="AO898" s="1"/>
  <c r="AO866"/>
  <c r="AL866"/>
  <c r="AL325"/>
  <c r="AO325"/>
  <c r="AG183"/>
  <c r="AJ183" s="1"/>
  <c r="AD183"/>
  <c r="AK732"/>
  <c r="AN732" s="1"/>
  <c r="AK282"/>
  <c r="AN282"/>
  <c r="AK449"/>
  <c r="AN449" s="1"/>
  <c r="AK458"/>
  <c r="AN458"/>
  <c r="AO909"/>
  <c r="AL909"/>
  <c r="AD531"/>
  <c r="AL21"/>
  <c r="AO21" s="1"/>
  <c r="AD115"/>
  <c r="AD119"/>
  <c r="AJ119" s="1"/>
  <c r="AG119"/>
  <c r="AF214"/>
  <c r="AC214"/>
  <c r="AI214" s="1"/>
  <c r="AF471"/>
  <c r="AC471"/>
  <c r="AI471" s="1"/>
  <c r="AD15"/>
  <c r="AG15" s="1"/>
  <c r="AD350"/>
  <c r="AG369"/>
  <c r="AD369"/>
  <c r="AJ369" s="1"/>
  <c r="AG228"/>
  <c r="AD228"/>
  <c r="AJ228" s="1"/>
  <c r="AD237"/>
  <c r="AG237" s="1"/>
  <c r="AD269"/>
  <c r="AG269" s="1"/>
  <c r="AJ269" s="1"/>
  <c r="AG279"/>
  <c r="AJ279" s="1"/>
  <c r="AD279"/>
  <c r="AF447"/>
  <c r="AC447"/>
  <c r="AI447" s="1"/>
  <c r="AC629"/>
  <c r="AF629" s="1"/>
  <c r="AI629" s="1"/>
  <c r="AC752"/>
  <c r="AF752" s="1"/>
  <c r="AI752" s="1"/>
  <c r="AD694"/>
  <c r="AD690"/>
  <c r="AG690" s="1"/>
  <c r="AJ690" s="1"/>
  <c r="AD945"/>
  <c r="AC782"/>
  <c r="AI782" s="1"/>
  <c r="AF782"/>
  <c r="AJ942"/>
  <c r="AD942"/>
  <c r="AG942"/>
  <c r="AC148"/>
  <c r="AF148" s="1"/>
  <c r="AI148" s="1"/>
  <c r="AD476"/>
  <c r="AD86"/>
  <c r="AJ86" s="1"/>
  <c r="AG86"/>
  <c r="AJ95"/>
  <c r="AD95"/>
  <c r="AG95"/>
  <c r="AD101"/>
  <c r="AG101" s="1"/>
  <c r="AJ101" s="1"/>
  <c r="AD418"/>
  <c r="AC432"/>
  <c r="AF432" s="1"/>
  <c r="AI432" s="1"/>
  <c r="AO309"/>
  <c r="AL309"/>
  <c r="AD222"/>
  <c r="AG222" s="1"/>
  <c r="AC551"/>
  <c r="AI551" s="1"/>
  <c r="AF551"/>
  <c r="AK263"/>
  <c r="AN263" s="1"/>
  <c r="AK285"/>
  <c r="AN285"/>
  <c r="AG655"/>
  <c r="AD655"/>
  <c r="AJ655" s="1"/>
  <c r="AF647"/>
  <c r="AI647" s="1"/>
  <c r="AC647"/>
  <c r="AL591"/>
  <c r="AO591" s="1"/>
  <c r="AK434"/>
  <c r="AN434" s="1"/>
  <c r="AD794"/>
  <c r="AG794" s="1"/>
  <c r="AJ794" s="1"/>
  <c r="AD685"/>
  <c r="AG685" s="1"/>
  <c r="AL41"/>
  <c r="AO41" s="1"/>
  <c r="AC392"/>
  <c r="AK369"/>
  <c r="AN369"/>
  <c r="AF436"/>
  <c r="AC436"/>
  <c r="AI436" s="1"/>
  <c r="AD597"/>
  <c r="AG597" s="1"/>
  <c r="AJ597" s="1"/>
  <c r="AD261"/>
  <c r="AG261" s="1"/>
  <c r="AJ261" s="1"/>
  <c r="AD553"/>
  <c r="AG553" s="1"/>
  <c r="AC599"/>
  <c r="AF599" s="1"/>
  <c r="AI599" s="1"/>
  <c r="AD678"/>
  <c r="AG678" s="1"/>
  <c r="AJ678" s="1"/>
  <c r="AL345"/>
  <c r="AO345" s="1"/>
  <c r="AF762"/>
  <c r="AC762"/>
  <c r="AI762" s="1"/>
  <c r="AC772"/>
  <c r="AD861"/>
  <c r="AJ861" s="1"/>
  <c r="AG861"/>
  <c r="AJ901"/>
  <c r="AD901"/>
  <c r="AG901"/>
  <c r="AF534"/>
  <c r="AC534"/>
  <c r="AI534" s="1"/>
  <c r="AC33"/>
  <c r="AC52"/>
  <c r="AI52" s="1"/>
  <c r="AF52"/>
  <c r="AG383"/>
  <c r="AD383"/>
  <c r="AJ383" s="1"/>
  <c r="AF423"/>
  <c r="AC423"/>
  <c r="AI423" s="1"/>
  <c r="AD235"/>
  <c r="AG235" s="1"/>
  <c r="AD277"/>
  <c r="AG277" s="1"/>
  <c r="AJ277" s="1"/>
  <c r="AI618"/>
  <c r="AC618"/>
  <c r="AF618"/>
  <c r="AF674"/>
  <c r="AI674" s="1"/>
  <c r="AC674"/>
  <c r="AC536"/>
  <c r="AF536" s="1"/>
  <c r="AC796"/>
  <c r="AI796" s="1"/>
  <c r="AF796"/>
  <c r="AI592"/>
  <c r="AC592"/>
  <c r="AF592"/>
  <c r="AF730"/>
  <c r="AI730" s="1"/>
  <c r="AC730"/>
  <c r="AC838"/>
  <c r="AF838" s="1"/>
  <c r="AI838" s="1"/>
  <c r="AD122"/>
  <c r="AJ122" s="1"/>
  <c r="AG122"/>
  <c r="AF202"/>
  <c r="AC202"/>
  <c r="AI202" s="1"/>
  <c r="AJ405"/>
  <c r="AG405"/>
  <c r="AD405"/>
  <c r="AC597"/>
  <c r="AD274"/>
  <c r="AG274" s="1"/>
  <c r="AJ274" s="1"/>
  <c r="AK243"/>
  <c r="AN243" s="1"/>
  <c r="AC849"/>
  <c r="AF849" s="1"/>
  <c r="AI849" s="1"/>
  <c r="AD214"/>
  <c r="AJ214" s="1"/>
  <c r="AG214"/>
  <c r="AK10"/>
  <c r="AN10" s="1"/>
  <c r="AC442"/>
  <c r="AF442" s="1"/>
  <c r="AD291"/>
  <c r="AG291" s="1"/>
  <c r="AJ291" s="1"/>
  <c r="AK225"/>
  <c r="AN225" s="1"/>
  <c r="AK257"/>
  <c r="AN257"/>
  <c r="AK296"/>
  <c r="AN296" s="1"/>
  <c r="AL618"/>
  <c r="AO618"/>
  <c r="AG645"/>
  <c r="AD645"/>
  <c r="AJ645" s="1"/>
  <c r="AD579"/>
  <c r="AG579" s="1"/>
  <c r="AJ579" s="1"/>
  <c r="AK828"/>
  <c r="AN828"/>
  <c r="AJ400"/>
  <c r="AD400"/>
  <c r="AG400"/>
  <c r="AJ703"/>
  <c r="AG703"/>
  <c r="AD703"/>
  <c r="AL40"/>
  <c r="AO40"/>
  <c r="AJ84"/>
  <c r="AD84"/>
  <c r="AG84"/>
  <c r="AD88"/>
  <c r="AG88" s="1"/>
  <c r="AJ88" s="1"/>
  <c r="AD508"/>
  <c r="AL37"/>
  <c r="AO37"/>
  <c r="AG249"/>
  <c r="AD249"/>
  <c r="AJ249" s="1"/>
  <c r="AD289"/>
  <c r="AG289" s="1"/>
  <c r="AC681"/>
  <c r="AD730"/>
  <c r="AD725"/>
  <c r="AG725" s="1"/>
  <c r="AJ725" s="1"/>
  <c r="AD787"/>
  <c r="AG787" s="1"/>
  <c r="AJ787" s="1"/>
  <c r="AC81"/>
  <c r="AI81" s="1"/>
  <c r="AF81"/>
  <c r="AK188"/>
  <c r="AN188" s="1"/>
  <c r="AD641"/>
  <c r="AG641" s="1"/>
  <c r="AD243"/>
  <c r="AG243" s="1"/>
  <c r="AJ243" s="1"/>
  <c r="AG676"/>
  <c r="AJ676" s="1"/>
  <c r="AD676"/>
  <c r="AF810"/>
  <c r="AI810" s="1"/>
  <c r="AC810"/>
  <c r="AD869"/>
  <c r="AD932"/>
  <c r="AJ932" s="1"/>
  <c r="AG932"/>
  <c r="AL340"/>
  <c r="AO340" s="1"/>
  <c r="AK185"/>
  <c r="AN185"/>
  <c r="AJ512"/>
  <c r="AD512"/>
  <c r="AG512"/>
  <c r="AD192"/>
  <c r="AG192" s="1"/>
  <c r="AJ192" s="1"/>
  <c r="AD471"/>
  <c r="AC15"/>
  <c r="AG355"/>
  <c r="AD355"/>
  <c r="AJ355" s="1"/>
  <c r="AK321"/>
  <c r="AN321" s="1"/>
  <c r="AC405"/>
  <c r="AF405" s="1"/>
  <c r="AI405" s="1"/>
  <c r="AC475"/>
  <c r="AF475" s="1"/>
  <c r="AI475" s="1"/>
  <c r="AL687"/>
  <c r="AO687" s="1"/>
  <c r="AD282"/>
  <c r="AG282" s="1"/>
  <c r="AJ282" s="1"/>
  <c r="AK277"/>
  <c r="AN277" s="1"/>
  <c r="AG447"/>
  <c r="AD447"/>
  <c r="AJ447" s="1"/>
  <c r="AL586"/>
  <c r="AO586" s="1"/>
  <c r="AC555"/>
  <c r="AF555" s="1"/>
  <c r="AI555" s="1"/>
  <c r="AK705"/>
  <c r="AN705"/>
  <c r="AK937"/>
  <c r="AN937" s="1"/>
  <c r="AL937"/>
  <c r="AO937" s="1"/>
  <c r="AK953"/>
  <c r="AN953" s="1"/>
  <c r="AL56"/>
  <c r="AO56" s="1"/>
  <c r="AG392"/>
  <c r="AJ392" s="1"/>
  <c r="AD392"/>
  <c r="AG190"/>
  <c r="AJ190" s="1"/>
  <c r="AD190"/>
  <c r="AD502"/>
  <c r="AD540"/>
  <c r="AG561"/>
  <c r="AD561"/>
  <c r="AJ561" s="1"/>
  <c r="AF538"/>
  <c r="AI538" s="1"/>
  <c r="AC538"/>
  <c r="AD614"/>
  <c r="AG614" s="1"/>
  <c r="AD717"/>
  <c r="AG717" s="1"/>
  <c r="AJ717" s="1"/>
  <c r="AI559"/>
  <c r="AC559"/>
  <c r="AF559"/>
  <c r="AF690"/>
  <c r="AI690" s="1"/>
  <c r="AC690"/>
  <c r="AD844"/>
  <c r="AD934"/>
  <c r="AJ934" s="1"/>
  <c r="AG934"/>
  <c r="AG13"/>
  <c r="AJ13" s="1"/>
  <c r="AD13"/>
  <c r="AD81"/>
  <c r="AG81" s="1"/>
  <c r="AJ81" s="1"/>
  <c r="AD137"/>
  <c r="AD143"/>
  <c r="AJ143" s="1"/>
  <c r="AG143"/>
  <c r="AG359"/>
  <c r="AD359"/>
  <c r="AJ359" s="1"/>
  <c r="AK328"/>
  <c r="AN328" s="1"/>
  <c r="AC428"/>
  <c r="AF428" s="1"/>
  <c r="AI428" s="1"/>
  <c r="AC668"/>
  <c r="AF668" s="1"/>
  <c r="AI668" s="1"/>
  <c r="AG616"/>
  <c r="AJ616" s="1"/>
  <c r="AD616"/>
  <c r="AL772"/>
  <c r="AO772"/>
  <c r="AF745"/>
  <c r="AI745" s="1"/>
  <c r="AC745"/>
  <c r="AF805"/>
  <c r="AI805" s="1"/>
  <c r="AC805"/>
  <c r="AD911"/>
  <c r="AL106"/>
  <c r="AO106"/>
  <c r="AG172"/>
  <c r="AJ172" s="1"/>
  <c r="AD172"/>
  <c r="AD230"/>
  <c r="AG230" s="1"/>
  <c r="AC606"/>
  <c r="AI606" s="1"/>
  <c r="AF606"/>
  <c r="AG649"/>
  <c r="AD649"/>
  <c r="AJ649" s="1"/>
  <c r="AF712"/>
  <c r="AI712" s="1"/>
  <c r="AC712"/>
  <c r="AD762"/>
  <c r="AK757"/>
  <c r="AN757"/>
  <c r="AL321"/>
  <c r="AO321" s="1"/>
  <c r="AK473"/>
  <c r="AN473"/>
  <c r="AL403"/>
  <c r="AO403" s="1"/>
  <c r="AK353"/>
  <c r="AN353"/>
  <c r="AK548"/>
  <c r="AN548" s="1"/>
  <c r="AL750"/>
  <c r="AO750" s="1"/>
  <c r="AK240"/>
  <c r="AN240" s="1"/>
  <c r="AK884"/>
  <c r="AN884"/>
  <c r="AK38"/>
  <c r="AN38" s="1"/>
  <c r="AL156"/>
  <c r="AO156"/>
  <c r="AN53"/>
  <c r="AK53"/>
  <c r="AK362"/>
  <c r="AN362"/>
  <c r="AC103"/>
  <c r="AF103" s="1"/>
  <c r="AI103" s="1"/>
  <c r="AC183"/>
  <c r="AF183" s="1"/>
  <c r="AD633"/>
  <c r="AK869"/>
  <c r="AN869" s="1"/>
  <c r="AK346"/>
  <c r="AN346" s="1"/>
  <c r="AL536"/>
  <c r="AO536" s="1"/>
  <c r="AK516"/>
  <c r="AN516" s="1"/>
  <c r="AK616"/>
  <c r="AN616" s="1"/>
  <c r="AL767"/>
  <c r="AO767" s="1"/>
  <c r="AN672"/>
  <c r="AK672"/>
  <c r="AL895"/>
  <c r="AO895" s="1"/>
  <c r="AO948"/>
  <c r="AL948"/>
  <c r="AK858"/>
  <c r="AN858"/>
  <c r="AI57"/>
  <c r="AC57"/>
  <c r="AF57"/>
  <c r="AC112"/>
  <c r="AF112" s="1"/>
  <c r="AI112" s="1"/>
  <c r="AC122"/>
  <c r="AL178"/>
  <c r="AO178"/>
  <c r="AK940"/>
  <c r="AN940" s="1"/>
  <c r="AK152"/>
  <c r="AN152" s="1"/>
  <c r="AL366"/>
  <c r="AO366" s="1"/>
  <c r="AL388"/>
  <c r="AO388" s="1"/>
  <c r="AK42"/>
  <c r="AN42" s="1"/>
  <c r="AK323"/>
  <c r="AN323"/>
  <c r="AO760"/>
  <c r="AL760"/>
  <c r="AK269"/>
  <c r="AN269"/>
  <c r="AK307"/>
  <c r="AN307" s="1"/>
  <c r="AK420"/>
  <c r="AN420"/>
  <c r="AG608"/>
  <c r="AJ608" s="1"/>
  <c r="AD608"/>
  <c r="AK959"/>
  <c r="AN959"/>
  <c r="AK930"/>
  <c r="AN930" s="1"/>
  <c r="AK521"/>
  <c r="AN521"/>
  <c r="AK505"/>
  <c r="AN505" s="1"/>
  <c r="AC129"/>
  <c r="AK170"/>
  <c r="AN170" s="1"/>
  <c r="AC603"/>
  <c r="AF603" s="1"/>
  <c r="AI603" s="1"/>
  <c r="AK723"/>
  <c r="AN723"/>
  <c r="AK962"/>
  <c r="AN962" s="1"/>
  <c r="AJ384"/>
  <c r="AJ420"/>
  <c r="AI403"/>
  <c r="AJ338"/>
  <c r="AJ79"/>
  <c r="AJ44"/>
  <c r="AI255"/>
  <c r="AI645"/>
  <c r="AJ35"/>
  <c r="AJ319"/>
  <c r="AJ434"/>
  <c r="AJ920"/>
  <c r="AJ445"/>
  <c r="AJ683"/>
  <c r="AI895"/>
  <c r="AC414"/>
  <c r="AF414" s="1"/>
  <c r="AD145"/>
  <c r="AJ145" s="1"/>
  <c r="AG145"/>
  <c r="AG637"/>
  <c r="AD637"/>
  <c r="AJ637" s="1"/>
  <c r="AF395"/>
  <c r="AC395"/>
  <c r="AI395" s="1"/>
  <c r="AD475"/>
  <c r="AG475" s="1"/>
  <c r="AJ475" s="1"/>
  <c r="AD599"/>
  <c r="AG599" s="1"/>
  <c r="AJ599" s="1"/>
  <c r="AG698"/>
  <c r="AJ698" s="1"/>
  <c r="AD698"/>
  <c r="AD679"/>
  <c r="AD884"/>
  <c r="AC826"/>
  <c r="AK274"/>
  <c r="AN274" s="1"/>
  <c r="AK398"/>
  <c r="AN398"/>
  <c r="AF717"/>
  <c r="AC717"/>
  <c r="AI717" s="1"/>
  <c r="AD877"/>
  <c r="AG877" s="1"/>
  <c r="AJ877" s="1"/>
  <c r="AK45"/>
  <c r="AN45"/>
  <c r="AD197"/>
  <c r="AG197" s="1"/>
  <c r="AJ197" s="1"/>
  <c r="AD581"/>
  <c r="AG581" s="1"/>
  <c r="AJ581" s="1"/>
  <c r="AC620"/>
  <c r="AF620" s="1"/>
  <c r="AI620" s="1"/>
  <c r="AD681"/>
  <c r="AG681" s="1"/>
  <c r="AJ681" s="1"/>
  <c r="AK700"/>
  <c r="AN700" s="1"/>
  <c r="AK877"/>
  <c r="AN877"/>
  <c r="AF703"/>
  <c r="AC703"/>
  <c r="AI703" s="1"/>
  <c r="AG170"/>
  <c r="AJ170" s="1"/>
  <c r="AD170"/>
  <c r="AD208"/>
  <c r="AC455"/>
  <c r="AF455" s="1"/>
  <c r="AI455" s="1"/>
  <c r="AF461"/>
  <c r="AI461" s="1"/>
  <c r="AC461"/>
  <c r="AG257"/>
  <c r="AD257"/>
  <c r="AJ257" s="1"/>
  <c r="AD296"/>
  <c r="AG296" s="1"/>
  <c r="AC576"/>
  <c r="AF576"/>
  <c r="AI576"/>
  <c r="AG627"/>
  <c r="AD627"/>
  <c r="AJ627" s="1"/>
  <c r="AD570"/>
  <c r="AG570" s="1"/>
  <c r="AJ570" s="1"/>
  <c r="AD752"/>
  <c r="AD814"/>
  <c r="AG814"/>
  <c r="AJ814"/>
  <c r="AJ805"/>
  <c r="AD805"/>
  <c r="AG805"/>
  <c r="AD810"/>
  <c r="AG810" s="1"/>
  <c r="AD112"/>
  <c r="AD285"/>
  <c r="AG285" s="1"/>
  <c r="AJ285" s="1"/>
  <c r="AK232"/>
  <c r="AN232" s="1"/>
  <c r="AK416"/>
  <c r="AN416"/>
  <c r="AF735"/>
  <c r="AI735" s="1"/>
  <c r="AC735"/>
  <c r="AD798"/>
  <c r="AG798" s="1"/>
  <c r="AL205"/>
  <c r="AO205"/>
  <c r="AL449"/>
  <c r="AO449" s="1"/>
  <c r="AK246"/>
  <c r="AN246"/>
  <c r="AK266"/>
  <c r="AN266" s="1"/>
  <c r="AK591"/>
  <c r="AN591" s="1"/>
  <c r="AK879"/>
  <c r="AN879" s="1"/>
  <c r="AC789"/>
  <c r="AK26"/>
  <c r="AN26"/>
  <c r="AK199"/>
  <c r="AN199" s="1"/>
  <c r="AC614"/>
  <c r="AF614" s="1"/>
  <c r="AI614" s="1"/>
  <c r="AK438"/>
  <c r="AN438" s="1"/>
  <c r="AC140"/>
  <c r="AL154"/>
  <c r="AO154" s="1"/>
  <c r="AK325"/>
  <c r="AN325" s="1"/>
  <c r="AL666"/>
  <c r="AO666"/>
  <c r="AK259"/>
  <c r="AN259" s="1"/>
  <c r="AK542"/>
  <c r="AN542"/>
  <c r="AK445"/>
  <c r="AN445" s="1"/>
  <c r="AK909"/>
  <c r="AN909"/>
  <c r="AO784"/>
  <c r="AL784"/>
  <c r="AD17"/>
  <c r="AK510"/>
  <c r="AN510" s="1"/>
  <c r="AD622"/>
  <c r="AG622" s="1"/>
  <c r="AC529"/>
  <c r="AI529" s="1"/>
  <c r="AF529"/>
  <c r="AK874"/>
  <c r="AN874" s="1"/>
  <c r="AL800"/>
  <c r="AO800" s="1"/>
  <c r="AL315"/>
  <c r="AO315" s="1"/>
  <c r="AK157"/>
  <c r="AN157"/>
  <c r="AK767"/>
  <c r="AN767" s="1"/>
  <c r="AC84"/>
  <c r="AC134"/>
  <c r="AI134" s="1"/>
  <c r="AF134"/>
  <c r="AO157"/>
  <c r="AL157"/>
  <c r="AK70"/>
  <c r="AN70"/>
  <c r="AI792"/>
  <c r="AC792"/>
  <c r="AF792"/>
  <c r="AK956"/>
  <c r="AN956" s="1"/>
  <c r="AC172"/>
  <c r="AJ134"/>
  <c r="AD134"/>
  <c r="AG134"/>
  <c r="AF192"/>
  <c r="AI192" s="1"/>
  <c r="AC192"/>
  <c r="AC178"/>
  <c r="AD461"/>
  <c r="AG461" s="1"/>
  <c r="AG307"/>
  <c r="AJ307" s="1"/>
  <c r="AD307"/>
  <c r="AC583"/>
  <c r="AF583" s="1"/>
  <c r="AI583" s="1"/>
  <c r="AC830"/>
  <c r="AF830" s="1"/>
  <c r="AI830" s="1"/>
  <c r="AC818"/>
  <c r="AI798"/>
  <c r="AC798"/>
  <c r="AF798"/>
  <c r="AC127"/>
  <c r="AF127" s="1"/>
  <c r="AI127" s="1"/>
  <c r="AC190"/>
  <c r="AF190" s="1"/>
  <c r="AI190" s="1"/>
  <c r="AD148"/>
  <c r="AJ148" s="1"/>
  <c r="AG148"/>
  <c r="AG263"/>
  <c r="AJ263" s="1"/>
  <c r="AD263"/>
  <c r="AF765"/>
  <c r="AC765"/>
  <c r="AI765" s="1"/>
  <c r="AC101"/>
  <c r="AC95"/>
  <c r="AI95" s="1"/>
  <c r="AF95"/>
  <c r="AN388"/>
  <c r="AK388"/>
  <c r="AK67"/>
  <c r="AN67"/>
  <c r="AC572"/>
  <c r="AK340"/>
  <c r="AN340" s="1"/>
  <c r="AD219"/>
  <c r="AG219" s="1"/>
  <c r="AJ219" s="1"/>
  <c r="AK304"/>
  <c r="AN304" s="1"/>
  <c r="AL914"/>
  <c r="AO914" s="1"/>
  <c r="AO60"/>
  <c r="AL60"/>
  <c r="AD532"/>
  <c r="AG532" s="1"/>
  <c r="AJ532" s="1"/>
  <c r="AD483"/>
  <c r="AJ483" s="1"/>
  <c r="AG483"/>
  <c r="AJ202"/>
  <c r="AD202"/>
  <c r="AG202"/>
  <c r="AC524"/>
  <c r="AF524" s="1"/>
  <c r="AI524" s="1"/>
  <c r="AD266"/>
  <c r="AG266" s="1"/>
  <c r="AD466"/>
  <c r="AG466" s="1"/>
  <c r="AG647"/>
  <c r="AD647"/>
  <c r="AJ647" s="1"/>
  <c r="AN627"/>
  <c r="AK627"/>
  <c r="AC698"/>
  <c r="AG188"/>
  <c r="AD188"/>
  <c r="AJ188" s="1"/>
  <c r="AG777"/>
  <c r="AJ777" s="1"/>
  <c r="AD777"/>
  <c r="AK319"/>
  <c r="AN319"/>
  <c r="AI574"/>
  <c r="AC574"/>
  <c r="AF574"/>
  <c r="AC564"/>
  <c r="AF564" s="1"/>
  <c r="AI564" s="1"/>
  <c r="AC814"/>
  <c r="AF814" s="1"/>
  <c r="AI814" s="1"/>
  <c r="AD414"/>
  <c r="AJ414" s="1"/>
  <c r="AG414"/>
  <c r="AG10"/>
  <c r="AJ10" s="1"/>
  <c r="AD10"/>
  <c r="AG252"/>
  <c r="AD252"/>
  <c r="AJ252" s="1"/>
  <c r="AD629"/>
  <c r="AG629" s="1"/>
  <c r="AD548"/>
  <c r="AJ548" s="1"/>
  <c r="AG548"/>
  <c r="AD721"/>
  <c r="AG721" s="1"/>
  <c r="AJ721" s="1"/>
  <c r="AK890"/>
  <c r="AN890" s="1"/>
  <c r="AL765"/>
  <c r="AO765" s="1"/>
  <c r="AO890"/>
  <c r="AL890"/>
  <c r="AK27"/>
  <c r="AN27"/>
  <c r="AL346"/>
  <c r="AO346" s="1"/>
  <c r="AK31"/>
  <c r="AN31" s="1"/>
  <c r="AK219"/>
  <c r="AN219" s="1"/>
  <c r="AL672"/>
  <c r="AO672"/>
  <c r="AK945"/>
  <c r="AN945" s="1"/>
  <c r="AK76"/>
  <c r="AN76" s="1"/>
  <c r="AK485"/>
  <c r="AN485" s="1"/>
  <c r="AL11"/>
  <c r="AO11" s="1"/>
  <c r="AK664"/>
  <c r="AN664" s="1"/>
  <c r="AK594"/>
  <c r="AN594" s="1"/>
  <c r="AK807"/>
  <c r="AN807" s="1"/>
  <c r="AK816"/>
  <c r="AN816"/>
  <c r="AK920"/>
  <c r="AN920" s="1"/>
  <c r="AK309"/>
  <c r="AN309" s="1"/>
  <c r="AK942"/>
  <c r="AN942" s="1"/>
  <c r="AK30"/>
  <c r="AN30"/>
  <c r="AD572"/>
  <c r="AG572" s="1"/>
  <c r="AJ572" s="1"/>
  <c r="AK249"/>
  <c r="AN249"/>
  <c r="AL653"/>
  <c r="AO653" s="1"/>
  <c r="AF770"/>
  <c r="AC770"/>
  <c r="AI770" s="1"/>
  <c r="AL855"/>
  <c r="AO855" s="1"/>
  <c r="AL323"/>
  <c r="AO323" s="1"/>
  <c r="AL412"/>
  <c r="AO412"/>
  <c r="AC119"/>
  <c r="AF119" s="1"/>
  <c r="AI119" s="1"/>
  <c r="AL670"/>
  <c r="AO670"/>
  <c r="AG167"/>
  <c r="AD167"/>
  <c r="AJ167" s="1"/>
  <c r="AO308"/>
  <c r="AL308"/>
  <c r="AK463"/>
  <c r="AN463"/>
  <c r="AF631"/>
  <c r="AC631"/>
  <c r="AI631" s="1"/>
  <c r="AC651"/>
  <c r="AL31"/>
  <c r="AO31"/>
  <c r="AG610"/>
  <c r="AJ610" s="1"/>
  <c r="AD610"/>
  <c r="AL211"/>
  <c r="AO211"/>
  <c r="AK386"/>
  <c r="AN386" s="1"/>
  <c r="AK546"/>
  <c r="AN546"/>
  <c r="AK488"/>
  <c r="AN488" s="1"/>
  <c r="AL510"/>
  <c r="AO510" s="1"/>
  <c r="AC676"/>
  <c r="AF676" s="1"/>
  <c r="AI676" s="1"/>
  <c r="AK901"/>
  <c r="AN901" s="1"/>
  <c r="AC124"/>
  <c r="AI124" s="1"/>
  <c r="AF124"/>
  <c r="AI150"/>
  <c r="AC150"/>
  <c r="AF150"/>
  <c r="AF174"/>
  <c r="AI174" s="1"/>
  <c r="AC174"/>
  <c r="AL495"/>
  <c r="AO495" s="1"/>
  <c r="AN610"/>
  <c r="AK610"/>
  <c r="AK40"/>
  <c r="AN40"/>
  <c r="AN345"/>
  <c r="AK345"/>
  <c r="AK366"/>
  <c r="AN366"/>
  <c r="AK62"/>
  <c r="AN62" s="1"/>
  <c r="AK315"/>
  <c r="AN315"/>
  <c r="AK498"/>
  <c r="AN498" s="1"/>
  <c r="AK760"/>
  <c r="AN760"/>
  <c r="AK696"/>
  <c r="AN696" s="1"/>
  <c r="AK216"/>
  <c r="AN216"/>
  <c r="AK237"/>
  <c r="AN237" s="1"/>
  <c r="AK271"/>
  <c r="AN271"/>
  <c r="AK298"/>
  <c r="AN298" s="1"/>
  <c r="AK750"/>
  <c r="AN750"/>
  <c r="AO526"/>
  <c r="AL526"/>
  <c r="AD662"/>
  <c r="AG662" s="1"/>
  <c r="AK948"/>
  <c r="AN948"/>
  <c r="AK824"/>
  <c r="AN824" s="1"/>
  <c r="AK820"/>
  <c r="AN820"/>
  <c r="AO930"/>
  <c r="AL930"/>
  <c r="AK35"/>
  <c r="AN35"/>
  <c r="AC143"/>
  <c r="AF143" s="1"/>
  <c r="AI143" s="1"/>
  <c r="AK69"/>
  <c r="AN69"/>
  <c r="AO76"/>
  <c r="AL76"/>
  <c r="AL458"/>
  <c r="AO458"/>
  <c r="AK378"/>
  <c r="AN378" s="1"/>
  <c r="AK483"/>
  <c r="AN483"/>
  <c r="AG185"/>
  <c r="AD185"/>
  <c r="AJ185" s="1"/>
  <c r="AK709"/>
  <c r="AN709" s="1"/>
  <c r="AK872"/>
  <c r="AN872"/>
  <c r="AK747"/>
  <c r="AN747" s="1"/>
  <c r="AK359"/>
  <c r="AN359"/>
  <c r="AK495"/>
  <c r="AN495" s="1"/>
  <c r="AK64"/>
  <c r="AN64"/>
  <c r="AL160"/>
  <c r="AO160" s="1"/>
  <c r="AL474"/>
  <c r="AO474"/>
  <c r="AO491"/>
  <c r="AL491"/>
  <c r="AK714"/>
  <c r="AN714"/>
  <c r="AK840"/>
  <c r="AN840" s="1"/>
  <c r="AL962"/>
  <c r="AO962" s="1"/>
  <c r="AK36"/>
  <c r="AN36" s="1"/>
  <c r="AK37"/>
  <c r="AN37"/>
  <c r="AC93"/>
  <c r="AF93" s="1"/>
  <c r="AI93" s="1"/>
  <c r="AL20"/>
  <c r="AO20"/>
  <c r="AL376"/>
  <c r="AO376" s="1"/>
  <c r="AD165"/>
  <c r="AG165" s="1"/>
  <c r="AL386"/>
  <c r="AO386" s="1"/>
  <c r="AO757"/>
  <c r="AL757"/>
  <c r="AK898"/>
  <c r="AN898"/>
  <c r="AN963"/>
  <c r="AK963"/>
  <c r="AI380"/>
  <c r="AI293"/>
  <c r="AJ700"/>
  <c r="AJ664"/>
  <c r="AJ840"/>
  <c r="AI28"/>
  <c r="AI683"/>
  <c r="AD344"/>
  <c r="AG344" s="1"/>
  <c r="AJ344" s="1"/>
  <c r="AD807"/>
  <c r="AG807"/>
  <c r="AJ807" s="1"/>
  <c r="AD98"/>
  <c r="AJ98" s="1"/>
  <c r="AG98"/>
  <c r="AJ109"/>
  <c r="AD109"/>
  <c r="AG109"/>
  <c r="AD150"/>
  <c r="AG150" s="1"/>
  <c r="AJ150" s="1"/>
  <c r="AC180"/>
  <c r="AF180" s="1"/>
  <c r="AI180" s="1"/>
  <c r="AD423"/>
  <c r="AG423" s="1"/>
  <c r="AF622"/>
  <c r="AC622"/>
  <c r="AI622" s="1"/>
  <c r="AD892"/>
  <c r="AG892" s="1"/>
  <c r="AJ892" s="1"/>
  <c r="AD922"/>
  <c r="AD498"/>
  <c r="AJ498" s="1"/>
  <c r="AG498"/>
  <c r="AJ436"/>
  <c r="AD436"/>
  <c r="AG436"/>
  <c r="AC50"/>
  <c r="AF50" s="1"/>
  <c r="AI50" s="1"/>
  <c r="AG442"/>
  <c r="AD442"/>
  <c r="AJ442" s="1"/>
  <c r="AD812"/>
  <c r="AG812"/>
  <c r="AJ812" s="1"/>
  <c r="AK156"/>
  <c r="AN156" s="1"/>
  <c r="AK384"/>
  <c r="AN384"/>
  <c r="AJ395"/>
  <c r="AD395"/>
  <c r="AG395"/>
  <c r="AC568"/>
  <c r="AC641"/>
  <c r="AF641" s="1"/>
  <c r="AI641" s="1"/>
  <c r="AD742"/>
  <c r="AJ742" s="1"/>
  <c r="AG742"/>
  <c r="AC653"/>
  <c r="AC625"/>
  <c r="AC581"/>
  <c r="AF581"/>
  <c r="AI581" s="1"/>
  <c r="AC777"/>
  <c r="AI777" s="1"/>
  <c r="AF777"/>
  <c r="AJ428"/>
  <c r="AD428"/>
  <c r="AG428"/>
  <c r="AC794"/>
  <c r="AF794" s="1"/>
  <c r="AI794" s="1"/>
  <c r="AD735"/>
  <c r="AD779"/>
  <c r="AG779"/>
  <c r="AJ779" s="1"/>
  <c r="AI137"/>
  <c r="AC137"/>
  <c r="AF137"/>
  <c r="AK61"/>
  <c r="AN61" s="1"/>
  <c r="AD127"/>
  <c r="AJ127" s="1"/>
  <c r="AG127"/>
  <c r="AD478"/>
  <c r="AG478" s="1"/>
  <c r="AJ478" s="1"/>
  <c r="AC779"/>
  <c r="AF779" s="1"/>
  <c r="AI779" s="1"/>
  <c r="AL343"/>
  <c r="AO343"/>
  <c r="AF418"/>
  <c r="AI418" s="1"/>
  <c r="AC418"/>
  <c r="AK330"/>
  <c r="AN330" s="1"/>
  <c r="AD568"/>
  <c r="AJ568" s="1"/>
  <c r="AG568"/>
  <c r="AK643"/>
  <c r="AN643" s="1"/>
  <c r="AL49"/>
  <c r="AO49" s="1"/>
  <c r="AK855"/>
  <c r="AN855" s="1"/>
  <c r="AL330"/>
  <c r="AO330"/>
  <c r="AI88"/>
  <c r="AC88"/>
  <c r="AF88"/>
  <c r="AC115"/>
  <c r="AF115" s="1"/>
  <c r="AI115" s="1"/>
  <c r="AK512"/>
  <c r="AN512"/>
  <c r="AL835"/>
  <c r="AO835" s="1"/>
  <c r="AK906"/>
  <c r="AN906"/>
  <c r="AO61"/>
  <c r="AL61"/>
  <c r="AK20"/>
  <c r="AN20"/>
  <c r="AK332"/>
  <c r="AN332" s="1"/>
  <c r="AK917"/>
  <c r="AN917"/>
  <c r="AI131"/>
  <c r="AC131"/>
  <c r="AF131"/>
  <c r="AK63"/>
  <c r="AN63" s="1"/>
  <c r="AK502"/>
  <c r="AN502"/>
  <c r="AN579"/>
  <c r="AK579"/>
  <c r="AC649"/>
  <c r="AF649" s="1"/>
  <c r="AI649" s="1"/>
  <c r="AL719"/>
  <c r="AO719" s="1"/>
  <c r="AL828"/>
  <c r="AO828"/>
  <c r="AK925"/>
  <c r="AN925" s="1"/>
  <c r="AK357"/>
  <c r="AN357"/>
  <c r="AG176"/>
  <c r="AD176"/>
  <c r="AJ176" s="1"/>
  <c r="AK687"/>
  <c r="AN687" s="1"/>
  <c r="AC109"/>
  <c r="AI109" s="1"/>
  <c r="AF109"/>
  <c r="AI145"/>
  <c r="AC145"/>
  <c r="AF145"/>
  <c r="AK481"/>
  <c r="AN481" s="1"/>
  <c r="AK493"/>
  <c r="AN493"/>
  <c r="AK914"/>
  <c r="AN914" s="1"/>
  <c r="AK866"/>
  <c r="AN866"/>
  <c r="AK861"/>
  <c r="AN861" s="1"/>
  <c r="X601"/>
  <c r="R601"/>
  <c r="O601"/>
  <c r="AA601" s="1"/>
  <c r="U601"/>
  <c r="V620"/>
  <c r="P620"/>
  <c r="AB620" s="1"/>
  <c r="Y620"/>
  <c r="S620"/>
  <c r="X389"/>
  <c r="R389"/>
  <c r="U389"/>
  <c r="O389"/>
  <c r="AA389"/>
  <c r="X553"/>
  <c r="R553"/>
  <c r="O553"/>
  <c r="AA553"/>
  <c r="U553"/>
  <c r="R639"/>
  <c r="U639"/>
  <c r="O639"/>
  <c r="AA639" s="1"/>
  <c r="X639"/>
  <c r="AL67"/>
  <c r="AO67" s="1"/>
  <c r="AI528"/>
  <c r="AC528"/>
  <c r="AF528"/>
  <c r="AD528"/>
  <c r="AG528" s="1"/>
  <c r="AJ528" s="1"/>
  <c r="AD956"/>
  <c r="AC526"/>
  <c r="AI526" s="1"/>
  <c r="AF526"/>
  <c r="AC586"/>
  <c r="AD802"/>
  <c r="AG802" s="1"/>
  <c r="V639"/>
  <c r="P639"/>
  <c r="AB639" s="1"/>
  <c r="Y639"/>
  <c r="S639"/>
  <c r="AA659"/>
  <c r="R659"/>
  <c r="O659"/>
  <c r="U659"/>
  <c r="X659"/>
  <c r="AJ963"/>
  <c r="AD963"/>
  <c r="AG963"/>
  <c r="V389"/>
  <c r="P389"/>
  <c r="Y389"/>
  <c r="S389"/>
  <c r="AB389" s="1"/>
  <c r="AJ879"/>
  <c r="AD879"/>
  <c r="AG879"/>
  <c r="AG592"/>
  <c r="AJ592" s="1"/>
  <c r="AI515"/>
  <c r="AF645"/>
  <c r="AF32"/>
  <c r="AI32" s="1"/>
  <c r="AJ332"/>
  <c r="AG199"/>
  <c r="AJ199" s="1"/>
  <c r="AJ398"/>
  <c r="AI313"/>
  <c r="AF51"/>
  <c r="AI51" s="1"/>
  <c r="AG782"/>
  <c r="AJ782" s="1"/>
  <c r="AG505"/>
  <c r="AJ505" s="1"/>
  <c r="AG840"/>
  <c r="AG917"/>
  <c r="AJ917" s="1"/>
  <c r="AJ313"/>
  <c r="AI59"/>
  <c r="AJ425"/>
  <c r="AI335"/>
  <c r="AI407"/>
  <c r="AJ416"/>
  <c r="AI21"/>
  <c r="AI13"/>
  <c r="AG384"/>
  <c r="AF474"/>
  <c r="AI474" s="1"/>
  <c r="AF48"/>
  <c r="AI48" s="1"/>
  <c r="AI500"/>
  <c r="AG603"/>
  <c r="AJ603" s="1"/>
  <c r="AG792"/>
  <c r="AJ792" s="1"/>
  <c r="AG920"/>
  <c r="AJ463"/>
  <c r="AG79"/>
  <c r="AG692"/>
  <c r="AJ692" s="1"/>
  <c r="AG516"/>
  <c r="AJ516" s="1"/>
  <c r="AI864"/>
  <c r="AF160"/>
  <c r="AI160" s="1"/>
  <c r="AI376"/>
  <c r="AJ538"/>
  <c r="AF24"/>
  <c r="AI24" s="1"/>
  <c r="AG959"/>
  <c r="AJ959" s="1"/>
  <c r="AF255"/>
  <c r="AF293"/>
  <c r="AF453"/>
  <c r="AI453" s="1"/>
  <c r="AG19"/>
  <c r="AJ19" s="1"/>
  <c r="AG35"/>
  <c r="AI633"/>
  <c r="AI737"/>
  <c r="AJ745"/>
  <c r="AJ940"/>
  <c r="AG45"/>
  <c r="AJ45" s="1"/>
  <c r="AG48"/>
  <c r="AJ48" s="1"/>
  <c r="AG44"/>
  <c r="AI222"/>
  <c r="AI49"/>
  <c r="AG696"/>
  <c r="AJ696" s="1"/>
  <c r="AI235"/>
  <c r="AI287"/>
  <c r="AJ595"/>
  <c r="AG816"/>
  <c r="AJ816" s="1"/>
  <c r="AI105"/>
  <c r="AI154"/>
  <c r="AJ105"/>
  <c r="AI60"/>
  <c r="AI740"/>
  <c r="AF28"/>
  <c r="AI595"/>
  <c r="AI289"/>
  <c r="AJ485"/>
  <c r="AG700"/>
  <c r="AF403"/>
  <c r="AI692"/>
  <c r="AF928"/>
  <c r="AI928" s="1"/>
  <c r="AJ928"/>
  <c r="AG338"/>
  <c r="AG335"/>
  <c r="AJ335" s="1"/>
  <c r="AJ353"/>
  <c r="AI520"/>
  <c r="AJ594"/>
  <c r="AF430"/>
  <c r="AI430" s="1"/>
  <c r="AI774"/>
  <c r="AG319"/>
  <c r="AG434"/>
  <c r="AI47"/>
  <c r="AI29"/>
  <c r="AI55"/>
  <c r="AJ380"/>
  <c r="AI176"/>
  <c r="AI308"/>
  <c r="AG420"/>
  <c r="AF666"/>
  <c r="AI666" s="1"/>
  <c r="AI23"/>
  <c r="AF478"/>
  <c r="AI478" s="1"/>
  <c r="AI252"/>
  <c r="AI291"/>
  <c r="AF570"/>
  <c r="AI570" s="1"/>
  <c r="AF412"/>
  <c r="AI412" s="1"/>
  <c r="AI728"/>
  <c r="AJ755"/>
  <c r="AJ824"/>
  <c r="AJ362"/>
  <c r="AG445"/>
  <c r="AG664"/>
  <c r="AJ723"/>
  <c r="AI812"/>
  <c r="AF468"/>
  <c r="AI468" s="1"/>
  <c r="AI679"/>
  <c r="AI911"/>
  <c r="AI932"/>
  <c r="AI56"/>
  <c r="AI65"/>
  <c r="AI205"/>
  <c r="AJ371"/>
  <c r="AI228"/>
  <c r="AI300"/>
  <c r="AI800"/>
  <c r="AJ853"/>
  <c r="AF934"/>
  <c r="AI934" s="1"/>
  <c r="AJ887"/>
  <c r="AG328"/>
  <c r="AJ328" s="1"/>
  <c r="AI211"/>
  <c r="AF380"/>
  <c r="AI71"/>
  <c r="AJ481"/>
  <c r="AG683"/>
  <c r="AF683"/>
  <c r="AF895"/>
  <c r="AD906"/>
  <c r="AG906" s="1"/>
  <c r="AJ906" s="1"/>
  <c r="AD129"/>
  <c r="AD488"/>
  <c r="AJ488" s="1"/>
  <c r="AG488"/>
  <c r="AG216"/>
  <c r="AJ216" s="1"/>
  <c r="AD216"/>
  <c r="AG298"/>
  <c r="AD298"/>
  <c r="AJ298" s="1"/>
  <c r="AC561"/>
  <c r="AD789"/>
  <c r="AG789"/>
  <c r="AJ789" s="1"/>
  <c r="AG838"/>
  <c r="AD838"/>
  <c r="AJ838" s="1"/>
  <c r="AD117"/>
  <c r="AG117" s="1"/>
  <c r="AJ117" s="1"/>
  <c r="AC540"/>
  <c r="AF540" s="1"/>
  <c r="AI540" s="1"/>
  <c r="AD378"/>
  <c r="AC678"/>
  <c r="AF678" s="1"/>
  <c r="AD583"/>
  <c r="AG583" s="1"/>
  <c r="AJ583" s="1"/>
  <c r="AG410"/>
  <c r="AD410"/>
  <c r="AJ410" s="1"/>
  <c r="AK882"/>
  <c r="AN882"/>
  <c r="AC787"/>
  <c r="AF787" s="1"/>
  <c r="AI787" s="1"/>
  <c r="AD709"/>
  <c r="AG709"/>
  <c r="AJ709" s="1"/>
  <c r="AC167"/>
  <c r="AF167"/>
  <c r="AI167"/>
  <c r="AL27"/>
  <c r="AO27" s="1"/>
  <c r="AL28"/>
  <c r="AO28"/>
  <c r="AJ451"/>
  <c r="AD451"/>
  <c r="AG451"/>
  <c r="AF694"/>
  <c r="AI694" s="1"/>
  <c r="AC694"/>
  <c r="AD849"/>
  <c r="AJ849"/>
  <c r="AG849"/>
  <c r="AD882"/>
  <c r="AJ882" s="1"/>
  <c r="AG882"/>
  <c r="AK11"/>
  <c r="AN11" s="1"/>
  <c r="AC451"/>
  <c r="AF451" s="1"/>
  <c r="AK338"/>
  <c r="AN338"/>
  <c r="AC310"/>
  <c r="AF310" s="1"/>
  <c r="AI310" s="1"/>
  <c r="AC17"/>
  <c r="AD587"/>
  <c r="AG587" s="1"/>
  <c r="AJ587" s="1"/>
  <c r="AD714"/>
  <c r="AG714" s="1"/>
  <c r="AD903"/>
  <c r="AG903" s="1"/>
  <c r="AJ903" s="1"/>
  <c r="AK491"/>
  <c r="AN491"/>
  <c r="AK317"/>
  <c r="AN317" s="1"/>
  <c r="AK373"/>
  <c r="AN373"/>
  <c r="AF165"/>
  <c r="AI165" s="1"/>
  <c r="AC165"/>
  <c r="AK892"/>
  <c r="AN892" s="1"/>
  <c r="AK719"/>
  <c r="AN719"/>
  <c r="AK887"/>
  <c r="AN887" s="1"/>
  <c r="AC90"/>
  <c r="AI90" s="1"/>
  <c r="AF90"/>
  <c r="AL732"/>
  <c r="AO732" s="1"/>
  <c r="AK425"/>
  <c r="AN425"/>
  <c r="AL407"/>
  <c r="AO407" s="1"/>
  <c r="AK343"/>
  <c r="AN343"/>
  <c r="AG430"/>
  <c r="AJ430" s="1"/>
  <c r="AD430"/>
  <c r="AB659"/>
  <c r="V659"/>
  <c r="P659"/>
  <c r="S659"/>
  <c r="Y659"/>
  <c r="AK517"/>
  <c r="AN517" s="1"/>
  <c r="V163"/>
  <c r="P163"/>
  <c r="AB163" s="1"/>
  <c r="Y163"/>
  <c r="S163"/>
  <c r="AC608"/>
  <c r="AD468"/>
  <c r="AG468" s="1"/>
  <c r="AG705"/>
  <c r="AJ705" s="1"/>
  <c r="AG194"/>
  <c r="AJ194" s="1"/>
  <c r="AG728"/>
  <c r="AJ728" s="1"/>
  <c r="AG820"/>
  <c r="AJ820" s="1"/>
  <c r="AG878" i="2" l="1"/>
  <c r="AD878"/>
  <c r="AD176"/>
  <c r="AG176" s="1"/>
  <c r="AQ66"/>
  <c r="AN66"/>
  <c r="AC875"/>
  <c r="AF875"/>
  <c r="AC659"/>
  <c r="AF659" s="1"/>
  <c r="AC391"/>
  <c r="AF391"/>
  <c r="AG172"/>
  <c r="AD172"/>
  <c r="AC894"/>
  <c r="AF894"/>
  <c r="AG646"/>
  <c r="AD646"/>
  <c r="AD494"/>
  <c r="AG494" s="1"/>
  <c r="AG659"/>
  <c r="AD659"/>
  <c r="AC316"/>
  <c r="AF316"/>
  <c r="AQ154"/>
  <c r="AN154"/>
  <c r="AD312"/>
  <c r="AG312" s="1"/>
  <c r="AC474"/>
  <c r="AF474" s="1"/>
  <c r="AC148"/>
  <c r="AF148"/>
  <c r="AG638"/>
  <c r="AD638"/>
  <c r="AC897"/>
  <c r="AF897"/>
  <c r="AG148"/>
  <c r="AD148"/>
  <c r="AD707"/>
  <c r="AG707" s="1"/>
  <c r="AC240"/>
  <c r="AF240" s="1"/>
  <c r="AD332"/>
  <c r="AG332" s="1"/>
  <c r="AC332"/>
  <c r="AF332" s="1"/>
  <c r="AD477"/>
  <c r="AG477" s="1"/>
  <c r="AC916"/>
  <c r="AF916" s="1"/>
  <c r="AD916"/>
  <c r="AG916" s="1"/>
  <c r="AC477"/>
  <c r="AF477" s="1"/>
  <c r="AC638"/>
  <c r="AF638"/>
  <c r="AC533"/>
  <c r="AF533" s="1"/>
  <c r="AC312"/>
  <c r="AF312"/>
  <c r="AG622"/>
  <c r="AD622"/>
  <c r="AN152"/>
  <c r="AQ152" s="1"/>
  <c r="AD816"/>
  <c r="AG816" s="1"/>
  <c r="AD648"/>
  <c r="AG648" s="1"/>
  <c r="AC266"/>
  <c r="AF266" s="1"/>
  <c r="AD316"/>
  <c r="AG316" s="1"/>
  <c r="AG124"/>
  <c r="AD124"/>
  <c r="AD907"/>
  <c r="AG907" s="1"/>
  <c r="AG941"/>
  <c r="AD941"/>
  <c r="AD875"/>
  <c r="AG875" s="1"/>
  <c r="AC913"/>
  <c r="AF913" s="1"/>
  <c r="AC933"/>
  <c r="AF933"/>
  <c r="AG533"/>
  <c r="AD533"/>
  <c r="AN44"/>
  <c r="AQ44" s="1"/>
  <c r="AQ30"/>
  <c r="AN30"/>
  <c r="AC282"/>
  <c r="AF282"/>
  <c r="AC936"/>
  <c r="AF936" s="1"/>
  <c r="AC424"/>
  <c r="AF424"/>
  <c r="AC176"/>
  <c r="AF176" s="1"/>
  <c r="AN587"/>
  <c r="AQ587" s="1"/>
  <c r="AQ39"/>
  <c r="AN39"/>
  <c r="AD163" i="1"/>
  <c r="AG163" s="1"/>
  <c r="AJ163" s="1"/>
  <c r="AK694"/>
  <c r="AN694" s="1"/>
  <c r="AK540"/>
  <c r="AN540" s="1"/>
  <c r="AO488"/>
  <c r="AL488"/>
  <c r="AK934"/>
  <c r="AN934" s="1"/>
  <c r="AL692"/>
  <c r="AO692" s="1"/>
  <c r="AN474"/>
  <c r="AK474"/>
  <c r="AD639"/>
  <c r="AG639" s="1"/>
  <c r="AN115"/>
  <c r="AK115"/>
  <c r="AK777"/>
  <c r="AN777" s="1"/>
  <c r="AO498"/>
  <c r="AL498"/>
  <c r="AL185"/>
  <c r="AO185"/>
  <c r="AK676"/>
  <c r="AN676" s="1"/>
  <c r="AK770"/>
  <c r="AN770" s="1"/>
  <c r="AO414"/>
  <c r="AL414"/>
  <c r="AK830"/>
  <c r="AN830"/>
  <c r="AK455"/>
  <c r="AN455" s="1"/>
  <c r="AK717"/>
  <c r="AN717"/>
  <c r="AK395"/>
  <c r="AN395" s="1"/>
  <c r="AL143"/>
  <c r="AO143" s="1"/>
  <c r="AK810"/>
  <c r="AN810" s="1"/>
  <c r="AL787"/>
  <c r="AO787"/>
  <c r="AO579"/>
  <c r="AL579"/>
  <c r="AL122"/>
  <c r="AO122" s="1"/>
  <c r="AK534"/>
  <c r="AN534" s="1"/>
  <c r="AK762"/>
  <c r="AN762"/>
  <c r="AK436"/>
  <c r="AN436" s="1"/>
  <c r="AK752"/>
  <c r="AN752"/>
  <c r="AK685"/>
  <c r="AN685" s="1"/>
  <c r="AL529"/>
  <c r="AO529"/>
  <c r="AL542"/>
  <c r="AO542" s="1"/>
  <c r="AK662"/>
  <c r="AN662" s="1"/>
  <c r="AL643"/>
  <c r="AO643" s="1"/>
  <c r="AL818"/>
  <c r="AO818" s="1"/>
  <c r="AL796"/>
  <c r="AO796" s="1"/>
  <c r="AK822"/>
  <c r="AN822"/>
  <c r="AL534"/>
  <c r="AO534" s="1"/>
  <c r="AL705"/>
  <c r="AO705"/>
  <c r="AK165"/>
  <c r="AN165" s="1"/>
  <c r="AL882"/>
  <c r="AO882" s="1"/>
  <c r="AO410"/>
  <c r="AL410"/>
  <c r="AL298"/>
  <c r="AO298"/>
  <c r="AL45"/>
  <c r="AO45" s="1"/>
  <c r="AK48"/>
  <c r="AN48" s="1"/>
  <c r="AO528"/>
  <c r="AL528"/>
  <c r="AC601"/>
  <c r="AF601" s="1"/>
  <c r="AO127"/>
  <c r="AL127"/>
  <c r="AK641"/>
  <c r="AN641" s="1"/>
  <c r="AN50"/>
  <c r="AK50"/>
  <c r="AO150"/>
  <c r="AL150"/>
  <c r="AN143"/>
  <c r="AK143"/>
  <c r="AN119"/>
  <c r="AK119"/>
  <c r="AL252"/>
  <c r="AO252" s="1"/>
  <c r="AN524"/>
  <c r="AK524"/>
  <c r="AL263"/>
  <c r="AO263" s="1"/>
  <c r="AK192"/>
  <c r="AN192" s="1"/>
  <c r="AL285"/>
  <c r="AO285" s="1"/>
  <c r="AK461"/>
  <c r="AN461" s="1"/>
  <c r="AL170"/>
  <c r="AO170" s="1"/>
  <c r="AO877"/>
  <c r="AL877"/>
  <c r="AL475"/>
  <c r="AO475" s="1"/>
  <c r="AL608"/>
  <c r="AO608" s="1"/>
  <c r="AK712"/>
  <c r="AN712" s="1"/>
  <c r="AN606"/>
  <c r="AK606"/>
  <c r="AK805"/>
  <c r="AN805" s="1"/>
  <c r="AK428"/>
  <c r="AN428" s="1"/>
  <c r="AN555"/>
  <c r="AK555"/>
  <c r="AK405"/>
  <c r="AN405" s="1"/>
  <c r="AL243"/>
  <c r="AO243" s="1"/>
  <c r="AN81"/>
  <c r="AK81"/>
  <c r="AK730"/>
  <c r="AN730" s="1"/>
  <c r="AN674"/>
  <c r="AK674"/>
  <c r="AL277"/>
  <c r="AO277" s="1"/>
  <c r="AL383"/>
  <c r="AO383" s="1"/>
  <c r="AL678"/>
  <c r="AO678" s="1"/>
  <c r="AO597"/>
  <c r="AL597"/>
  <c r="AO794"/>
  <c r="AL794"/>
  <c r="AN647"/>
  <c r="AK647"/>
  <c r="AN148"/>
  <c r="AK148"/>
  <c r="AO119"/>
  <c r="AL119"/>
  <c r="AN637"/>
  <c r="AK637"/>
  <c r="AL651"/>
  <c r="AO651" s="1"/>
  <c r="AN117"/>
  <c r="AK117"/>
  <c r="AO57"/>
  <c r="AL57"/>
  <c r="AL668"/>
  <c r="AO668" s="1"/>
  <c r="AL373"/>
  <c r="AO373" s="1"/>
  <c r="AK844"/>
  <c r="AN844" s="1"/>
  <c r="AK725"/>
  <c r="AN725" s="1"/>
  <c r="AL287"/>
  <c r="AO287" s="1"/>
  <c r="AL674"/>
  <c r="AO674" s="1"/>
  <c r="AN54"/>
  <c r="AK54"/>
  <c r="AL194"/>
  <c r="AO194" s="1"/>
  <c r="AL709"/>
  <c r="AO709" s="1"/>
  <c r="AO838"/>
  <c r="AL838"/>
  <c r="AL216"/>
  <c r="AO216" s="1"/>
  <c r="AO906"/>
  <c r="AL906"/>
  <c r="AL328"/>
  <c r="AO328" s="1"/>
  <c r="AN570"/>
  <c r="AK570"/>
  <c r="AK430"/>
  <c r="AN430" s="1"/>
  <c r="AL335"/>
  <c r="AO335" s="1"/>
  <c r="AL816"/>
  <c r="AO816" s="1"/>
  <c r="AL696"/>
  <c r="AO696" s="1"/>
  <c r="AL48"/>
  <c r="AO48" s="1"/>
  <c r="AK453"/>
  <c r="AN453" s="1"/>
  <c r="AK24"/>
  <c r="AN24" s="1"/>
  <c r="AO917"/>
  <c r="AL917"/>
  <c r="AN51"/>
  <c r="AK51"/>
  <c r="AL592"/>
  <c r="AO592" s="1"/>
  <c r="AD389"/>
  <c r="AO568"/>
  <c r="AL568"/>
  <c r="AL742"/>
  <c r="AO742" s="1"/>
  <c r="AO892"/>
  <c r="AL892"/>
  <c r="AK180"/>
  <c r="AN180" s="1"/>
  <c r="AN93"/>
  <c r="AK93"/>
  <c r="AK124"/>
  <c r="AN124" s="1"/>
  <c r="AL10"/>
  <c r="AO10" s="1"/>
  <c r="AK564"/>
  <c r="AN564" s="1"/>
  <c r="AL188"/>
  <c r="AO188" s="1"/>
  <c r="AL219"/>
  <c r="AO219"/>
  <c r="AN95"/>
  <c r="AK95"/>
  <c r="AK190"/>
  <c r="AN190" s="1"/>
  <c r="AN529"/>
  <c r="AK529"/>
  <c r="AL627"/>
  <c r="AO627"/>
  <c r="AN620"/>
  <c r="AK620"/>
  <c r="AL599"/>
  <c r="AO599"/>
  <c r="AL637"/>
  <c r="AO637" s="1"/>
  <c r="AL172"/>
  <c r="AO172"/>
  <c r="AN668"/>
  <c r="AK668"/>
  <c r="AL81"/>
  <c r="AO81" s="1"/>
  <c r="AO934"/>
  <c r="AL934"/>
  <c r="AL190"/>
  <c r="AO190"/>
  <c r="AN475"/>
  <c r="AK475"/>
  <c r="AL676"/>
  <c r="AO676"/>
  <c r="AO88"/>
  <c r="AL88"/>
  <c r="AK849"/>
  <c r="AN849"/>
  <c r="AN52"/>
  <c r="AK52"/>
  <c r="AL861"/>
  <c r="AO861" s="1"/>
  <c r="AL261"/>
  <c r="AO261" s="1"/>
  <c r="AK551"/>
  <c r="AN551" s="1"/>
  <c r="AK432"/>
  <c r="AN432" s="1"/>
  <c r="AL690"/>
  <c r="AO690" s="1"/>
  <c r="AK447"/>
  <c r="AN447" s="1"/>
  <c r="AL269"/>
  <c r="AO269"/>
  <c r="AL369"/>
  <c r="AO369" s="1"/>
  <c r="AK471"/>
  <c r="AN471"/>
  <c r="AL551"/>
  <c r="AO551" s="1"/>
  <c r="AK707"/>
  <c r="AN707"/>
  <c r="AL255"/>
  <c r="AO255" s="1"/>
  <c r="AL612"/>
  <c r="AO612"/>
  <c r="AL300"/>
  <c r="AO300" s="1"/>
  <c r="AL180"/>
  <c r="AO180"/>
  <c r="AK755"/>
  <c r="AN755" s="1"/>
  <c r="AL246"/>
  <c r="AO246"/>
  <c r="AK721"/>
  <c r="AN721" s="1"/>
  <c r="AI122"/>
  <c r="AJ471"/>
  <c r="AJ872"/>
  <c r="AI818"/>
  <c r="AJ679"/>
  <c r="AI681"/>
  <c r="AI772"/>
  <c r="AJ418"/>
  <c r="AJ956"/>
  <c r="AJ735"/>
  <c r="AI84"/>
  <c r="AJ633"/>
  <c r="AL820"/>
  <c r="AO820" s="1"/>
  <c r="AN787"/>
  <c r="AK787"/>
  <c r="AL789"/>
  <c r="AO789" s="1"/>
  <c r="AK468"/>
  <c r="AN468" s="1"/>
  <c r="AL792"/>
  <c r="AO792" s="1"/>
  <c r="AO505"/>
  <c r="AL505"/>
  <c r="AD620"/>
  <c r="AN779"/>
  <c r="AK779"/>
  <c r="AL779"/>
  <c r="AO779"/>
  <c r="AO98"/>
  <c r="AL98"/>
  <c r="AL483"/>
  <c r="AO483" s="1"/>
  <c r="AK765"/>
  <c r="AN765" s="1"/>
  <c r="AK614"/>
  <c r="AN614"/>
  <c r="AL257"/>
  <c r="AO257" s="1"/>
  <c r="AK703"/>
  <c r="AN703"/>
  <c r="AO197"/>
  <c r="AL197"/>
  <c r="AK103"/>
  <c r="AN103" s="1"/>
  <c r="AL649"/>
  <c r="AO649" s="1"/>
  <c r="AL13"/>
  <c r="AO13"/>
  <c r="AK538"/>
  <c r="AN538" s="1"/>
  <c r="AL392"/>
  <c r="AO392"/>
  <c r="AL282"/>
  <c r="AO282" s="1"/>
  <c r="AL274"/>
  <c r="AO274"/>
  <c r="AN796"/>
  <c r="AK796"/>
  <c r="AK599"/>
  <c r="AN599" s="1"/>
  <c r="AL655"/>
  <c r="AO655" s="1"/>
  <c r="AL101"/>
  <c r="AO101" s="1"/>
  <c r="AN782"/>
  <c r="AK782"/>
  <c r="AL228"/>
  <c r="AO228"/>
  <c r="AK214"/>
  <c r="AN214" s="1"/>
  <c r="AL183"/>
  <c r="AO183"/>
  <c r="AN163"/>
  <c r="AK163"/>
  <c r="AL225"/>
  <c r="AO225"/>
  <c r="AO830"/>
  <c r="AL830"/>
  <c r="AL293"/>
  <c r="AO293"/>
  <c r="AO546"/>
  <c r="AL546"/>
  <c r="AL707"/>
  <c r="AO707" s="1"/>
  <c r="AO90"/>
  <c r="AL90"/>
  <c r="AL93"/>
  <c r="AO93" s="1"/>
  <c r="AL587"/>
  <c r="AO587" s="1"/>
  <c r="AK666"/>
  <c r="AN666"/>
  <c r="AO516"/>
  <c r="AL516"/>
  <c r="AK32"/>
  <c r="AN32" s="1"/>
  <c r="AL176"/>
  <c r="AO176" s="1"/>
  <c r="AK649"/>
  <c r="AN649" s="1"/>
  <c r="AN794"/>
  <c r="AK794"/>
  <c r="AL812"/>
  <c r="AO812"/>
  <c r="AK622"/>
  <c r="AN622" s="1"/>
  <c r="AL344"/>
  <c r="AO344" s="1"/>
  <c r="AL167"/>
  <c r="AO167" s="1"/>
  <c r="AL721"/>
  <c r="AO721" s="1"/>
  <c r="AL647"/>
  <c r="AO647" s="1"/>
  <c r="AK127"/>
  <c r="AN127" s="1"/>
  <c r="AL307"/>
  <c r="AO307" s="1"/>
  <c r="AK735"/>
  <c r="AN735"/>
  <c r="AO581"/>
  <c r="AL581"/>
  <c r="AL728"/>
  <c r="AO728"/>
  <c r="AL430"/>
  <c r="AO430" s="1"/>
  <c r="AK90"/>
  <c r="AN90" s="1"/>
  <c r="AO903"/>
  <c r="AL903"/>
  <c r="AK310"/>
  <c r="AN310" s="1"/>
  <c r="AO583"/>
  <c r="AL583"/>
  <c r="AL117"/>
  <c r="AO117" s="1"/>
  <c r="AK412"/>
  <c r="AN412" s="1"/>
  <c r="AK478"/>
  <c r="AN478"/>
  <c r="AK928"/>
  <c r="AN928" s="1"/>
  <c r="AL19"/>
  <c r="AO19"/>
  <c r="AO959"/>
  <c r="AL959"/>
  <c r="AK160"/>
  <c r="AN160" s="1"/>
  <c r="AO603"/>
  <c r="AL603"/>
  <c r="AL782"/>
  <c r="AO782"/>
  <c r="AL199"/>
  <c r="AO199" s="1"/>
  <c r="AK526"/>
  <c r="AN526" s="1"/>
  <c r="AF639"/>
  <c r="AI639" s="1"/>
  <c r="AC639"/>
  <c r="AN109"/>
  <c r="AK109"/>
  <c r="AK418"/>
  <c r="AN418" s="1"/>
  <c r="AO478"/>
  <c r="AL478"/>
  <c r="AK581"/>
  <c r="AN581" s="1"/>
  <c r="AO442"/>
  <c r="AL442"/>
  <c r="AL807"/>
  <c r="AO807" s="1"/>
  <c r="AK174"/>
  <c r="AN174" s="1"/>
  <c r="AL610"/>
  <c r="AO610" s="1"/>
  <c r="AK631"/>
  <c r="AN631" s="1"/>
  <c r="AO572"/>
  <c r="AL572"/>
  <c r="AO548"/>
  <c r="AL548"/>
  <c r="AK814"/>
  <c r="AN814" s="1"/>
  <c r="AL777"/>
  <c r="AO777" s="1"/>
  <c r="AL532"/>
  <c r="AO532" s="1"/>
  <c r="AO148"/>
  <c r="AL148"/>
  <c r="AN583"/>
  <c r="AK583"/>
  <c r="AN134"/>
  <c r="AK134"/>
  <c r="AO570"/>
  <c r="AL570"/>
  <c r="AO681"/>
  <c r="AL681"/>
  <c r="AO698"/>
  <c r="AL698"/>
  <c r="AO145"/>
  <c r="AL145"/>
  <c r="AN603"/>
  <c r="AK603"/>
  <c r="AN112"/>
  <c r="AK112"/>
  <c r="AK745"/>
  <c r="AN745" s="1"/>
  <c r="AL616"/>
  <c r="AO616" s="1"/>
  <c r="AL359"/>
  <c r="AO359" s="1"/>
  <c r="AK690"/>
  <c r="AN690" s="1"/>
  <c r="AO717"/>
  <c r="AL717"/>
  <c r="AL561"/>
  <c r="AO561" s="1"/>
  <c r="AO447"/>
  <c r="AL447"/>
  <c r="AL355"/>
  <c r="AO355" s="1"/>
  <c r="AO192"/>
  <c r="AL192"/>
  <c r="AO932"/>
  <c r="AL932"/>
  <c r="AO725"/>
  <c r="AL725"/>
  <c r="AL249"/>
  <c r="AO249" s="1"/>
  <c r="AL645"/>
  <c r="AO645" s="1"/>
  <c r="AL291"/>
  <c r="AO291" s="1"/>
  <c r="AO214"/>
  <c r="AL214"/>
  <c r="AK202"/>
  <c r="AN202" s="1"/>
  <c r="AK838"/>
  <c r="AN838" s="1"/>
  <c r="AK423"/>
  <c r="AN423" s="1"/>
  <c r="AO86"/>
  <c r="AL86"/>
  <c r="AN629"/>
  <c r="AK629"/>
  <c r="AL279"/>
  <c r="AO279" s="1"/>
  <c r="AN612"/>
  <c r="AK612"/>
  <c r="AK742"/>
  <c r="AN742" s="1"/>
  <c r="AN19"/>
  <c r="AK19"/>
  <c r="AL240"/>
  <c r="AO240" s="1"/>
  <c r="AK466"/>
  <c r="AN466" s="1"/>
  <c r="AL601"/>
  <c r="AO601" s="1"/>
  <c r="AO140"/>
  <c r="AL140"/>
  <c r="AL302"/>
  <c r="AO302" s="1"/>
  <c r="AK208"/>
  <c r="AN208" s="1"/>
  <c r="AN106"/>
  <c r="AK106"/>
  <c r="AN587"/>
  <c r="AK587"/>
  <c r="AK410"/>
  <c r="AN410" s="1"/>
  <c r="AI653"/>
  <c r="AI392"/>
  <c r="AJ378"/>
  <c r="AI101"/>
  <c r="AI608"/>
  <c r="AJ922"/>
  <c r="AI826"/>
  <c r="AJ508"/>
  <c r="AI597"/>
  <c r="AJ874"/>
  <c r="AI86"/>
  <c r="AO849"/>
  <c r="AL849"/>
  <c r="AK205"/>
  <c r="AN205" s="1"/>
  <c r="AL824"/>
  <c r="AO824" s="1"/>
  <c r="AK23"/>
  <c r="AN23" s="1"/>
  <c r="AN47"/>
  <c r="AK47"/>
  <c r="AK289"/>
  <c r="AN289" s="1"/>
  <c r="AK864"/>
  <c r="AN864" s="1"/>
  <c r="AK500"/>
  <c r="AN500" s="1"/>
  <c r="AL332"/>
  <c r="AO332" s="1"/>
  <c r="AC659"/>
  <c r="AF659" s="1"/>
  <c r="AC389"/>
  <c r="AF389" s="1"/>
  <c r="AI389" s="1"/>
  <c r="AL840"/>
  <c r="AO840" s="1"/>
  <c r="AK293"/>
  <c r="AN293" s="1"/>
  <c r="AK576"/>
  <c r="AN576" s="1"/>
  <c r="AO920"/>
  <c r="AL920"/>
  <c r="AK255"/>
  <c r="AN255" s="1"/>
  <c r="AK403"/>
  <c r="AN403" s="1"/>
  <c r="AO826"/>
  <c r="AL826"/>
  <c r="AN655"/>
  <c r="AK655"/>
  <c r="AO853"/>
  <c r="AL853"/>
  <c r="AK932"/>
  <c r="AN932" s="1"/>
  <c r="AK29"/>
  <c r="AN29" s="1"/>
  <c r="AL353"/>
  <c r="AO353" s="1"/>
  <c r="AK740"/>
  <c r="AN740" s="1"/>
  <c r="AK235"/>
  <c r="AN235" s="1"/>
  <c r="AO745"/>
  <c r="AL745"/>
  <c r="AK515"/>
  <c r="AN515" s="1"/>
  <c r="AO963"/>
  <c r="AL963"/>
  <c r="AN528"/>
  <c r="AK528"/>
  <c r="AN131"/>
  <c r="AK131"/>
  <c r="AO395"/>
  <c r="AL395"/>
  <c r="AO436"/>
  <c r="AL436"/>
  <c r="AL664"/>
  <c r="AO664" s="1"/>
  <c r="AN150"/>
  <c r="AK150"/>
  <c r="AN574"/>
  <c r="AK574"/>
  <c r="AN792"/>
  <c r="AK792"/>
  <c r="AO805"/>
  <c r="AL805"/>
  <c r="AK895"/>
  <c r="AN895" s="1"/>
  <c r="AL420"/>
  <c r="AO420" s="1"/>
  <c r="AN57"/>
  <c r="AK57"/>
  <c r="AO512"/>
  <c r="AL512"/>
  <c r="AO84"/>
  <c r="AL84"/>
  <c r="AN592"/>
  <c r="AK592"/>
  <c r="AK618"/>
  <c r="AN618" s="1"/>
  <c r="AO901"/>
  <c r="AL901"/>
  <c r="AO95"/>
  <c r="AL95"/>
  <c r="AO942"/>
  <c r="AL942"/>
  <c r="AO858"/>
  <c r="AL858"/>
  <c r="AO493"/>
  <c r="AL493"/>
  <c r="AN531"/>
  <c r="AK531"/>
  <c r="AO576"/>
  <c r="AL576"/>
  <c r="AO574"/>
  <c r="AL574"/>
  <c r="AO455"/>
  <c r="AL455"/>
  <c r="AO432"/>
  <c r="AL432"/>
  <c r="AK228"/>
  <c r="AN228" s="1"/>
  <c r="AK56"/>
  <c r="AN56" s="1"/>
  <c r="AK728"/>
  <c r="AN728" s="1"/>
  <c r="AK252"/>
  <c r="AN252" s="1"/>
  <c r="AN55"/>
  <c r="AK55"/>
  <c r="AN520"/>
  <c r="AK520"/>
  <c r="AO928"/>
  <c r="AL928"/>
  <c r="AK154"/>
  <c r="AN154" s="1"/>
  <c r="AK287"/>
  <c r="AN287" s="1"/>
  <c r="AK222"/>
  <c r="AN222" s="1"/>
  <c r="AO940"/>
  <c r="AL940"/>
  <c r="AK376"/>
  <c r="AN376" s="1"/>
  <c r="AL416"/>
  <c r="AO416" s="1"/>
  <c r="AK59"/>
  <c r="AN59" s="1"/>
  <c r="AL398"/>
  <c r="AO398" s="1"/>
  <c r="AJ468"/>
  <c r="AI451"/>
  <c r="AG129"/>
  <c r="AJ129" s="1"/>
  <c r="AG735"/>
  <c r="AF568"/>
  <c r="AI568" s="1"/>
  <c r="AF651"/>
  <c r="AI651" s="1"/>
  <c r="AJ629"/>
  <c r="AF84"/>
  <c r="AJ622"/>
  <c r="AF140"/>
  <c r="AI140" s="1"/>
  <c r="AG112"/>
  <c r="AJ112" s="1"/>
  <c r="AJ296"/>
  <c r="AI183"/>
  <c r="AG762"/>
  <c r="AJ762" s="1"/>
  <c r="AJ614"/>
  <c r="AG471"/>
  <c r="AG869"/>
  <c r="AJ869" s="1"/>
  <c r="AG508"/>
  <c r="AF597"/>
  <c r="AJ235"/>
  <c r="AF33"/>
  <c r="AI33" s="1"/>
  <c r="AF772"/>
  <c r="AF392"/>
  <c r="AG418"/>
  <c r="AG476"/>
  <c r="AJ476" s="1"/>
  <c r="AG945"/>
  <c r="AJ945" s="1"/>
  <c r="AJ237"/>
  <c r="AJ15"/>
  <c r="AG115"/>
  <c r="AJ115" s="1"/>
  <c r="AF98"/>
  <c r="AI98" s="1"/>
  <c r="AJ271"/>
  <c r="AG872"/>
  <c r="AJ304"/>
  <c r="AJ174"/>
  <c r="AI476"/>
  <c r="AJ631"/>
  <c r="AG131"/>
  <c r="AJ131" s="1"/>
  <c r="AG874"/>
  <c r="AG103"/>
  <c r="AJ103" s="1"/>
  <c r="AF86"/>
  <c r="AG822"/>
  <c r="AJ822" s="1"/>
  <c r="AG953"/>
  <c r="AJ953" s="1"/>
  <c r="AJ232"/>
  <c r="AG925"/>
  <c r="AJ925" s="1"/>
  <c r="AG846"/>
  <c r="AJ846" s="1"/>
  <c r="AI400"/>
  <c r="AJ259"/>
  <c r="AF608"/>
  <c r="AJ714"/>
  <c r="AI678"/>
  <c r="AG378"/>
  <c r="AJ802"/>
  <c r="AF586"/>
  <c r="AI586" s="1"/>
  <c r="AF625"/>
  <c r="AI625" s="1"/>
  <c r="AF653"/>
  <c r="AJ423"/>
  <c r="AF698"/>
  <c r="AI698" s="1"/>
  <c r="AJ466"/>
  <c r="AF572"/>
  <c r="AI572" s="1"/>
  <c r="AF818"/>
  <c r="AJ461"/>
  <c r="AF172"/>
  <c r="AI172" s="1"/>
  <c r="AG17"/>
  <c r="AJ17" s="1"/>
  <c r="AJ798"/>
  <c r="AJ810"/>
  <c r="AF826"/>
  <c r="AG679"/>
  <c r="AG633"/>
  <c r="AG540"/>
  <c r="AJ540" s="1"/>
  <c r="AF15"/>
  <c r="AI15" s="1"/>
  <c r="AG730"/>
  <c r="AJ730" s="1"/>
  <c r="AF681"/>
  <c r="AJ553"/>
  <c r="AJ685"/>
  <c r="AG694"/>
  <c r="AJ694" s="1"/>
  <c r="AG350"/>
  <c r="AJ350" s="1"/>
  <c r="AG531"/>
  <c r="AJ531" s="1"/>
  <c r="AG524"/>
  <c r="AJ524" s="1"/>
  <c r="AF532"/>
  <c r="AI532" s="1"/>
  <c r="AG625"/>
  <c r="AJ625" s="1"/>
  <c r="AG364"/>
  <c r="AJ364" s="1"/>
  <c r="AF197"/>
  <c r="AI197" s="1"/>
  <c r="AG659"/>
  <c r="AD659"/>
  <c r="AJ659"/>
  <c r="AK167"/>
  <c r="AN167" s="1"/>
  <c r="AL481"/>
  <c r="AO481" s="1"/>
  <c r="AK800"/>
  <c r="AN800" s="1"/>
  <c r="AK911"/>
  <c r="AN911"/>
  <c r="AL723"/>
  <c r="AO723" s="1"/>
  <c r="AK176"/>
  <c r="AN176"/>
  <c r="AK692"/>
  <c r="AN692" s="1"/>
  <c r="AK60"/>
  <c r="AN60"/>
  <c r="AK737"/>
  <c r="AN737" s="1"/>
  <c r="AL463"/>
  <c r="AO463"/>
  <c r="AK13"/>
  <c r="AN13" s="1"/>
  <c r="AK335"/>
  <c r="AN335"/>
  <c r="AC553"/>
  <c r="AF553" s="1"/>
  <c r="AI553" s="1"/>
  <c r="AO814"/>
  <c r="AL814"/>
  <c r="AL683"/>
  <c r="AO683" s="1"/>
  <c r="AL319"/>
  <c r="AO319" s="1"/>
  <c r="AL35"/>
  <c r="AO35" s="1"/>
  <c r="AL44"/>
  <c r="AO44" s="1"/>
  <c r="AO79"/>
  <c r="AL79"/>
  <c r="AO384"/>
  <c r="AL384"/>
  <c r="AO703"/>
  <c r="AL703"/>
  <c r="AO405"/>
  <c r="AL405"/>
  <c r="AL770"/>
  <c r="AO770" s="1"/>
  <c r="AO712"/>
  <c r="AL712"/>
  <c r="AL564"/>
  <c r="AO564" s="1"/>
  <c r="AO451"/>
  <c r="AL451"/>
  <c r="AK211"/>
  <c r="AN211" s="1"/>
  <c r="AL371"/>
  <c r="AO371" s="1"/>
  <c r="AK812"/>
  <c r="AN812" s="1"/>
  <c r="AL362"/>
  <c r="AO362" s="1"/>
  <c r="AK308"/>
  <c r="AN308" s="1"/>
  <c r="AN774"/>
  <c r="AK774"/>
  <c r="AO485"/>
  <c r="AL485"/>
  <c r="AN105"/>
  <c r="AK105"/>
  <c r="AK407"/>
  <c r="AN407" s="1"/>
  <c r="AL313"/>
  <c r="AO313" s="1"/>
  <c r="AO879"/>
  <c r="AL879"/>
  <c r="AN145"/>
  <c r="AK145"/>
  <c r="AN88"/>
  <c r="AK88"/>
  <c r="AN137"/>
  <c r="AK137"/>
  <c r="AO428"/>
  <c r="AL428"/>
  <c r="AO109"/>
  <c r="AL109"/>
  <c r="AK28"/>
  <c r="AN28" s="1"/>
  <c r="AO202"/>
  <c r="AL202"/>
  <c r="AN798"/>
  <c r="AK798"/>
  <c r="AO134"/>
  <c r="AL134"/>
  <c r="AL445"/>
  <c r="AO445" s="1"/>
  <c r="AL434"/>
  <c r="AO434" s="1"/>
  <c r="AN645"/>
  <c r="AK645"/>
  <c r="AL338"/>
  <c r="AO338" s="1"/>
  <c r="AN559"/>
  <c r="AK559"/>
  <c r="AO400"/>
  <c r="AL400"/>
  <c r="AN71"/>
  <c r="AK71"/>
  <c r="AO887"/>
  <c r="AL887"/>
  <c r="AK300"/>
  <c r="AN300" s="1"/>
  <c r="AK65"/>
  <c r="AN65" s="1"/>
  <c r="AK679"/>
  <c r="AN679" s="1"/>
  <c r="AO755"/>
  <c r="AL755"/>
  <c r="AK291"/>
  <c r="AN291" s="1"/>
  <c r="AL380"/>
  <c r="AO380" s="1"/>
  <c r="AO594"/>
  <c r="AL594"/>
  <c r="AK595"/>
  <c r="AN595" s="1"/>
  <c r="AO105"/>
  <c r="AL105"/>
  <c r="AL595"/>
  <c r="AO595" s="1"/>
  <c r="AN49"/>
  <c r="AK49"/>
  <c r="AK633"/>
  <c r="AN633" s="1"/>
  <c r="AL538"/>
  <c r="AO538" s="1"/>
  <c r="AK21"/>
  <c r="AN21" s="1"/>
  <c r="AL425"/>
  <c r="AO425" s="1"/>
  <c r="AK313"/>
  <c r="AN313" s="1"/>
  <c r="AK683"/>
  <c r="AN683" s="1"/>
  <c r="AL700"/>
  <c r="AO700" s="1"/>
  <c r="AK380"/>
  <c r="AN380" s="1"/>
  <c r="AF17"/>
  <c r="AI17" s="1"/>
  <c r="AF561"/>
  <c r="AI561" s="1"/>
  <c r="AG956"/>
  <c r="AG922"/>
  <c r="AJ165"/>
  <c r="AJ662"/>
  <c r="AJ266"/>
  <c r="AF101"/>
  <c r="AF178"/>
  <c r="AI178" s="1"/>
  <c r="AF789"/>
  <c r="AI789" s="1"/>
  <c r="AG752"/>
  <c r="AJ752" s="1"/>
  <c r="AG208"/>
  <c r="AJ208" s="1"/>
  <c r="AG884"/>
  <c r="AJ884" s="1"/>
  <c r="AI414"/>
  <c r="AF129"/>
  <c r="AI129" s="1"/>
  <c r="AF122"/>
  <c r="AJ230"/>
  <c r="AG911"/>
  <c r="AJ911" s="1"/>
  <c r="AG137"/>
  <c r="AJ137" s="1"/>
  <c r="AG844"/>
  <c r="AJ844" s="1"/>
  <c r="AG502"/>
  <c r="AJ502" s="1"/>
  <c r="AJ641"/>
  <c r="AJ289"/>
  <c r="AI442"/>
  <c r="AI536"/>
  <c r="AJ222"/>
  <c r="AG124"/>
  <c r="AJ124" s="1"/>
  <c r="AK789" l="1"/>
  <c r="AN789" s="1"/>
  <c r="AN561"/>
  <c r="AK561"/>
  <c r="AL364"/>
  <c r="AO364"/>
  <c r="AL540"/>
  <c r="AO540" s="1"/>
  <c r="AK586"/>
  <c r="AN586"/>
  <c r="AO822"/>
  <c r="AL822"/>
  <c r="AL115"/>
  <c r="AO115" s="1"/>
  <c r="AN33"/>
  <c r="AK33"/>
  <c r="AK568"/>
  <c r="AN568"/>
  <c r="AL163"/>
  <c r="AO163" s="1"/>
  <c r="AL137"/>
  <c r="AO137" s="1"/>
  <c r="AO752"/>
  <c r="AL752"/>
  <c r="AK197"/>
  <c r="AN197"/>
  <c r="AK15"/>
  <c r="AN15" s="1"/>
  <c r="AK625"/>
  <c r="AN625"/>
  <c r="AN98"/>
  <c r="AK98"/>
  <c r="AK140"/>
  <c r="AN140" s="1"/>
  <c r="AN389"/>
  <c r="AK389"/>
  <c r="AK639"/>
  <c r="AN639" s="1"/>
  <c r="AO844"/>
  <c r="AL844"/>
  <c r="AL208"/>
  <c r="AO208" s="1"/>
  <c r="AN553"/>
  <c r="AK553"/>
  <c r="AK532"/>
  <c r="AN532"/>
  <c r="AO694"/>
  <c r="AL694"/>
  <c r="AL730"/>
  <c r="AO730" s="1"/>
  <c r="AL17"/>
  <c r="AO17" s="1"/>
  <c r="AK572"/>
  <c r="AN572"/>
  <c r="AO103"/>
  <c r="AL103"/>
  <c r="AL112"/>
  <c r="AO112" s="1"/>
  <c r="AO129"/>
  <c r="AL129"/>
  <c r="AO911"/>
  <c r="AL911"/>
  <c r="AL531"/>
  <c r="AO531" s="1"/>
  <c r="AK698"/>
  <c r="AN698" s="1"/>
  <c r="AL846"/>
  <c r="AO846" s="1"/>
  <c r="AO131"/>
  <c r="AL131"/>
  <c r="AO476"/>
  <c r="AL476"/>
  <c r="AO869"/>
  <c r="AL869"/>
  <c r="AO124"/>
  <c r="AL124"/>
  <c r="AN129"/>
  <c r="AK129"/>
  <c r="AL524"/>
  <c r="AO524" s="1"/>
  <c r="AN172"/>
  <c r="AK172"/>
  <c r="AO953"/>
  <c r="AL953"/>
  <c r="AO945"/>
  <c r="AL945"/>
  <c r="AO762"/>
  <c r="AL762"/>
  <c r="AK651"/>
  <c r="AN651" s="1"/>
  <c r="AO502"/>
  <c r="AL502"/>
  <c r="AO884"/>
  <c r="AL884"/>
  <c r="AN178"/>
  <c r="AK178"/>
  <c r="AN17"/>
  <c r="AK17"/>
  <c r="AL625"/>
  <c r="AO625" s="1"/>
  <c r="AL350"/>
  <c r="AO350" s="1"/>
  <c r="AO925"/>
  <c r="AL925"/>
  <c r="AJ389"/>
  <c r="AL165"/>
  <c r="AO165" s="1"/>
  <c r="AL659"/>
  <c r="AO659"/>
  <c r="AL553"/>
  <c r="AO553" s="1"/>
  <c r="AL810"/>
  <c r="AO810" s="1"/>
  <c r="AO461"/>
  <c r="AL461"/>
  <c r="AL304"/>
  <c r="AO304"/>
  <c r="AK183"/>
  <c r="AN183" s="1"/>
  <c r="AL874"/>
  <c r="AO874" s="1"/>
  <c r="AK826"/>
  <c r="AN826" s="1"/>
  <c r="AK101"/>
  <c r="AN101" s="1"/>
  <c r="AK653"/>
  <c r="AN653" s="1"/>
  <c r="AK122"/>
  <c r="AN122" s="1"/>
  <c r="AL222"/>
  <c r="AO222" s="1"/>
  <c r="AL641"/>
  <c r="AO641"/>
  <c r="AK414"/>
  <c r="AN414" s="1"/>
  <c r="AL466"/>
  <c r="AO466" s="1"/>
  <c r="AK678"/>
  <c r="AN678" s="1"/>
  <c r="AL174"/>
  <c r="AO174"/>
  <c r="AK451"/>
  <c r="AN451" s="1"/>
  <c r="AK86"/>
  <c r="AN86" s="1"/>
  <c r="AL633"/>
  <c r="AO633" s="1"/>
  <c r="AL289"/>
  <c r="AO289"/>
  <c r="AL259"/>
  <c r="AO259" s="1"/>
  <c r="AL232"/>
  <c r="AO232"/>
  <c r="AK476"/>
  <c r="AN476" s="1"/>
  <c r="AL271"/>
  <c r="AO271"/>
  <c r="AL237"/>
  <c r="AO237" s="1"/>
  <c r="AL614"/>
  <c r="AO614"/>
  <c r="AK608"/>
  <c r="AN608" s="1"/>
  <c r="AK84"/>
  <c r="AN84" s="1"/>
  <c r="AK681"/>
  <c r="AN681" s="1"/>
  <c r="AL872"/>
  <c r="AO872" s="1"/>
  <c r="AO471"/>
  <c r="AL471"/>
  <c r="AK442"/>
  <c r="AN442"/>
  <c r="AL798"/>
  <c r="AO798" s="1"/>
  <c r="AL423"/>
  <c r="AO423" s="1"/>
  <c r="AL802"/>
  <c r="AO802" s="1"/>
  <c r="AL631"/>
  <c r="AO631"/>
  <c r="AL15"/>
  <c r="AO15" s="1"/>
  <c r="AL235"/>
  <c r="AO235"/>
  <c r="AL296"/>
  <c r="AO296" s="1"/>
  <c r="AI659"/>
  <c r="AG620"/>
  <c r="AJ620" s="1"/>
  <c r="AG389"/>
  <c r="AI601"/>
  <c r="AJ639"/>
  <c r="AK536"/>
  <c r="AN536" s="1"/>
  <c r="AL230"/>
  <c r="AO230" s="1"/>
  <c r="AL714"/>
  <c r="AO714" s="1"/>
  <c r="AL622"/>
  <c r="AO622" s="1"/>
  <c r="AL468"/>
  <c r="AO468" s="1"/>
  <c r="AO508"/>
  <c r="AL508"/>
  <c r="AO922"/>
  <c r="AL922"/>
  <c r="AN392"/>
  <c r="AK392"/>
  <c r="AO956"/>
  <c r="AL956"/>
  <c r="AN772"/>
  <c r="AK772"/>
  <c r="AK818"/>
  <c r="AN818" s="1"/>
  <c r="AL662"/>
  <c r="AO662" s="1"/>
  <c r="AO685"/>
  <c r="AL685"/>
  <c r="AK400"/>
  <c r="AN400" s="1"/>
  <c r="AN597"/>
  <c r="AK597"/>
  <c r="AL378"/>
  <c r="AO378" s="1"/>
  <c r="AO735"/>
  <c r="AL735"/>
  <c r="AO418"/>
  <c r="AL418"/>
  <c r="AL679"/>
  <c r="AO679" s="1"/>
  <c r="AL266"/>
  <c r="AO266" s="1"/>
  <c r="AL629"/>
  <c r="AO629" s="1"/>
  <c r="AL620" l="1"/>
  <c r="AO620" s="1"/>
  <c r="AL389"/>
  <c r="AO389"/>
  <c r="AN601"/>
  <c r="AK601"/>
  <c r="AL639"/>
  <c r="AO639"/>
  <c r="AN659"/>
  <c r="AK659"/>
</calcChain>
</file>

<file path=xl/sharedStrings.xml><?xml version="1.0" encoding="utf-8"?>
<sst xmlns="http://schemas.openxmlformats.org/spreadsheetml/2006/main" count="5542" uniqueCount="1225">
  <si>
    <t>Утверждаю</t>
  </si>
  <si>
    <t>Калькуляция  тарифов на платные медицинские услуги   ГУ "Сморгонский зональный центр гигиены и эпидемиологии"</t>
  </si>
  <si>
    <t>Главный врач</t>
  </si>
  <si>
    <t>М. Н.Турейко</t>
  </si>
  <si>
    <t>И.о.Главного врача</t>
  </si>
  <si>
    <t>______________</t>
  </si>
  <si>
    <t>________С.И.Мелюк</t>
  </si>
  <si>
    <t>для инностранных организаций</t>
  </si>
  <si>
    <t>31.12.2020 г.</t>
  </si>
  <si>
    <t>№ п/п</t>
  </si>
  <si>
    <t>Наименование услуг</t>
  </si>
  <si>
    <t>Единица измерения</t>
  </si>
  <si>
    <t>Должность специалиста,оказывающего платную медицинскую услугу</t>
  </si>
  <si>
    <t>Норма времени (мин.) на 1-е иссл.</t>
  </si>
  <si>
    <t>Норма времени (мин.) на 2-е и посл. иссл.</t>
  </si>
  <si>
    <t>Заработная плата за одну минуту на 1-е иссл., руб.</t>
  </si>
  <si>
    <t>Заработная плата  специалиста на 1-е  иссл. руб.</t>
  </si>
  <si>
    <t>Заработная плата  на 1-е иссл., руб.</t>
  </si>
  <si>
    <t>Заработная плата специалиста на2-е и посл. иссл. руб.</t>
  </si>
  <si>
    <t>Заработная плата  на 2-е и посл. иссл., руб.</t>
  </si>
  <si>
    <t>Дополнительная заработная плата (руб.)9.8%</t>
  </si>
  <si>
    <t>ППС 1.5%, руб.</t>
  </si>
  <si>
    <t>Отчисления ФСЗН, 34%</t>
  </si>
  <si>
    <t>Страховые взносы по обяз. страхованию от несч.случаев на пр-ве 0.01%, руб.</t>
  </si>
  <si>
    <t>Накладные расходы, руб.</t>
  </si>
  <si>
    <t>Себестоимость, руб.</t>
  </si>
  <si>
    <t>Рентабель   ность, руб.</t>
  </si>
  <si>
    <t>Налог при упрощенной системе налогообложения, 3%, руб.</t>
  </si>
  <si>
    <t>Тариф без НДС, руб.</t>
  </si>
  <si>
    <t>НДС 20%, руб.</t>
  </si>
  <si>
    <t>Тариф с НДС, руб.</t>
  </si>
  <si>
    <t>1</t>
  </si>
  <si>
    <t>Санитарно-гигиенические услуги:</t>
  </si>
  <si>
    <t>1-е иссл.</t>
  </si>
  <si>
    <t>2-е и пол. иссл.</t>
  </si>
  <si>
    <t>2-е и поссл. иссл.</t>
  </si>
  <si>
    <t>2-е и посл. иссл.</t>
  </si>
  <si>
    <t>2-е и посл иссл</t>
  </si>
  <si>
    <t xml:space="preserve">1-е иссл. </t>
  </si>
  <si>
    <t>1.1</t>
  </si>
  <si>
    <t>подготовительные работы для осуществления санитарно-гигиенических услуг</t>
  </si>
  <si>
    <t>оценка</t>
  </si>
  <si>
    <t>врач-гигиенист</t>
  </si>
  <si>
    <t>1.2</t>
  </si>
  <si>
    <t>разработка и оформление программы лабораторных исследований, испытаний</t>
  </si>
  <si>
    <t>программа</t>
  </si>
  <si>
    <t>1.3</t>
  </si>
  <si>
    <t>выдача заключения о целесообразности проведения лабораторных исследований</t>
  </si>
  <si>
    <t>заключение</t>
  </si>
  <si>
    <t>фельдшер-лаборант</t>
  </si>
  <si>
    <t>1.4</t>
  </si>
  <si>
    <t>организация работ по проведению лабораторных испытаний, измерений, оформлению итогового документа</t>
  </si>
  <si>
    <t>итоговый документ</t>
  </si>
  <si>
    <t>1.5</t>
  </si>
  <si>
    <t>проведение работ по идентификации продукции</t>
  </si>
  <si>
    <t>идентификация</t>
  </si>
  <si>
    <t>пом. врача-гигиениста</t>
  </si>
  <si>
    <t>1.6</t>
  </si>
  <si>
    <t>проведение работ по отбору проб (образцов)</t>
  </si>
  <si>
    <t>проба</t>
  </si>
  <si>
    <t>1.7</t>
  </si>
  <si>
    <t>изготовление и выдача копий, дубликатов документов по результатам санитарно-эпидемиологической услуги, государственной санитарно-гигиенической экспертизы, протоколов лабораторных исследований, актов отбора и идентификации продукции, санитарно-гигиенических заключений (1 документ)</t>
  </si>
  <si>
    <t>копия (дубликат)</t>
  </si>
  <si>
    <t>1.8</t>
  </si>
  <si>
    <t>изготовление копии ТНПА и ее заверение на титульном листе (1 документ)</t>
  </si>
  <si>
    <t>копия ТНПА</t>
  </si>
  <si>
    <t>1.9</t>
  </si>
  <si>
    <t xml:space="preserve">замена (переоформление, внесение изменений) санитарно-гигиенического заключения </t>
  </si>
  <si>
    <t>1.10</t>
  </si>
  <si>
    <t>проведение консультаций врачами-специалистами и иными специалистами с высшим образованием по вопросам обеспечения санитарно-эпидемиологического благополучия населения</t>
  </si>
  <si>
    <t>консультация</t>
  </si>
  <si>
    <t>1.11</t>
  </si>
  <si>
    <t>проведение консультаций врачами специалистами и иными специалистами с высшим образованием по вопросам формирования здорового образа жизни</t>
  </si>
  <si>
    <t>1.12</t>
  </si>
  <si>
    <t>оказание консультативно-методической помощи:</t>
  </si>
  <si>
    <t>1.12.1</t>
  </si>
  <si>
    <t>в определении списков профессий (должностей) работающих, подлежащих периодическим (в течение трудовой деятельности) медицинским осмотрам (1 профессия</t>
  </si>
  <si>
    <t>1.12.2</t>
  </si>
  <si>
    <t>по проведению комплексной гигиенической оценки условий труда</t>
  </si>
  <si>
    <t>1.12.3</t>
  </si>
  <si>
    <t>по вопросам размещения, проектирования объектов в части обеспечения санитарно-эпидемиологического благополучия населения</t>
  </si>
  <si>
    <t>1.12.4</t>
  </si>
  <si>
    <t>в проведении работ по установлению и подтверждению сроков годности и условий хранения продовольственного сырья и пищевых продуктов, отличающихся от установленных в ТНПА в области технического нормирования и стандартизации</t>
  </si>
  <si>
    <t>1.12.5</t>
  </si>
  <si>
    <t>в определении необходимости государственной регистрации продукции и соответствия (несоответствия) ее требованиям, установленным международными договорами Республики Беларусь, международными правовыми актами, составляющими нормативную правовую базу Евразийского экономического союза и Единого экономического пространства</t>
  </si>
  <si>
    <t>1.12.6</t>
  </si>
  <si>
    <t>в определении соответствия требованиям законодательства в области санитарно-эпидемиологического благополучия населения продукции (за исключением продукции, подлежащей государственной регистрации)</t>
  </si>
  <si>
    <t>1.12.7</t>
  </si>
  <si>
    <t>в определении соответствия требованиям законодательства в области санитарно-эпидемиологического благополучия населения работ и услуг, к которым установлены санитарно-эпидемиологические требования</t>
  </si>
  <si>
    <t>1.12.8</t>
  </si>
  <si>
    <t>в предоставлении информации по актуализации нормативно-методической и другой документации в области обеспечения санитарно-эпидемиологического благополучия населения</t>
  </si>
  <si>
    <t>1.13</t>
  </si>
  <si>
    <t>гигиеническое обучение работников организаций, индивидуальных предпринимателей и их работников, необходимость которого определяется действующим законодательством:</t>
  </si>
  <si>
    <t>1.13.1</t>
  </si>
  <si>
    <t>организация и проведение занятий (1 тематика)</t>
  </si>
  <si>
    <t>занятие</t>
  </si>
  <si>
    <t>1.13.2</t>
  </si>
  <si>
    <t>проведение оценки знаний (для одного слушателя)</t>
  </si>
  <si>
    <t>1.14</t>
  </si>
  <si>
    <t>проведение семинаров, тренингов, отработки практических навыков по вопросам обеспечения санитарно-эпидемиологического благополучия населения (по одному заявлению)</t>
  </si>
  <si>
    <t>семинар</t>
  </si>
  <si>
    <t>1.15</t>
  </si>
  <si>
    <t>проведение санитарно-эпидемиологического аудита и выдача рекомендаций по улучшению деятельности организаций и физических лиц, в том числе индивидуальных предпринимателей, и соблюдению требований законодательства в области санитарно-эпидемиологического благополучия населения (по одному заявлению)</t>
  </si>
  <si>
    <t>аудит</t>
  </si>
  <si>
    <t>1.17</t>
  </si>
  <si>
    <t>санитарно-эпидемиологическое обследование (оценка) объектов:</t>
  </si>
  <si>
    <t>1.17.1</t>
  </si>
  <si>
    <t>обследование (оценка) торговых мест на рынках, объектов мелкорозничной сети (киоски, лотки) с числом работающих до 3-х человек</t>
  </si>
  <si>
    <t>обследование</t>
  </si>
  <si>
    <t>1.17.2</t>
  </si>
  <si>
    <t>обследование (оценка) автотранспорта, занятого перевозкой продуктов питания, источников ионизирующего излучения</t>
  </si>
  <si>
    <t>1.17.3</t>
  </si>
  <si>
    <t>обследование (оценка) цехов, предприятий и других объектов с числом работающих до 10 человек</t>
  </si>
  <si>
    <t>1.17.4</t>
  </si>
  <si>
    <t>обследование (оценка) цехов, предприятий и других объектов с числом работающих 11-50 человек</t>
  </si>
  <si>
    <t>1.17.5</t>
  </si>
  <si>
    <t>обследование (оценка) цехов, предприятий и других объектов с числом работающих 51-100 человек</t>
  </si>
  <si>
    <t>1.17.6</t>
  </si>
  <si>
    <t>обследование (оценка) цехов, предприятий и других объектов с числом работающих 101-300 человек</t>
  </si>
  <si>
    <t>1.18</t>
  </si>
  <si>
    <t>государственная санитарно-гигиеническая экспертиза:</t>
  </si>
  <si>
    <t>1.18.4</t>
  </si>
  <si>
    <r>
  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до 100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>, на объекты с числом работающих до 50 чел., проектов санитарно-защитной зоны предприятий с числом источников выбросов до 20</t>
    </r>
  </si>
  <si>
    <t>экспертиза</t>
  </si>
  <si>
    <t>1.18.5</t>
  </si>
  <si>
    <r>
  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101-500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>, на объекты с числом работающих 51-100 чел., проектов санитарно-защитной зоны предприятий с числом источников выбросов 21-40</t>
    </r>
  </si>
  <si>
    <t>1.18.6</t>
  </si>
  <si>
    <r>
  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501-1000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>, на объекты с числом работающих 101-300 чел., проектов санитарно-защитной зоны предприятий с числом источников выбросов 41-60</t>
    </r>
  </si>
  <si>
    <t>1.18.7</t>
  </si>
  <si>
    <r>
  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более 1000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>, на объекты с числом работающих свыше 300 чел., проектов санитарно-защитной зоны предприятий с числом источников выбросов более 60</t>
    </r>
  </si>
  <si>
    <t>1.18.8</t>
  </si>
  <si>
    <r>
      <t>архитектурно-строительных проектов объектов общей площадью до 100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и (или) числом работающих до 50 человек</t>
    </r>
  </si>
  <si>
    <t>1.18.9</t>
  </si>
  <si>
    <r>
      <t>архитектурно-строительных проектов объектов общей площадью 101-500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и (или) числом работающих 51-100 человек</t>
    </r>
  </si>
  <si>
    <t>1.18.10</t>
  </si>
  <si>
    <r>
      <t>архитектурно-строительных проектов объектов общей площадью 501-1000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и (или) числом работающих 101-300 человек</t>
    </r>
  </si>
  <si>
    <t>1.18.11</t>
  </si>
  <si>
    <r>
      <t>архитектурно-строительных проектов объектов общей площадью более 1000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и (или) числом работающих свыше 300 человек</t>
    </r>
  </si>
  <si>
    <t>1.18.12</t>
  </si>
  <si>
    <t>проектов санитарно-защитных зон ядерных установок и (или) пунктов хранения ядерных материалов, отработавших ядерных материалов и (или) эксплуатационных радиоактивных отходов, зон санитарной охраны источников и водопроводных сооружений централизованных систем питьевого водоснабжения</t>
  </si>
  <si>
    <t>1.18.14</t>
  </si>
  <si>
    <t>работ и услуг, представляющих потенциальную опасность для жизни и здоровья населения, деятельности субъекта хозяйствования по производству пищевой продукции</t>
  </si>
  <si>
    <t>1.18.16</t>
  </si>
  <si>
    <t>продукции с выдачей санитарно-гигиенического заключения на продукцию (за исключением продукции, подлежащей государственной регистрации)</t>
  </si>
  <si>
    <t>1.18.17</t>
  </si>
  <si>
    <t>сроков годности (хранения) и условий хранения продовольственного сырья и пищевых продуктов, отличающихся от установленных в действующих ТНПА в области технического нормирования и стандартизации</t>
  </si>
  <si>
    <t>1.18.18</t>
  </si>
  <si>
    <t>условий труда работников субъектов хозяйствования с количеством работающих до 10 человек</t>
  </si>
  <si>
    <t>1.18.19</t>
  </si>
  <si>
    <t>условий труда работников субъектов хозяйствования с количеством работающих 11-50 человек</t>
  </si>
  <si>
    <t>1.18.20</t>
  </si>
  <si>
    <t>условий труда работников субъектов хозяйствования с количеством работающих 51-100 человек</t>
  </si>
  <si>
    <t>1.18.21</t>
  </si>
  <si>
    <t>условий труда работников субъектов хозяйствования с количеством работающих 101-300 человек</t>
  </si>
  <si>
    <t>1.18.22</t>
  </si>
  <si>
    <t>условий труда работников субъектов хозяйствования с количеством работающих более 300 человек</t>
  </si>
  <si>
    <t>1.19</t>
  </si>
  <si>
    <t>изучение и оценка возможности размещения объекта строительства на предпроектной стадии</t>
  </si>
  <si>
    <t>1.21</t>
  </si>
  <si>
    <t>комплексная гигиеническая оценка условий труда:</t>
  </si>
  <si>
    <t>1.21.1</t>
  </si>
  <si>
    <t>проведение комплексной гигиенической оценки результатов состояния условий труда по выполненным лабораторным исследованиям и измерениям факторов производственной среды и психофизиологических особенностей трудового процесса (1 профессия без лабораторных исследований и оценки условий труда по тяжести и напряженности трудового процесса)</t>
  </si>
  <si>
    <t>1.21.2</t>
  </si>
  <si>
    <t>оценка психофизиологических факторов производственной среды:</t>
  </si>
  <si>
    <t>1.21.2.1</t>
  </si>
  <si>
    <t>тяжести трудового процесса</t>
  </si>
  <si>
    <t>1.21.2.2</t>
  </si>
  <si>
    <t>напряженности трудового процесса</t>
  </si>
  <si>
    <t>1.22</t>
  </si>
  <si>
    <t>оценка комплекта документов для установления соответствия (несоответствия) продукции (за исключением биологически активных добавок к пище (далее - БАД), специализированной пищевой продукции для питания спортсменов) требованиям, установленным международными договорами Республики Беларусь, международными правовыми актами, составляющими нормативную правовую базу Евразийского экономического союза и Единого экономического пространства</t>
  </si>
  <si>
    <t>Отбор проб, органолептические и физико-химические (санитарно-химические) исследования объектов окружающей среды:</t>
  </si>
  <si>
    <t>воздух:</t>
  </si>
  <si>
    <t>2.1.1</t>
  </si>
  <si>
    <t>воздух атмосферы, жилых, общественных, административных и бытовых помещений:</t>
  </si>
  <si>
    <t>2.1.1.1</t>
  </si>
  <si>
    <t>определение диоксида азота:</t>
  </si>
  <si>
    <t>2.1.1.1.1</t>
  </si>
  <si>
    <t xml:space="preserve">определение диоксида азота (спектрофотометрия (далее - СФМ), фотоэлектроколориметрия (далее - ФЭК)) </t>
  </si>
  <si>
    <t>исследование</t>
  </si>
  <si>
    <t>врач-лаборант</t>
  </si>
  <si>
    <t>2.1.1.10</t>
  </si>
  <si>
    <t>определение аммиака:</t>
  </si>
  <si>
    <t>2.1.1.10.1</t>
  </si>
  <si>
    <t xml:space="preserve">определение аммиака (СФМ) </t>
  </si>
  <si>
    <t>2.1.1.10.3</t>
  </si>
  <si>
    <t xml:space="preserve">определение аммиака (СФМ, с реактивом Несслера) </t>
  </si>
  <si>
    <t>2.1.1.31</t>
  </si>
  <si>
    <t>определение двуокиси серы:</t>
  </si>
  <si>
    <t>2.1.1.31.1</t>
  </si>
  <si>
    <t xml:space="preserve">определение двуокиси серы (ФЭК, с парарозанилином) </t>
  </si>
  <si>
    <t>2.1.1.31.2</t>
  </si>
  <si>
    <t xml:space="preserve">определение диоксида серы (ангидрида сернистого) (ФЭК, с хлоридом бария) </t>
  </si>
  <si>
    <t>2.1.1.31.4</t>
  </si>
  <si>
    <t>определение диоксида серы (СФМ с хлоридом бария)</t>
  </si>
  <si>
    <t>2.1.1.70</t>
  </si>
  <si>
    <t xml:space="preserve">определение пыли (взвешенных веществ) </t>
  </si>
  <si>
    <t>2.1.1.76</t>
  </si>
  <si>
    <t>определение сероводорода:</t>
  </si>
  <si>
    <t>2.1.1.76.1</t>
  </si>
  <si>
    <t>определение сероводорода (СФМ, ФЭК)</t>
  </si>
  <si>
    <t>2.1.1.87</t>
  </si>
  <si>
    <t xml:space="preserve">определение оксида углерода (электро-химический метод) </t>
  </si>
  <si>
    <t>2.1.1.91</t>
  </si>
  <si>
    <t>определение фенола:</t>
  </si>
  <si>
    <t>2.1.1.91.1</t>
  </si>
  <si>
    <t xml:space="preserve">определение фенола (СФМ, ФЭК) </t>
  </si>
  <si>
    <t>2.1.1.94</t>
  </si>
  <si>
    <t>определение формальдегида :</t>
  </si>
  <si>
    <t>2.1.1.94.1</t>
  </si>
  <si>
    <t xml:space="preserve">определение формальдегида (СФМ, ФЭК) </t>
  </si>
  <si>
    <t>2.1.1.94.3</t>
  </si>
  <si>
    <t>определение формальдегида (СФМ с хлорамином Б)</t>
  </si>
  <si>
    <t>2.1.1.110</t>
  </si>
  <si>
    <t xml:space="preserve">оформление протокола исследования атмосферного воздуха и воздуха помещений </t>
  </si>
  <si>
    <t>2.1.1.111</t>
  </si>
  <si>
    <t>регистрация результатов исследований</t>
  </si>
  <si>
    <t>протокол</t>
  </si>
  <si>
    <t>2.1.2</t>
  </si>
  <si>
    <t>воздух рабочей зоны:</t>
  </si>
  <si>
    <t>2.1.2.1.6</t>
  </si>
  <si>
    <t>определение формальдегида (СФМ, ФЭК)</t>
  </si>
  <si>
    <t>2.1.2.4.</t>
  </si>
  <si>
    <t>определение едких щелочей:</t>
  </si>
  <si>
    <t>2.1.2.4.1</t>
  </si>
  <si>
    <t>определение едких щелочей (визуально-колориметрический метод)</t>
  </si>
  <si>
    <t>2.1.2.14.</t>
  </si>
  <si>
    <t>определение ангидридов:</t>
  </si>
  <si>
    <t>2.1.2.14.1</t>
  </si>
  <si>
    <t>определение хромового ангидрида (СФМ, ФЭК)</t>
  </si>
  <si>
    <t>2.1.2.14.2</t>
  </si>
  <si>
    <t>определение двуокиси серы (сернистый ангидрид) (СФМ, ФЭК)</t>
  </si>
  <si>
    <t>2.1.2.15</t>
  </si>
  <si>
    <t>определение минеральных масел (СФМ, ФЭК)</t>
  </si>
  <si>
    <t>2.1.2.23</t>
  </si>
  <si>
    <t>2.1.2.23.1</t>
  </si>
  <si>
    <t>определение диоксида азота (СФМ, ФЭК)</t>
  </si>
  <si>
    <t>2.1.2.23.2</t>
  </si>
  <si>
    <t>измерение диоксида азота (экспресс-метод)</t>
  </si>
  <si>
    <t>2.1.2.25</t>
  </si>
  <si>
    <t>2.1.2.25.1</t>
  </si>
  <si>
    <t>определение аммиака (СФМ, ФЭК)</t>
  </si>
  <si>
    <t>2.1.2.25.2</t>
  </si>
  <si>
    <t>измерение аммиака (экспресс-метод)</t>
  </si>
  <si>
    <t>2.1.2.33</t>
  </si>
  <si>
    <t>определение хлорида водорода (СФМ, ФЭК)</t>
  </si>
  <si>
    <t>2.1.2.52</t>
  </si>
  <si>
    <t>определение железа и его соединений:</t>
  </si>
  <si>
    <t>2.1.2.52.1</t>
  </si>
  <si>
    <t>определение оксида железа (СФМ, ФЭК)</t>
  </si>
  <si>
    <t>2.1.2.54</t>
  </si>
  <si>
    <t>определение марганца и его соединений:</t>
  </si>
  <si>
    <t>2.1.2.54.2</t>
  </si>
  <si>
    <t>определение марганца (СФМ, ФЭК</t>
  </si>
  <si>
    <t>2.1.2.56</t>
  </si>
  <si>
    <t xml:space="preserve">определение серной кислоты: </t>
  </si>
  <si>
    <t>2.1.2.56.1</t>
  </si>
  <si>
    <t>определение серной кислоты (СФМ, ФЭК)</t>
  </si>
  <si>
    <t>2.1.2.81</t>
  </si>
  <si>
    <t>определение свинца и его производных:</t>
  </si>
  <si>
    <t>2.1.2.81.1</t>
  </si>
  <si>
    <t>определение свинца (СФМ, ФЭК)</t>
  </si>
  <si>
    <t>2.1.2.107</t>
  </si>
  <si>
    <t>определение белоксодержащих аэрозолей (СФМ)</t>
  </si>
  <si>
    <t>2.1.2.181</t>
  </si>
  <si>
    <t>измерение пыли (запыленности воздуха):</t>
  </si>
  <si>
    <t>2.1.2.181.1</t>
  </si>
  <si>
    <t>измерение запыленности воздуха (гравиметрический метод)</t>
  </si>
  <si>
    <t>2.1.2.181.2</t>
  </si>
  <si>
    <t>измерение пыли (гравиметрический метод) (МВИ МН 5842-2017)</t>
  </si>
  <si>
    <t>2.1.2.195</t>
  </si>
  <si>
    <t>экспресс-измерение электрохимическим сенсором на приборе Миниварн фирмы Drager: аммиак; хлор; диоксид азота; углерода оксид; сероводород; диоксид серы (одно измерение)</t>
  </si>
  <si>
    <t>2.1.2.198</t>
  </si>
  <si>
    <t>экспресс-измерение вредных веществ с помощью переносных электронных газоанализаторов фирмы-изготовителя Drager Safety AG &amp; Co. Kgaa: азота оксиды; аммиак; двуокись серы (сернистый ангидрид); сероводород; диоксид углерода; хлор; оксид углерода; диоксид углерода; озон; оксид углерода; аммиак; диоксид азота; кислород; метилмеркаптан, этилмеркаптан (одно измерение)</t>
  </si>
  <si>
    <t>2.1.2.201</t>
  </si>
  <si>
    <t xml:space="preserve">оформление протокола результатов испытаний </t>
  </si>
  <si>
    <t>2.1.2.202</t>
  </si>
  <si>
    <t xml:space="preserve">учет поступления образца в лабораторию </t>
  </si>
  <si>
    <t>2.2</t>
  </si>
  <si>
    <t>вода:</t>
  </si>
  <si>
    <t>2.2.1</t>
  </si>
  <si>
    <t>питьевая вода (вода централизованных и децентрализованных водоисточников), вода питьевая бутилированная:</t>
  </si>
  <si>
    <t>2.2.1.1</t>
  </si>
  <si>
    <t>определение вкуса и запаха</t>
  </si>
  <si>
    <t>2.2.1.2</t>
  </si>
  <si>
    <t>определение мутности:</t>
  </si>
  <si>
    <t>2.2.1.2.2</t>
  </si>
  <si>
    <t>определение мутности (приготовление стандарта из государственного стандартного образца (далее - ГСО)) (ФЭК)</t>
  </si>
  <si>
    <t>2.2.1.3</t>
  </si>
  <si>
    <t>определение цветности (ФЭК)</t>
  </si>
  <si>
    <t>2.2.1.4</t>
  </si>
  <si>
    <t>определение рН (ионометрия)</t>
  </si>
  <si>
    <t>2.2.1.5</t>
  </si>
  <si>
    <t>определение хлора и хлоридов:</t>
  </si>
  <si>
    <t>2.2.1.5.2</t>
  </si>
  <si>
    <t>определение хлоридов</t>
  </si>
  <si>
    <t>2.2.1.6</t>
  </si>
  <si>
    <t>определение остаточного активного хлора</t>
  </si>
  <si>
    <t>2.2.1.7</t>
  </si>
  <si>
    <t>определение общей жесткости</t>
  </si>
  <si>
    <t>2.2.1.8</t>
  </si>
  <si>
    <t>определение аммиака и ионов аммония (ФЭК)</t>
  </si>
  <si>
    <t>2.2.1.9</t>
  </si>
  <si>
    <t>определение нитритов (ФЭК)</t>
  </si>
  <si>
    <t>2.2.1.10</t>
  </si>
  <si>
    <t>определение нитратов (ФЭК)</t>
  </si>
  <si>
    <t>2.2.1.11</t>
  </si>
  <si>
    <t>определение общего железа:</t>
  </si>
  <si>
    <t>2.2.1.11.1</t>
  </si>
  <si>
    <t>определение общего железа (ФЭК)</t>
  </si>
  <si>
    <t>2.2.1.11.2</t>
  </si>
  <si>
    <t>определение общего железа (ААС)</t>
  </si>
  <si>
    <t>2.2.1.12</t>
  </si>
  <si>
    <t>определение сульфатов:</t>
  </si>
  <si>
    <t>2.2.1.12.1</t>
  </si>
  <si>
    <t>определение сульфатов (ФЭК)</t>
  </si>
  <si>
    <t>2.2.1.14</t>
  </si>
  <si>
    <t>подготовка проб для определения металлов на ААС</t>
  </si>
  <si>
    <t>2.2.1.15</t>
  </si>
  <si>
    <t>определение меди:</t>
  </si>
  <si>
    <t>2.2.1.15.1</t>
  </si>
  <si>
    <t>определение меди (ФЭК)</t>
  </si>
  <si>
    <t>2.2.1.15.3</t>
  </si>
  <si>
    <t>определение меди (ААС)</t>
  </si>
  <si>
    <t>2.2.1.16</t>
  </si>
  <si>
    <t>определение марганца:</t>
  </si>
  <si>
    <t>2.2.1.16.1</t>
  </si>
  <si>
    <t>определение марганца (ФЭК)</t>
  </si>
  <si>
    <t>2.2.1.16.2</t>
  </si>
  <si>
    <t>определение марганца (ААС)</t>
  </si>
  <si>
    <t>2.2.1.17</t>
  </si>
  <si>
    <t>определение алюминия:</t>
  </si>
  <si>
    <t>2.2.1.17.2</t>
  </si>
  <si>
    <t>определение алюминия (ААС, электротермия)</t>
  </si>
  <si>
    <t>2.2.1.29</t>
  </si>
  <si>
    <t>определение цинка:</t>
  </si>
  <si>
    <t>2.2.1.29.2</t>
  </si>
  <si>
    <t>определение цинка (ААС)</t>
  </si>
  <si>
    <t>2.2.1.30</t>
  </si>
  <si>
    <t>определение свинца:</t>
  </si>
  <si>
    <t>2.2.1.30.2</t>
  </si>
  <si>
    <t>определение свинца (ААС)</t>
  </si>
  <si>
    <t>2.2.1.32</t>
  </si>
  <si>
    <t>определение никеля:</t>
  </si>
  <si>
    <t>2.2.1.32.1</t>
  </si>
  <si>
    <t>определение никеля (ААС)</t>
  </si>
  <si>
    <t>2.2.1.34</t>
  </si>
  <si>
    <t>определение кадмия:</t>
  </si>
  <si>
    <t>2.2.1.34.1</t>
  </si>
  <si>
    <t>определение кадмия (ААС)</t>
  </si>
  <si>
    <t>2.2.1.38</t>
  </si>
  <si>
    <t>определение окисляемости перманганатной</t>
  </si>
  <si>
    <t>2.2.1.41</t>
  </si>
  <si>
    <t>определение молибдена:</t>
  </si>
  <si>
    <t>2.2.1.41.2</t>
  </si>
  <si>
    <t>определение молибдена (ААС, электротермия)</t>
  </si>
  <si>
    <t>2.2.1.42</t>
  </si>
  <si>
    <t>определение хрома:</t>
  </si>
  <si>
    <t>2.2.1.42.3</t>
  </si>
  <si>
    <t>определение хрома общего (ААС)</t>
  </si>
  <si>
    <t>2.2.1.43</t>
  </si>
  <si>
    <t>определение бериллия:</t>
  </si>
  <si>
    <t>2.2.1.43.2</t>
  </si>
  <si>
    <t>определение бериллия (ААС, электротермия)</t>
  </si>
  <si>
    <t>2.2.1.44</t>
  </si>
  <si>
    <t>определение селена:</t>
  </si>
  <si>
    <t>2.2.1.44.2</t>
  </si>
  <si>
    <t>определение селена (ААС, электротермия)</t>
  </si>
  <si>
    <t>2.2.1.45</t>
  </si>
  <si>
    <t>определение бария (ААС, электротермия)</t>
  </si>
  <si>
    <t>2.2.1.65</t>
  </si>
  <si>
    <t>определение хлорорганических пестицидов: линдана, гептахлора, альдрина, ДДТ и метаболитов, гексахлорбензола (ГЖХ)</t>
  </si>
  <si>
    <t>2.2.2</t>
  </si>
  <si>
    <t>вода открытых водоемов, сточные воды:</t>
  </si>
  <si>
    <t>2.2.2.1</t>
  </si>
  <si>
    <t>определение взвешенных веществ</t>
  </si>
  <si>
    <t>2.2.2.2</t>
  </si>
  <si>
    <t>2.2.2.18</t>
  </si>
  <si>
    <t>2.2.2.18.1</t>
  </si>
  <si>
    <t>2.2.2.19</t>
  </si>
  <si>
    <t>2.2.2.19.1</t>
  </si>
  <si>
    <t>2.2.2.20</t>
  </si>
  <si>
    <t>определение кобальта:</t>
  </si>
  <si>
    <t>2.2.2.20.1</t>
  </si>
  <si>
    <t>определение кобальта (ААС)</t>
  </si>
  <si>
    <t>2.2.2.21</t>
  </si>
  <si>
    <t>определение олова:</t>
  </si>
  <si>
    <t>2.2.2.21.1</t>
  </si>
  <si>
    <t>определение олова (ААС)</t>
  </si>
  <si>
    <t>2.2.2.23</t>
  </si>
  <si>
    <t>2.2.2.23.1</t>
  </si>
  <si>
    <t>определение железа общего (ААС)</t>
  </si>
  <si>
    <t>2.2.2.24</t>
  </si>
  <si>
    <t>2.2.2.24.1</t>
  </si>
  <si>
    <t>определение хрома (ААС)</t>
  </si>
  <si>
    <t>2.2.2.25</t>
  </si>
  <si>
    <t>2.2.2.29</t>
  </si>
  <si>
    <t>определение сухого остатка</t>
  </si>
  <si>
    <t>2.2.2.30</t>
  </si>
  <si>
    <t>определение жесткости (титриметрический метод)</t>
  </si>
  <si>
    <t>2.2.2.34</t>
  </si>
  <si>
    <t>определение аммиака и ионов аммония</t>
  </si>
  <si>
    <t>2.2.2.35</t>
  </si>
  <si>
    <t>определение нитратов:</t>
  </si>
  <si>
    <t>2.2.2.35.1</t>
  </si>
  <si>
    <t xml:space="preserve">определение нитратов (ФЭК) </t>
  </si>
  <si>
    <t>2.2.2.36</t>
  </si>
  <si>
    <t>определение хлоридов:</t>
  </si>
  <si>
    <t>2.2.2.36.2</t>
  </si>
  <si>
    <t>определение хлоридов (титриметрический метод с серебром азотнокислым)</t>
  </si>
  <si>
    <t>2.2.2.43</t>
  </si>
  <si>
    <t>2.2.2.44</t>
  </si>
  <si>
    <t>2.2.2.44.1</t>
  </si>
  <si>
    <t>2.2.2.45</t>
  </si>
  <si>
    <t>2.2.2.45.1</t>
  </si>
  <si>
    <t>2.2.2.46</t>
  </si>
  <si>
    <t>определение рН</t>
  </si>
  <si>
    <t>2.2.2.47</t>
  </si>
  <si>
    <t>2.2.2.47.1</t>
  </si>
  <si>
    <t>2.2.2.50</t>
  </si>
  <si>
    <t>2.2.2.50.1</t>
  </si>
  <si>
    <t>2.2.2.50.3</t>
  </si>
  <si>
    <t>2.2.2.56</t>
  </si>
  <si>
    <t>определение мутности (ФЭК)</t>
  </si>
  <si>
    <t>2.2.2.57</t>
  </si>
  <si>
    <t xml:space="preserve">определение цветности (ФЭК) </t>
  </si>
  <si>
    <t>2.2.2.59</t>
  </si>
  <si>
    <t>2.2.3</t>
  </si>
  <si>
    <t>вода бассейнов:</t>
  </si>
  <si>
    <t>2.2.3.1</t>
  </si>
  <si>
    <t xml:space="preserve">определение мутности (ФЭК) </t>
  </si>
  <si>
    <t>2.2.3.2</t>
  </si>
  <si>
    <t>2.2.3.3</t>
  </si>
  <si>
    <t>определение запаха</t>
  </si>
  <si>
    <t>2.2.3.4</t>
  </si>
  <si>
    <t>2.2.3.6</t>
  </si>
  <si>
    <t>2.2.7</t>
  </si>
  <si>
    <t>отбор, регистрация, оформление:</t>
  </si>
  <si>
    <t>2.2.7.1</t>
  </si>
  <si>
    <t>отбор проб</t>
  </si>
  <si>
    <t>услуга</t>
  </si>
  <si>
    <t>2.2.7.2</t>
  </si>
  <si>
    <t>прием, регистрация проб</t>
  </si>
  <si>
    <t>2.2.7.3</t>
  </si>
  <si>
    <t>оформление протокола испытаний</t>
  </si>
  <si>
    <t>2.2.7.4</t>
  </si>
  <si>
    <t>оформление первичного отчета (протокола)</t>
  </si>
  <si>
    <t>2.3</t>
  </si>
  <si>
    <t>почва:</t>
  </si>
  <si>
    <t>2.3.1</t>
  </si>
  <si>
    <t>подготовка проб:</t>
  </si>
  <si>
    <t>2.3.1.1</t>
  </si>
  <si>
    <t>подготовка проб для определения подвижных форм металлов на ААС</t>
  </si>
  <si>
    <t>2.3.1.2</t>
  </si>
  <si>
    <t xml:space="preserve">подготовка проб для определения валовых форм металлов на ААС (электротермия) </t>
  </si>
  <si>
    <t>2.3.1.3</t>
  </si>
  <si>
    <t>подготовка проб для определения подвижных форм металлов на ААС (электротермия)</t>
  </si>
  <si>
    <t>2.3.2</t>
  </si>
  <si>
    <t>2.3.4</t>
  </si>
  <si>
    <t>2.3.11</t>
  </si>
  <si>
    <t>2.3.12</t>
  </si>
  <si>
    <t>определение аммиака и азота аммонийного (ФЭК)</t>
  </si>
  <si>
    <t>2.3.14</t>
  </si>
  <si>
    <t>2.3.14.2</t>
  </si>
  <si>
    <t>определение нитратов (ионометрия)</t>
  </si>
  <si>
    <t>2.3.15</t>
  </si>
  <si>
    <t>определение хлоридов (титриметрический метод)</t>
  </si>
  <si>
    <t>2.3.16</t>
  </si>
  <si>
    <t>определение влажности</t>
  </si>
  <si>
    <t>2.3.18</t>
  </si>
  <si>
    <t>2.3.18.1</t>
  </si>
  <si>
    <t>2.3.19</t>
  </si>
  <si>
    <t>определение химических элементов:</t>
  </si>
  <si>
    <t>2.3.19.2</t>
  </si>
  <si>
    <t>определение химических элементов (ААС) для каждого элемента</t>
  </si>
  <si>
    <t>2.3.19.3</t>
  </si>
  <si>
    <t>определение меди, цинка, железа, никеля, хрома, марганца, кобальта, кадмия и других элементов (метод ААС с пламенной атомизацией) для каждого элемента</t>
  </si>
  <si>
    <t>2.3.29</t>
  </si>
  <si>
    <t>2.3.29.1</t>
  </si>
  <si>
    <t>2.3.29.2</t>
  </si>
  <si>
    <t>2.3.30</t>
  </si>
  <si>
    <t>оформление протокола испытаний:</t>
  </si>
  <si>
    <t>2.3.31</t>
  </si>
  <si>
    <t>3</t>
  </si>
  <si>
    <t>Физико-химические и инструментальные исследования и испытания продукции:</t>
  </si>
  <si>
    <t>3.1</t>
  </si>
  <si>
    <t>пищевая продукция и продовольственное сырье:</t>
  </si>
  <si>
    <t>3.1.1</t>
  </si>
  <si>
    <t>индивидуальные и обобщенные показатели:</t>
  </si>
  <si>
    <t>3.1.1.7.2</t>
  </si>
  <si>
    <t>определение кофеина (ВЭЖХ)</t>
  </si>
  <si>
    <t>3.1.1.8</t>
  </si>
  <si>
    <t>определение перекисного числа:</t>
  </si>
  <si>
    <t>3.1.1.8.1</t>
  </si>
  <si>
    <t>определение перекисного числа в растительном масле</t>
  </si>
  <si>
    <t>3.1.1.8.2</t>
  </si>
  <si>
    <t xml:space="preserve">определение перекисного числа в специализированных продуктах для детей, беременных и кормящих матерей </t>
  </si>
  <si>
    <t>3.1.1.8.4</t>
  </si>
  <si>
    <t>определение перекисного числа жировой фазы, выделенной из майонеза</t>
  </si>
  <si>
    <t>3.1.1.10</t>
  </si>
  <si>
    <t>определение кислотного числа в растительном масле</t>
  </si>
  <si>
    <t>3.1.1.12</t>
  </si>
  <si>
    <t>определение жира:</t>
  </si>
  <si>
    <t>3.1.1.12.1</t>
  </si>
  <si>
    <t xml:space="preserve">определение жира в кондитерских и хлебобулочных изделиях (экстракционно-весовой метод) </t>
  </si>
  <si>
    <t>3.1.1.12.4</t>
  </si>
  <si>
    <t>определение жира методом Гербера (кислотный метод)</t>
  </si>
  <si>
    <t>3.1.1.13</t>
  </si>
  <si>
    <t>определение степени окисления фритюрного жира</t>
  </si>
  <si>
    <t>3.1.1.15</t>
  </si>
  <si>
    <t>определение редуцирующих веществ:</t>
  </si>
  <si>
    <t>3.1.1.15.1</t>
  </si>
  <si>
    <t>определение редуцирующих веществ (сахара до инверсии) в кондитерских изделиях (йодометрический метод)</t>
  </si>
  <si>
    <t>3.1.1.15.2</t>
  </si>
  <si>
    <t>определение редуцирующих веществ (сахара до инверсии) в кондитерских изделиях (феррицианидный метод)</t>
  </si>
  <si>
    <t>3.1.1.15.3</t>
  </si>
  <si>
    <t>определение редуцирующих веществ в сахаре</t>
  </si>
  <si>
    <t>3.1.1.16</t>
  </si>
  <si>
    <t>определение сахара:</t>
  </si>
  <si>
    <t>3.1.1.16.4</t>
  </si>
  <si>
    <t>определение сахара, кроме алкогольных и безалкогольных напитков, (титриметрический метод)</t>
  </si>
  <si>
    <t>3.1.1.16.5</t>
  </si>
  <si>
    <t>определение сахара (до и после инверсии) в кондитерских изделиях (йодометрический метод)</t>
  </si>
  <si>
    <t>3.1.1.16.6</t>
  </si>
  <si>
    <t>определение определение сахара (до и после инверсии) в кондитерских изделиях (феррицианидный метод)</t>
  </si>
  <si>
    <t>3.1.1.19</t>
  </si>
  <si>
    <t>определение сухих веществ и влажности:</t>
  </si>
  <si>
    <t>3.1.1.19.1</t>
  </si>
  <si>
    <t>определение сухих веществ и влажности (до постоянного веса</t>
  </si>
  <si>
    <t>3.1.1.19.5</t>
  </si>
  <si>
    <t>определение сухих веществ в безалкогольных напитках, квасах</t>
  </si>
  <si>
    <t>3.1.1.22</t>
  </si>
  <si>
    <t>определение воды в меде</t>
  </si>
  <si>
    <t>3.1.1.23</t>
  </si>
  <si>
    <t xml:space="preserve">определение оксиметилфурфурола: </t>
  </si>
  <si>
    <t>3.1.1.23.1</t>
  </si>
  <si>
    <t>определение оксиметилфурфурола в меде (качественная реакция)</t>
  </si>
  <si>
    <t>3.1.1.24</t>
  </si>
  <si>
    <t>определение диастазного числа в меде</t>
  </si>
  <si>
    <t>3.1.1.25</t>
  </si>
  <si>
    <t xml:space="preserve">определение поваренной соли: </t>
  </si>
  <si>
    <t>3.1.1.25.1</t>
  </si>
  <si>
    <t xml:space="preserve">определение поваренной соли (без озоления пробы) </t>
  </si>
  <si>
    <t>3.1.1.26</t>
  </si>
  <si>
    <t>определение йода, йодистого калия:</t>
  </si>
  <si>
    <t>3.1.1.26.1</t>
  </si>
  <si>
    <t>определение йода, йодистого калия в поваренной соли</t>
  </si>
  <si>
    <t>3.1.1.27</t>
  </si>
  <si>
    <t>определение рН или активной кислотности:</t>
  </si>
  <si>
    <t>3.1.1.27.5</t>
  </si>
  <si>
    <t>определение активной кислотности плазмы сливочного масла</t>
  </si>
  <si>
    <t>3.1.1.40</t>
  </si>
  <si>
    <t xml:space="preserve">определение кислотности </t>
  </si>
  <si>
    <t>3.1.1.44</t>
  </si>
  <si>
    <t>3.1.1.44.1</t>
  </si>
  <si>
    <t>определение нитратов в продукции растениеводства (ионометрический метод)</t>
  </si>
  <si>
    <t>3.1.1.44.2</t>
  </si>
  <si>
    <t>определение нитратов в продуктах переработки плодов и овощей методом с помощью кадмиевой колонки (фотометрический метод)</t>
  </si>
  <si>
    <t>3.1.1.47</t>
  </si>
  <si>
    <t xml:space="preserve">определение эффективности термической обработки </t>
  </si>
  <si>
    <t>3.1.1.48</t>
  </si>
  <si>
    <t>определение пастеризации:</t>
  </si>
  <si>
    <t>3.1.1.48.1</t>
  </si>
  <si>
    <t>определение пастеризации</t>
  </si>
  <si>
    <t>3.1.1.53</t>
  </si>
  <si>
    <t>определение массовой доли хлеба в кулинарных изделиях из рубленого мяса</t>
  </si>
  <si>
    <t>3.1.1.54</t>
  </si>
  <si>
    <t>определение пористости хлебобулочных изделий</t>
  </si>
  <si>
    <t>3.1.1.57</t>
  </si>
  <si>
    <t>приготовление блюд к анализу (обеды и суточные рационы)</t>
  </si>
  <si>
    <t>3.1.1.58.1</t>
  </si>
  <si>
    <t>расчет теоретических величин рациона</t>
  </si>
  <si>
    <t>3.1.1.58.2</t>
  </si>
  <si>
    <t>расчет фактических величин рациона</t>
  </si>
  <si>
    <t>3.1.1.59</t>
  </si>
  <si>
    <t>расчет пищевой ценности, калорийности готовых блюд:</t>
  </si>
  <si>
    <t>3.1.1.59.1</t>
  </si>
  <si>
    <t>расчет пищевой ценности, калорийности готовых блюд (теоретический)</t>
  </si>
  <si>
    <t>3.1.1.59.2</t>
  </si>
  <si>
    <t>расчет пищевой ценности, калорийности готовых блюд (фактический)</t>
  </si>
  <si>
    <t>3.1.1.93</t>
  </si>
  <si>
    <t>определение органолептических показателей в продуктах, готовых к употреблению:</t>
  </si>
  <si>
    <t>3.1.1.93.1</t>
  </si>
  <si>
    <t>определение органолептических показателей в продуктах, готовых к употреблению (без заполнения дегустиционных листов)</t>
  </si>
  <si>
    <t>3.1.1.94</t>
  </si>
  <si>
    <t>определение органолептических показателей с проведением термообработки</t>
  </si>
  <si>
    <t>3.1.1.97</t>
  </si>
  <si>
    <t>определение растворимых сухих веществ</t>
  </si>
  <si>
    <t>3.1.1.117</t>
  </si>
  <si>
    <t>3.1.1.125</t>
  </si>
  <si>
    <t>определение посторонних примесей</t>
  </si>
  <si>
    <t>3.1.1.127</t>
  </si>
  <si>
    <t>определение зараженности вредителями</t>
  </si>
  <si>
    <t>3.1.3</t>
  </si>
  <si>
    <t>остаточные количества пестицидов и микотоксинов:</t>
  </si>
  <si>
    <t>3.1.3.5</t>
  </si>
  <si>
    <t>определение хлоропроизводных феноксикислот:</t>
  </si>
  <si>
    <t>3.1.3.5.1</t>
  </si>
  <si>
    <t>определение хлоропроизводных феноксикислот - 2,4 Д (ТСХ)</t>
  </si>
  <si>
    <t>3.1.3.9</t>
  </si>
  <si>
    <t>определение хлорорганических пестицидов:</t>
  </si>
  <si>
    <t>3.1.3.9.1</t>
  </si>
  <si>
    <t>определение хлорорганических пестицидов в муке, зернобобовых, хлебобулочных, крупе, мясо- и рыбопродуктах (ТСХ)</t>
  </si>
  <si>
    <t>3.1.3.9.2</t>
  </si>
  <si>
    <t>определение хлорорганических пестицидов в плодоовощной продукции (ТСХ)</t>
  </si>
  <si>
    <t>3.1.3.9.3</t>
  </si>
  <si>
    <t>определение хлорорганических пестицидов в молочной продукции (ТСХ)</t>
  </si>
  <si>
    <t>3.1.3.9.7</t>
  </si>
  <si>
    <t>определение хлорорганических пестицидов в плодоовощной продукции (ГЖХ)</t>
  </si>
  <si>
    <t>3.1.3.9.8</t>
  </si>
  <si>
    <t>определение хлорорганических пестицидов в молочной продукции (ГЖХ)</t>
  </si>
  <si>
    <t>3.1.3.9.10</t>
  </si>
  <si>
    <t>определение хлорорганических пестицидов в муке, крупе в зернобобовых, хлебобулочных изделиях, мясо- и рыбопродуктах (ГЖХ)</t>
  </si>
  <si>
    <t>3.1.3.13</t>
  </si>
  <si>
    <t>определение пестицидных соединений из различных химических групп, ранее не названных:</t>
  </si>
  <si>
    <t>3.1.3.13.2</t>
  </si>
  <si>
    <t xml:space="preserve">определение пестицидных соединений из различных химических групп, ранее не названных (ГЖХ) </t>
  </si>
  <si>
    <t>3.1.3.14</t>
  </si>
  <si>
    <t xml:space="preserve">определение патулина: </t>
  </si>
  <si>
    <t>3.1.3.14.1</t>
  </si>
  <si>
    <t>определение патулина (ТСХ)</t>
  </si>
  <si>
    <t>3.1.3.14.2</t>
  </si>
  <si>
    <t>определение патулина (ВЭЖХ)</t>
  </si>
  <si>
    <t>3.1.3.19</t>
  </si>
  <si>
    <t>определение афлатоксинов:</t>
  </si>
  <si>
    <t>3.1.3.19.1</t>
  </si>
  <si>
    <t>определение афлатоксинов (ТСХ)</t>
  </si>
  <si>
    <t>3.1.19.2</t>
  </si>
  <si>
    <t>определение афлатоксинов (ВЭЖХ)</t>
  </si>
  <si>
    <t>3.1.4.1</t>
  </si>
  <si>
    <t xml:space="preserve">пробоподготовка: </t>
  </si>
  <si>
    <t>3.1.4.1.2</t>
  </si>
  <si>
    <t>пробоподготовка сжиганием в муфельной печи (для СФМ, ААС и АЭС)</t>
  </si>
  <si>
    <t>3.1.4.2</t>
  </si>
  <si>
    <t>определение (измерение) токсичных элементов, микро- и макроэлементов (ААС, АЭС):</t>
  </si>
  <si>
    <t>3.1.4.2.1</t>
  </si>
  <si>
    <t xml:space="preserve">определение (измерение) токсичных элементов, микро- и макроэлементов (ААС) (для каждого металла) </t>
  </si>
  <si>
    <t>3.1.4.2.2</t>
  </si>
  <si>
    <t xml:space="preserve">определение (измерение) токсичных элементов, микро- и макроэлементов (атомно-эмиссионная спектрометрия (далее - АЭС) с индуктивно-связанной плазмой (далее - ИСП)) </t>
  </si>
  <si>
    <t>3.1.4.2.3</t>
  </si>
  <si>
    <t>определение (измерение) токсичных элементов, микро- и макроэлементов (ААС с электротермической атомизацией) (для каждого металла)</t>
  </si>
  <si>
    <t>3.1.4.3</t>
  </si>
  <si>
    <t>определение мышьяка (КФК)</t>
  </si>
  <si>
    <t>3.1.4.4</t>
  </si>
  <si>
    <t>определение олова (ФЭК)</t>
  </si>
  <si>
    <t>3.1.4.5</t>
  </si>
  <si>
    <t>определение ртути:</t>
  </si>
  <si>
    <t>3.1.4.5.2</t>
  </si>
  <si>
    <t>определение ртути (колориметрическим методом)</t>
  </si>
  <si>
    <t>3.1.4.6</t>
  </si>
  <si>
    <t>определение железа в напитках, винах и коньяках (ФЭК)</t>
  </si>
  <si>
    <t>3.1.5.3</t>
  </si>
  <si>
    <t>определение бензойной и сорбиновой кислот (ВЭЖХ)</t>
  </si>
  <si>
    <t>3.1.5.5</t>
  </si>
  <si>
    <t>определение аскорбиновой кислоты (витамина С):</t>
  </si>
  <si>
    <t>3.1.5.5.1</t>
  </si>
  <si>
    <t>определение аскорбиновой кислоты (витамина С), кроме витаминных препаратов (титриметрический метод)</t>
  </si>
  <si>
    <t>3.1.5.6</t>
  </si>
  <si>
    <t xml:space="preserve">определение подсластителей: </t>
  </si>
  <si>
    <t>3.1.5.6.1</t>
  </si>
  <si>
    <t>определение сахарина, аспартама в напитках при совместном присутствии (ВЭЖХ)</t>
  </si>
  <si>
    <t>3.1.5.6.2</t>
  </si>
  <si>
    <t>определение аспартама (ВЭЖХ)</t>
  </si>
  <si>
    <t>3.1.5.6.5</t>
  </si>
  <si>
    <t>определение сахарина в напитках (ВЭЖХ)</t>
  </si>
  <si>
    <t>3.1.5.7</t>
  </si>
  <si>
    <t xml:space="preserve">определение сернистых кислот (диоксида серы): </t>
  </si>
  <si>
    <t>3.1.5.7.1</t>
  </si>
  <si>
    <t>определение сернистых кислот в белых винах, шампанских, коньяках</t>
  </si>
  <si>
    <t>3.1.5.7.2</t>
  </si>
  <si>
    <t>определение сернистых кислот в красных винах</t>
  </si>
  <si>
    <t>3.1.5.7.3</t>
  </si>
  <si>
    <t>определение сернистого ангидрида (диоксида серы) в продуктах переработки плодов и овощей и желатине (дистилляционным методом)</t>
  </si>
  <si>
    <t>3.1.5.8</t>
  </si>
  <si>
    <t>определение нитритов и нитратов:</t>
  </si>
  <si>
    <t>3.1.5.8.1</t>
  </si>
  <si>
    <t>определение массовой доли нитрита в мясных продуктах и мясных консервах</t>
  </si>
  <si>
    <t>3.1.5.9</t>
  </si>
  <si>
    <t>определение красителей:</t>
  </si>
  <si>
    <t>3.1.5.9.1</t>
  </si>
  <si>
    <t>отличие синтетических красителей от натуральных</t>
  </si>
  <si>
    <t>3.1.5.9.2</t>
  </si>
  <si>
    <t>определение синтетических красителей, за исключением алкогольных и безалкогольных напитков (ВЭЖХ)</t>
  </si>
  <si>
    <t>3.1.5.9.3</t>
  </si>
  <si>
    <t xml:space="preserve">определение синтетических красителей в алкогольных и безалкогольных напитках (ВЭЖХ) </t>
  </si>
  <si>
    <t>3.1.6</t>
  </si>
  <si>
    <t>регистрация и оформление результатов</t>
  </si>
  <si>
    <t>3.1.6.1</t>
  </si>
  <si>
    <t>учет поступления образца в лабораторию</t>
  </si>
  <si>
    <t>3.1.6.2</t>
  </si>
  <si>
    <t>оформление первичного отчета испытаний по результатам лаборатории</t>
  </si>
  <si>
    <t>3.3.1.28</t>
  </si>
  <si>
    <t>прием и регистрация образцов</t>
  </si>
  <si>
    <t>3.3.1.29</t>
  </si>
  <si>
    <t>оформление протокола исследований:</t>
  </si>
  <si>
    <t>3.3.1.29.1</t>
  </si>
  <si>
    <t>оформление протокола исследований от 1 до 2 образцов</t>
  </si>
  <si>
    <t>3.3.1.29.2</t>
  </si>
  <si>
    <t>оформление протокола исследований от 3 до 4 образцов</t>
  </si>
  <si>
    <t>3.3.1.29.3</t>
  </si>
  <si>
    <t>оформление протокола исследований от 5 и выше</t>
  </si>
  <si>
    <t>4</t>
  </si>
  <si>
    <t>Измерения (исследования) физических факторов окружающей и производственной среды:</t>
  </si>
  <si>
    <t>4.1</t>
  </si>
  <si>
    <t>измерение напряженности электростатического поля</t>
  </si>
  <si>
    <t>инженер</t>
  </si>
  <si>
    <t>4.2</t>
  </si>
  <si>
    <t>измерение напряженности электрической или магнитной составляющей электромагнитного поля в радиочастотном диапазоне до 300 МГц</t>
  </si>
  <si>
    <t>4.9</t>
  </si>
  <si>
    <t>измерение естественной или искусственной освещенности</t>
  </si>
  <si>
    <t>4.11</t>
  </si>
  <si>
    <t>измерение уровней звукового давления воздушного ультразвука в третьоктавных полосах частот</t>
  </si>
  <si>
    <t>4.12</t>
  </si>
  <si>
    <t>измерение температуры или относительной влажности воздуха</t>
  </si>
  <si>
    <t>4.13</t>
  </si>
  <si>
    <t>измерение скорости движения воздуха</t>
  </si>
  <si>
    <t>4.15</t>
  </si>
  <si>
    <t>измерение уровня звука, уровней звукового давления в октавных (третьоктавных) полосах частот</t>
  </si>
  <si>
    <t>4.16</t>
  </si>
  <si>
    <t>измерение эквивалентного и максимального уровней звука</t>
  </si>
  <si>
    <t>4.17</t>
  </si>
  <si>
    <t>измерение корректированного и спектральных уровней вибрации в октавных (третьоктавных) полосах частот</t>
  </si>
  <si>
    <t>4.18</t>
  </si>
  <si>
    <t>измерение эквивалентных корректированного и спектральных уровней вибрации в октавных (третьоктавных) полосах частот</t>
  </si>
  <si>
    <t>4.25</t>
  </si>
  <si>
    <t>оформление протокола исследований (измерений)</t>
  </si>
  <si>
    <t>5</t>
  </si>
  <si>
    <t>Радиологические исследования и измерения:</t>
  </si>
  <si>
    <t>5.1</t>
  </si>
  <si>
    <t>радиометрический анализ:</t>
  </si>
  <si>
    <t>5.1.1</t>
  </si>
  <si>
    <t>радиометрическое определение цезия-137:</t>
  </si>
  <si>
    <t>5.1.1.1</t>
  </si>
  <si>
    <t>радиометрическое определение цезия-137 в продуктах питания и питьевой воде</t>
  </si>
  <si>
    <t>5.1.1.2</t>
  </si>
  <si>
    <t>радиометрическое определение цезия-137 в непищевой продукции</t>
  </si>
  <si>
    <t>5.1.2</t>
  </si>
  <si>
    <t>радиометрическое определение стронция-90:</t>
  </si>
  <si>
    <t>5.1.2.1</t>
  </si>
  <si>
    <t>радиометрическое определение стронция-90 в пищевой продукции</t>
  </si>
  <si>
    <t>5.2.1.2</t>
  </si>
  <si>
    <t>радиометрическое определение стронция-90 в непищевой продукции</t>
  </si>
  <si>
    <t>5.1.3</t>
  </si>
  <si>
    <t>радиометрическое определение удельной эффективной активности радионуклидов природного происхождения радия-226, тория-232, калия-40</t>
  </si>
  <si>
    <t>5.2</t>
  </si>
  <si>
    <t>спектрометрический анализ:</t>
  </si>
  <si>
    <t>5.2.1</t>
  </si>
  <si>
    <t>гамма-спектрометрическое определение цезия-137:</t>
  </si>
  <si>
    <t>5.2.1.1</t>
  </si>
  <si>
    <t>гамма-спектрометрическое определение цезия-137 в продуктах питания и питьевой воде</t>
  </si>
  <si>
    <t>амма-спектрометрическое определение цезия-137 в непищевой продукции</t>
  </si>
  <si>
    <t>5.2.2</t>
  </si>
  <si>
    <t>гамма-спектрометрическое определение удельной эффективной активности радионуклидов природного происхождения радия-226, тория-232, калия-40:</t>
  </si>
  <si>
    <t>5.2.2.1</t>
  </si>
  <si>
    <t>гамма-спектрометрическое определение удельной эффективной активности радионуклидов природного происхождения радия-226, тория-232, калия-40 для установления класса стройматериалов</t>
  </si>
  <si>
    <t>5.2.3</t>
  </si>
  <si>
    <t>бета-спектрометрическое определение стронция-90:</t>
  </si>
  <si>
    <t>5.2.3.1</t>
  </si>
  <si>
    <t>бета-спектрометрическое определение стронция-90 в пищевой продукции</t>
  </si>
  <si>
    <t>5.2.3.2</t>
  </si>
  <si>
    <t>бета-спектрометрическое определение стронция-90 в непищевой продукции</t>
  </si>
  <si>
    <t>5.2.3.3</t>
  </si>
  <si>
    <t>бета-спектрометрическое определение стронция-90 в воде с использованием катионита ФИБАН-К-1</t>
  </si>
  <si>
    <t>5.2.3.4</t>
  </si>
  <si>
    <t>бета-спектрометрическое определение стронция-90 в пробах цельного молока с использованием катионита ФИБАН-К-1</t>
  </si>
  <si>
    <t>измерение</t>
  </si>
  <si>
    <t>5.2.3.5</t>
  </si>
  <si>
    <t>бета-спектрометрическое определение стронция-90 в пищевой продукции прямым методом (в нативном виде)</t>
  </si>
  <si>
    <t>5.5</t>
  </si>
  <si>
    <t>дозиметрические исследования:</t>
  </si>
  <si>
    <t>5.5.1</t>
  </si>
  <si>
    <t>измерение плотности потока альфа и бета частиц с поверхности</t>
  </si>
  <si>
    <t>5.5.2</t>
  </si>
  <si>
    <t>измерение мощности дозы гамма-излучения</t>
  </si>
  <si>
    <t>5.5.8</t>
  </si>
  <si>
    <t>измерение мощности дозы гамма-излучения для определения однородности партии</t>
  </si>
  <si>
    <t>5.6</t>
  </si>
  <si>
    <t>оформление результатов:</t>
  </si>
  <si>
    <t>5.6.1</t>
  </si>
  <si>
    <t>оформление первичного отчета (протокола) испытаний, исследований, измерений</t>
  </si>
  <si>
    <t>5.6.2</t>
  </si>
  <si>
    <t>оформление протокола испытаний, исследований</t>
  </si>
  <si>
    <t>6</t>
  </si>
  <si>
    <t>Микробиологические исследования:</t>
  </si>
  <si>
    <t>6.1</t>
  </si>
  <si>
    <t>общие методы микробиологических исследований:</t>
  </si>
  <si>
    <t>6.1.1</t>
  </si>
  <si>
    <t>подготовительные работы, отдельные операции:</t>
  </si>
  <si>
    <t>6.1.1.1</t>
  </si>
  <si>
    <t>прием и регистрация пробы</t>
  </si>
  <si>
    <t>регистрация</t>
  </si>
  <si>
    <t>6.1.1.2</t>
  </si>
  <si>
    <t>выписка результата исследования</t>
  </si>
  <si>
    <t>результат</t>
  </si>
  <si>
    <t>врач-бактериолог</t>
  </si>
  <si>
    <t>6.1.1.3</t>
  </si>
  <si>
    <t>приготовление плотных и жидких питательных сред на одну емкость (чашку, пробирку)</t>
  </si>
  <si>
    <t>6.1.1.4</t>
  </si>
  <si>
    <t>отбор проб факторов среды обитания</t>
  </si>
  <si>
    <t>6.1.2</t>
  </si>
  <si>
    <t xml:space="preserve">методы контроля питательных сред: </t>
  </si>
  <si>
    <t>6.1.2.1</t>
  </si>
  <si>
    <t>определение показателя чувствительности (производительности) питательных сред с одним тест-микроорганизмом</t>
  </si>
  <si>
    <t>6.1.2.2.</t>
  </si>
  <si>
    <t>определение показателя ингибиции (селективности) питательных сред с одним тест-микроорганизмом</t>
  </si>
  <si>
    <t>6.1.2.3</t>
  </si>
  <si>
    <t>определение специфичности (элективности) питательных сред с одним тест-микроорганизмом</t>
  </si>
  <si>
    <t>6.1.2.4</t>
  </si>
  <si>
    <t>определение стерильности (микробного загрязнения) питательных сред</t>
  </si>
  <si>
    <t>6.1.3</t>
  </si>
  <si>
    <t>методы контроля дезинфицирующих средств:</t>
  </si>
  <si>
    <t>6.1.3.1</t>
  </si>
  <si>
    <t xml:space="preserve">определение антимикробной эффективности в качественном эксперименте с суспензией </t>
  </si>
  <si>
    <t>6.1.3.2</t>
  </si>
  <si>
    <t>определение антимикробной эффективности количественным суспензионным методом:</t>
  </si>
  <si>
    <t>6.1.3.2.1</t>
  </si>
  <si>
    <t>определение антимикробной эффективности количественным суспензионным методом без белковой нагрузки (для определения E.Coli)</t>
  </si>
  <si>
    <t>6.1.3.2.2</t>
  </si>
  <si>
    <t>определение антимикробной эффективности количественным суспензионным методом, включая белковую нагрузку (для определения E.Coli)</t>
  </si>
  <si>
    <t>6.1.3.2.3</t>
  </si>
  <si>
    <t>определение антимикробной эффективности количественным суспензионным методом без белковой нагрузки (для определения St. aureus)</t>
  </si>
  <si>
    <t>6.1.3.2.4</t>
  </si>
  <si>
    <t>определение антимикробной эффективности количественным суспензионным методом включая белковую нагрузку (для определения St.aureus)</t>
  </si>
  <si>
    <t>6.1.3.2.5</t>
  </si>
  <si>
    <t>определение антимикробной эффективности количественным суспензионным методом без белковой нагрузки (для определения Ps.aeruginosa)</t>
  </si>
  <si>
    <t>6.1.3.2.6</t>
  </si>
  <si>
    <t>определение антимикробной эффективности количественным суспензионным методом включая белковую нагрузку (для определения Ps. aeruginosa)</t>
  </si>
  <si>
    <t>6.1.3.2.7</t>
  </si>
  <si>
    <t>определение антимикробной эффективности количественным суспензионным методом без белковой нагрузки (для определения C. albicans)</t>
  </si>
  <si>
    <t>6.1.3.2.8</t>
  </si>
  <si>
    <t>определение антимикробной эффективности количественным суспензионным методом, включая белковую нагрузку (для определения C. albicans)</t>
  </si>
  <si>
    <t>6.1.3.3</t>
  </si>
  <si>
    <t>определение антимикробной эффективности в качественном эксперименте с использованием тест-носителей:</t>
  </si>
  <si>
    <t>6.1.3.3.1</t>
  </si>
  <si>
    <t>определение антимикробной эффективности в качественном эксперименте с использованием тест-носителей (E.Coli)</t>
  </si>
  <si>
    <t>6.1.3.3.2</t>
  </si>
  <si>
    <t>определение антимикробной эффективности в качественном эксперименте с использованием тест-носителей (В. cereus, B. subtillis)</t>
  </si>
  <si>
    <t>6.1.3.3.3</t>
  </si>
  <si>
    <t>определение антимикробной эффективности в качественном эксперименте с использованием тест-носителей (St.aureus)</t>
  </si>
  <si>
    <t>6.1.3.3.4</t>
  </si>
  <si>
    <t>определение антимикробной эффективности в качественном эксперименте с использованием тест-носителей (Ps.aeruginosa)</t>
  </si>
  <si>
    <t>6.1.3.3.5</t>
  </si>
  <si>
    <t>определение антимикробной эффективности в качественном эксперименте с использованием тест-носителей (С.albicans)</t>
  </si>
  <si>
    <t>6.2</t>
  </si>
  <si>
    <t>паразитологические и энтомологические исследования продукции и факторов среды обитания:</t>
  </si>
  <si>
    <t>6.2.1</t>
  </si>
  <si>
    <t>паразитологические методы исследования продукции и факторов среды обитания:</t>
  </si>
  <si>
    <t>6.2.1.1</t>
  </si>
  <si>
    <t>исследование морской рыбы и рыбной продукции (25 экземпляров)</t>
  </si>
  <si>
    <t>6.2.1.2</t>
  </si>
  <si>
    <t>определение жизнеспособности личинок гельминтов, опасных для человека</t>
  </si>
  <si>
    <t>6.2.1.3</t>
  </si>
  <si>
    <t>исследование рыбы пресных водоемов на зараженность плероцеркоидами дифиллоботриид (25 экземпляров)</t>
  </si>
  <si>
    <t>6.2.1.4</t>
  </si>
  <si>
    <t>исследование рыбы пресных водоемов на зараженность метацеркариями описторхиса (25 экземпляров)</t>
  </si>
  <si>
    <t>6.2.1.5</t>
  </si>
  <si>
    <t>методы определения жизнеспособности метацеркариев</t>
  </si>
  <si>
    <t>6.2.1.6</t>
  </si>
  <si>
    <t>исследование 1 пробы сточной воды (экспресс-метод, с использованием концентратора гидробиологического) на яйца гельминтов, цисты лямблий, ооцисты криптоспоридий</t>
  </si>
  <si>
    <t>6.2.1.7</t>
  </si>
  <si>
    <t>исследование 1 пробы питьевой воды, воды открытых водоемов, плавательных бассейнов (экспресс-метод, с использованием концентратора гидробиологического) на яйца гельминтов, цисты лямблий, ооцисты криптоспоридий</t>
  </si>
  <si>
    <t>6.2.1.8</t>
  </si>
  <si>
    <t>исследование 1 пробы осадков сточных вод, иловых площадок, почвы (экспресс-метод с использованием концентратора гидробиологического) на яйца гельминтов, цисты лямблий, ооцисты криптоспоридий</t>
  </si>
  <si>
    <t>6.2.1.9</t>
  </si>
  <si>
    <t>исследование 1 пробы овощей, фруктов, зелени и продуктов их переработки (экспресс-метод с использованием концентратора гидробиологического и другие методы) на яйца гельминтов, цисты лямблий, ооцисты криптоспоридий</t>
  </si>
  <si>
    <t>6.2.1.12</t>
  </si>
  <si>
    <t>исследование смывов с предметов обихода на яйца и личинки гельминтов, цисты патогенных простейших</t>
  </si>
  <si>
    <t>6.3</t>
  </si>
  <si>
    <t xml:space="preserve">санитарно-микробиологические исследования: </t>
  </si>
  <si>
    <t>6.3.1</t>
  </si>
  <si>
    <t>бактериологические методы исследования продукции и факторов среды обитания:</t>
  </si>
  <si>
    <t>6.3.1.1</t>
  </si>
  <si>
    <r>
      <t>определение общего количества мезофильных аэробных и факультативно анаэробных микроорганизмов в 1 г (см</t>
    </r>
    <r>
      <rPr>
        <vertAlign val="superscript"/>
        <sz val="10"/>
        <color indexed="8"/>
        <rFont val="Times New Roman"/>
        <family val="1"/>
        <charset val="204"/>
      </rPr>
      <t>3</t>
    </r>
    <r>
      <rPr>
        <sz val="10"/>
        <color indexed="8"/>
        <rFont val="Times New Roman"/>
        <family val="1"/>
        <charset val="204"/>
      </rPr>
      <t>) образца</t>
    </r>
  </si>
  <si>
    <t>6.3.1.2</t>
  </si>
  <si>
    <t>определение наличия патогенных микроорганизмов, в том числе сальмонелл в определенном количества образца:</t>
  </si>
  <si>
    <t>6.3.1.2.1</t>
  </si>
  <si>
    <t>при отсутствии роста микроорганизмов</t>
  </si>
  <si>
    <t>6.3.1.2.2</t>
  </si>
  <si>
    <t>при наличии роста микроорганизмов и идентификации классическим методом</t>
  </si>
  <si>
    <t>6.3.1.3</t>
  </si>
  <si>
    <t>определение наличия бактерий группы кишечной палочки (далее - БГКП) в определенном количестве образца</t>
  </si>
  <si>
    <t>6.3.1.4</t>
  </si>
  <si>
    <t>определение наличия БГКП титрационным методом (соки, напитки)</t>
  </si>
  <si>
    <t>6.3.1.5</t>
  </si>
  <si>
    <t>определние сульфитредуцирующих клостридий в определенном количестве образца</t>
  </si>
  <si>
    <t>6.3.1.6</t>
  </si>
  <si>
    <t>определение коагулазоположительного стафилококка в определенном количестве образца</t>
  </si>
  <si>
    <t>6.3.1.7</t>
  </si>
  <si>
    <t>определение количества энтерококков в определенном количестве образца</t>
  </si>
  <si>
    <t>6.3.1.8</t>
  </si>
  <si>
    <t>определение наличия Вас. cereus в определенном количестве образца</t>
  </si>
  <si>
    <t>6.3.1.9</t>
  </si>
  <si>
    <t>установление промышленной стерильности консервов: подготовка проб к анализу</t>
  </si>
  <si>
    <t>6.3.1.10</t>
  </si>
  <si>
    <t>установление промышленной стерильности консервов: определение мезофильных аэробных, факультативно-анаэробных и анаэробных микроорганизмов в 1г образца</t>
  </si>
  <si>
    <t>6.3.1.11</t>
  </si>
  <si>
    <t>определение протея в определенном количестве образца</t>
  </si>
  <si>
    <t>6.3.1.12</t>
  </si>
  <si>
    <t>определение наличия P. aeruginosa в определенном объеме образца</t>
  </si>
  <si>
    <t>6.3.1.13</t>
  </si>
  <si>
    <t>определение молочнокислых бактерий в определенном объеме образца</t>
  </si>
  <si>
    <t>6.3.1.14</t>
  </si>
  <si>
    <t>определение количества плесневых грибов и дрожжей в определенном количестве образца</t>
  </si>
  <si>
    <t>6.3.1.15</t>
  </si>
  <si>
    <t>определение антибиотиков в исследуемых образцах:</t>
  </si>
  <si>
    <t>6.3.1.15.1</t>
  </si>
  <si>
    <t>определение антибиотиков в исследуемых образцах (тетрациклин)</t>
  </si>
  <si>
    <t>6.3.1.15.2</t>
  </si>
  <si>
    <t>определение антибиотиков в исследуемых образцах (цинкбацитрацин)</t>
  </si>
  <si>
    <t>6.3.1.15.3</t>
  </si>
  <si>
    <t>определение антибиотиков в исследуемых образцах (стрептомицин)</t>
  </si>
  <si>
    <t>6.3.1.16</t>
  </si>
  <si>
    <t>контроль стерильности лекарственных средств, изделий медицинского и иного назначения, прочих медицинских препаратов</t>
  </si>
  <si>
    <t>6.3.1.17</t>
  </si>
  <si>
    <t>определение иерсиний в определенном количестве образца</t>
  </si>
  <si>
    <t>6.3.1.18</t>
  </si>
  <si>
    <t>определение бифидобактерий в исследуемом образце</t>
  </si>
  <si>
    <t>6.3.1.19</t>
  </si>
  <si>
    <t xml:space="preserve">выявление Listeria monocytogenes в определенном количестве образца: </t>
  </si>
  <si>
    <t>6.3.1.19.1</t>
  </si>
  <si>
    <t>6.3.1.19.2</t>
  </si>
  <si>
    <t>6.3.1.20</t>
  </si>
  <si>
    <t>определение наличия микроорганизмов семейства Enterobacteriaceae в определенном количестве образца</t>
  </si>
  <si>
    <t>6.3.1.21</t>
  </si>
  <si>
    <t>определение наличия Escherichia coli в определенном количестве образца</t>
  </si>
  <si>
    <t>6.3.1.22</t>
  </si>
  <si>
    <t>определение ОКБ, ТКБ в воде методом мембранной фильтрации:</t>
  </si>
  <si>
    <t>6.3.1.22.1</t>
  </si>
  <si>
    <t>при отсутствии микроорганизмов</t>
  </si>
  <si>
    <t>6.3.1.22.2</t>
  </si>
  <si>
    <t>при выделении микроорганизмов с идентификацией Escherichia coli</t>
  </si>
  <si>
    <t>6.3.1.23</t>
  </si>
  <si>
    <t>определение ОКБ, ТКБ в воде титрационным методом:</t>
  </si>
  <si>
    <t>6.3.1.23.1</t>
  </si>
  <si>
    <t>6.3.1.23.2</t>
  </si>
  <si>
    <t>6.3.1.24</t>
  </si>
  <si>
    <t>определение общего числа микроорганизмов в воде</t>
  </si>
  <si>
    <t>6.3.1.25</t>
  </si>
  <si>
    <t>определение колифагов в воде титрационным методом</t>
  </si>
  <si>
    <t>6.3.1.26</t>
  </si>
  <si>
    <t>определение колифагов в воде прямым методом</t>
  </si>
  <si>
    <t>6.3.1.27</t>
  </si>
  <si>
    <t>обнаружение спор сульфитредуцирующих клостридий в воде:</t>
  </si>
  <si>
    <t>6.3.1.27.1</t>
  </si>
  <si>
    <t>методом мембранной фильтрации в пробирках</t>
  </si>
  <si>
    <t>6.3.1.27.2</t>
  </si>
  <si>
    <t>методом мембранной фильтрации в чашках Петри</t>
  </si>
  <si>
    <t>6.3.1.27.3</t>
  </si>
  <si>
    <t>прямым посевом</t>
  </si>
  <si>
    <t>6.3.1.28</t>
  </si>
  <si>
    <t>обнаружение Escherichia coli в воде методом мембранной фильтрации:</t>
  </si>
  <si>
    <t>6.3.1.28.1</t>
  </si>
  <si>
    <t>6.3.1.28.2</t>
  </si>
  <si>
    <t>при выделении микроорганизмов</t>
  </si>
  <si>
    <t>6.3.1.29</t>
  </si>
  <si>
    <t>обнаружение кишечных энтерококков в воде методом мембранной фильтрации:</t>
  </si>
  <si>
    <t>6.3.1.29.1</t>
  </si>
  <si>
    <t>6.3.1.29.2</t>
  </si>
  <si>
    <t>6.3.1.30</t>
  </si>
  <si>
    <t>обнаружение лецитиназоположительных стафилококков в воде методом мембранной фильтрации</t>
  </si>
  <si>
    <t>6.3.1.30.1</t>
  </si>
  <si>
    <t>6.3.1.30.2</t>
  </si>
  <si>
    <t>при выделении микроорганизмов с изучением морфологических свойств</t>
  </si>
  <si>
    <t>6.3.1.31</t>
  </si>
  <si>
    <t>обнаружение лецитиназоположительных стафилококков в воде методом накопления:</t>
  </si>
  <si>
    <t>6.3.1.31.1</t>
  </si>
  <si>
    <t>6.3.1.31.2</t>
  </si>
  <si>
    <t>6.3.1.32</t>
  </si>
  <si>
    <t>Pseudomonas аeruginosa в воде методом мембранной фильтрации:</t>
  </si>
  <si>
    <t>6.3.1.32.1</t>
  </si>
  <si>
    <t>6.3.1.32.2</t>
  </si>
  <si>
    <t>6.3.1.33</t>
  </si>
  <si>
    <t>обнаружение Pseudomonas аeruginosa в воде методом накопления:</t>
  </si>
  <si>
    <t>6.3.1.33.1</t>
  </si>
  <si>
    <t>6.3.1.33.2</t>
  </si>
  <si>
    <t>6.3.1.34</t>
  </si>
  <si>
    <t>обнаружение бактерий рода Salmonella в воде:</t>
  </si>
  <si>
    <t>6.3.1.34.1</t>
  </si>
  <si>
    <t>6.3.1.34.2</t>
  </si>
  <si>
    <t>6.3.1.40</t>
  </si>
  <si>
    <t>определение БГКП методом смыва:</t>
  </si>
  <si>
    <t>6.3.1.40.1</t>
  </si>
  <si>
    <t>6.3.1.40.2</t>
  </si>
  <si>
    <t>6.3.1.41</t>
  </si>
  <si>
    <t>определение общей микробной обсемененности методом смыва</t>
  </si>
  <si>
    <t>6.3.1.42</t>
  </si>
  <si>
    <t>определение наличия патогенных микроорганизмов, в том числе сальмонелл методом смыва:</t>
  </si>
  <si>
    <t>6.3.1.42.1</t>
  </si>
  <si>
    <t>6.3.1.42.2</t>
  </si>
  <si>
    <t>при выделении микроорганизмов классическим методом</t>
  </si>
  <si>
    <t>6.3.1.43</t>
  </si>
  <si>
    <t>определение коагулазоположительного стафилококка методом смыва:</t>
  </si>
  <si>
    <t>6.3.1.43.1</t>
  </si>
  <si>
    <t>6.3.1.43.2</t>
  </si>
  <si>
    <t>при выделении микроорганизмов с изучением морфологических свойств и идентификацией до вида</t>
  </si>
  <si>
    <t>6.3.1.44</t>
  </si>
  <si>
    <t>определение Listeria monocytogenes методом смыва:</t>
  </si>
  <si>
    <t>6.3.1.44.1</t>
  </si>
  <si>
    <t>6.3.1.44.2</t>
  </si>
  <si>
    <t>6.3.1.45</t>
  </si>
  <si>
    <t>определение Pseudomonas aeruginosa методом смыва:</t>
  </si>
  <si>
    <t>6.3.1.45.1</t>
  </si>
  <si>
    <t>6.3.1.45.2</t>
  </si>
  <si>
    <t>6.3.1.46</t>
  </si>
  <si>
    <t>определение количества плесневых грибов методом смыва</t>
  </si>
  <si>
    <t>6.3.1.47</t>
  </si>
  <si>
    <t>определение БГКП в почве</t>
  </si>
  <si>
    <t>6.3.1.48</t>
  </si>
  <si>
    <t>определение общего микробного числа (далее - ОМЧ) в почве</t>
  </si>
  <si>
    <t>6.3.1.49</t>
  </si>
  <si>
    <t>определение количества энтерококков в почве</t>
  </si>
  <si>
    <t>6.3.1.50</t>
  </si>
  <si>
    <t>определение C.perfringens в почве:</t>
  </si>
  <si>
    <t>6.3.1.50.1</t>
  </si>
  <si>
    <t>6.3.1.50.2</t>
  </si>
  <si>
    <t>6.3.1.51</t>
  </si>
  <si>
    <t>определение наличия патогенных микроорганизмов, в том числе сальмонелл в почве:</t>
  </si>
  <si>
    <t>6.3.1.51.1</t>
  </si>
  <si>
    <t>6.3.1.51.2</t>
  </si>
  <si>
    <t>6.3.1.56</t>
  </si>
  <si>
    <t>определение биостойкости смазочно-охлаждающих жидкостей</t>
  </si>
  <si>
    <t>6.3.1.61</t>
  </si>
  <si>
    <t>определение микробиологической чистоты дезинфекционных и антисептических средств</t>
  </si>
  <si>
    <t>6.3.1.69</t>
  </si>
  <si>
    <t>определение E. coli в лекарственных средствах</t>
  </si>
  <si>
    <t>6.3.1.70</t>
  </si>
  <si>
    <t>определение Staphylococcus aureus в лекарственных средствах</t>
  </si>
  <si>
    <t>6.3.1.71</t>
  </si>
  <si>
    <t>определение Pseudomonas aeruginosa в лекарственных средствах</t>
  </si>
  <si>
    <t>6.3.1.72</t>
  </si>
  <si>
    <t>определение бактерий рода Salmonella в лекарственных средствах</t>
  </si>
  <si>
    <t>6.3.1.73</t>
  </si>
  <si>
    <t>определение Candida albicans в лекарственных средствах</t>
  </si>
  <si>
    <t>6.3.1.75</t>
  </si>
  <si>
    <t>контроль работы паровых и воздушных стерилизаторов бактериологическим методом</t>
  </si>
  <si>
    <t>6.3.1.76</t>
  </si>
  <si>
    <t>контроль работы дезкамер бактериологическим методом</t>
  </si>
  <si>
    <t>6.5</t>
  </si>
  <si>
    <t>лабораторные исследования по диагностике и мониторингу инфекционных заболеваний:</t>
  </si>
  <si>
    <t>6.5.1</t>
  </si>
  <si>
    <t>бактериологические исследования по диагностике и мониторингу инфекционных заболеваний:</t>
  </si>
  <si>
    <t>6.5.1.1</t>
  </si>
  <si>
    <t>исследования на аэробные и факультативно-анаэробные микроорганизмы в испражнениях, мазках на патогенную и условно-патогенную кишечную флору:</t>
  </si>
  <si>
    <t>6.5.1.1.1</t>
  </si>
  <si>
    <t xml:space="preserve">при отсутствии диагностически значимых микроорганизмов </t>
  </si>
  <si>
    <t>6.5.1.1.2</t>
  </si>
  <si>
    <t>при выделении микроорганизмов с изучением морфологических свойств:</t>
  </si>
  <si>
    <t>6.5.1.1.2.1</t>
  </si>
  <si>
    <t>1-2 культуры</t>
  </si>
  <si>
    <t>6.5.1.1.2.2</t>
  </si>
  <si>
    <t>3 и более культуры</t>
  </si>
  <si>
    <t>6.5.1.3</t>
  </si>
  <si>
    <t>исследования на аэробные и факультативно-анаэробные микроорганизмы в крови:</t>
  </si>
  <si>
    <t>6.5.1.3.1</t>
  </si>
  <si>
    <t>культуральное исследование:</t>
  </si>
  <si>
    <t>6.5.1.3.1.1</t>
  </si>
  <si>
    <t>6.5.1.3.1.2</t>
  </si>
  <si>
    <t>6.5.1.3.3</t>
  </si>
  <si>
    <t>исследование с идентификацией до вида:</t>
  </si>
  <si>
    <t>6.5.1.3.3.1</t>
  </si>
  <si>
    <t>классическим методом</t>
  </si>
  <si>
    <t>6.5.1.4</t>
  </si>
  <si>
    <t>исследования на аэробные и факультативно-анаэробные микроорганизмы в спинномозговой жидкости:</t>
  </si>
  <si>
    <t>6.5.1.4.1</t>
  </si>
  <si>
    <t>6.5.1.4.1.1</t>
  </si>
  <si>
    <t xml:space="preserve">при отсутствии микроорганизмов </t>
  </si>
  <si>
    <t>6.5.1.4.1.2</t>
  </si>
  <si>
    <t>6.5.1.4.2</t>
  </si>
  <si>
    <t>6.5.1.4.2.1</t>
  </si>
  <si>
    <t>6.5.1.5</t>
  </si>
  <si>
    <t>исследования на аэробные и факультативно-анаэробные микроорганизмы в мокроте и промывных водах бронхов:</t>
  </si>
  <si>
    <t>6.5.1.5.1</t>
  </si>
  <si>
    <t>культуральное исследование при количестве ниже диагностических титров</t>
  </si>
  <si>
    <t>6.5.1.5.2</t>
  </si>
  <si>
    <t>6.5.1.5.2.1</t>
  </si>
  <si>
    <t>6.5.1.5.2.2</t>
  </si>
  <si>
    <t>6.5.1.5.3</t>
  </si>
  <si>
    <t>6.5.1.5.3.1</t>
  </si>
  <si>
    <t>6.5.1.6</t>
  </si>
  <si>
    <t>исследования на аэробные и факультативно-анаэробные микроорганизмы в моче (полуколичественный метод):</t>
  </si>
  <si>
    <t>6.5.1.6.1</t>
  </si>
  <si>
    <t>культуральное исследование при отсутствии микроорганизмов или их количестве ниже диагностических титров</t>
  </si>
  <si>
    <t>6.5.1.6.2</t>
  </si>
  <si>
    <t>6.5.1.6.3</t>
  </si>
  <si>
    <t>6.5.1.6.3.1</t>
  </si>
  <si>
    <t>6.5.1.6.3.2</t>
  </si>
  <si>
    <t>на автоматических микробиологических анализаторах</t>
  </si>
  <si>
    <t>6.5.1.7</t>
  </si>
  <si>
    <t>исследования на аэробные и факультативно-анаэробные микроорганизмы в гное, отделяемом ран, дренажей, абсцессов, в транссудатах, экссудатах:</t>
  </si>
  <si>
    <t>6.5.1.7.1</t>
  </si>
  <si>
    <t xml:space="preserve">культуральное исследование при отсутствии микроорганизмов </t>
  </si>
  <si>
    <t>6.5.1.7.2</t>
  </si>
  <si>
    <t>6.5.1.7.3</t>
  </si>
  <si>
    <t>6.5.1.7.3.1</t>
  </si>
  <si>
    <t>6.5.1.9</t>
  </si>
  <si>
    <t>исследование на аэробные и факультативно-анаэробные микроорганизмы в желчи:</t>
  </si>
  <si>
    <t>6.5.1.9.1</t>
  </si>
  <si>
    <t>6.5.1.9.2</t>
  </si>
  <si>
    <t>6.5.1.9.3</t>
  </si>
  <si>
    <t>6.5.1.9.3.1</t>
  </si>
  <si>
    <t>6.5.1.10</t>
  </si>
  <si>
    <t>исследования на аэробные и факультативно-анаэробные микроорганизмы в отделяемом урогенитального тракта (уретра, половые органы):</t>
  </si>
  <si>
    <t>6.5.1.10.1</t>
  </si>
  <si>
    <t>6.5.1.10.2</t>
  </si>
  <si>
    <t>6.5.1.10.2.1</t>
  </si>
  <si>
    <t>6.5.1.10.2.2</t>
  </si>
  <si>
    <t>6.5.1.10.3</t>
  </si>
  <si>
    <t>6.5.1.10.3.1</t>
  </si>
  <si>
    <t>6.5.1.11</t>
  </si>
  <si>
    <t>исследования на аэробные и факультативно-анаэробные микроорганизмы в отделяемом органов чувств (глаз, ухо):</t>
  </si>
  <si>
    <t>6.5.1.11.1</t>
  </si>
  <si>
    <t>культуральное исследование при отсутствии микроорганизмов</t>
  </si>
  <si>
    <t>6.5.1.11.2</t>
  </si>
  <si>
    <t>6.5.1.11.3</t>
  </si>
  <si>
    <t>6.5.1.11.3.1</t>
  </si>
  <si>
    <t>6.5.1.12</t>
  </si>
  <si>
    <t>исследования на аэробные и факультативно-анаэробные микроорганизмы в отделяемом носоглотки, носа, зева:</t>
  </si>
  <si>
    <t>6.5.1.12.1</t>
  </si>
  <si>
    <t>6.5.1.12.2</t>
  </si>
  <si>
    <t>6.5.1.12.2.1</t>
  </si>
  <si>
    <t>6.5.1.12.2.2</t>
  </si>
  <si>
    <t>6.5.1.12.3</t>
  </si>
  <si>
    <t>6.5.1.12.3.1</t>
  </si>
  <si>
    <t>6.5.1.13</t>
  </si>
  <si>
    <t>культуральное исследование на уреа-, микоплазмы в отделяемом мочеполовых органов, моче, мокроте:</t>
  </si>
  <si>
    <t>6.5.1.13.1</t>
  </si>
  <si>
    <t>6.5.1.13.2</t>
  </si>
  <si>
    <t>6.5.1.15</t>
  </si>
  <si>
    <t xml:space="preserve">исследование грудного молока </t>
  </si>
  <si>
    <t>6.5.1.16</t>
  </si>
  <si>
    <t xml:space="preserve">исследование микробиоценоза кишечника (дисбактериоз) </t>
  </si>
  <si>
    <t>6.5.1.17</t>
  </si>
  <si>
    <t>приготовление, окраска и микроскопирование препаратов, биологического материала:</t>
  </si>
  <si>
    <t>6.5.1.17.2</t>
  </si>
  <si>
    <t>по Граму</t>
  </si>
  <si>
    <t>6.5.1.18</t>
  </si>
  <si>
    <t>определение чувствительности одного штамма микроорганизма к антибиотикам:</t>
  </si>
  <si>
    <t>6.5.1.18.1</t>
  </si>
  <si>
    <t>диско-диффузионным методом к 6 препаратам</t>
  </si>
  <si>
    <t>6.5.1.18.3</t>
  </si>
  <si>
    <t>методом серийных разведений</t>
  </si>
  <si>
    <t>6.5.5</t>
  </si>
  <si>
    <t>паразитологические исследования по диагностике и мониторингу инфекционных заболеваний:</t>
  </si>
  <si>
    <t>6.5.5.1</t>
  </si>
  <si>
    <t>обнаружение простейших</t>
  </si>
  <si>
    <t>6.5.5.2</t>
  </si>
  <si>
    <t>обнаружение яиц гельминтов:</t>
  </si>
  <si>
    <t>6.5.5.2.1</t>
  </si>
  <si>
    <t>методом Като (1 препарат)</t>
  </si>
  <si>
    <t>6.5.5.3</t>
  </si>
  <si>
    <t>исследование перианального соскоба на яйца остриц и онкосферы тениид:</t>
  </si>
  <si>
    <t>6.5.5.3.1</t>
  </si>
  <si>
    <t>методом липкой ленты</t>
  </si>
  <si>
    <t>6.5.5.3.2</t>
  </si>
  <si>
    <t>методом тампонов с глицерином</t>
  </si>
  <si>
    <t>6.5.5.4</t>
  </si>
  <si>
    <t>исследование кала на криптоспоридии:</t>
  </si>
  <si>
    <t>6.5.5.4.1</t>
  </si>
  <si>
    <t>исследование кала на криптоспоридии методом микроскопии</t>
  </si>
  <si>
    <t>6.5.5.5</t>
  </si>
  <si>
    <t>исследование кала на лямблиоз:</t>
  </si>
  <si>
    <t>6.5.5.5.1</t>
  </si>
  <si>
    <t>обнаружение цист лямблий в кале</t>
  </si>
  <si>
    <t>6.5.6</t>
  </si>
  <si>
    <t>отдельные операции</t>
  </si>
  <si>
    <t>6.5.6.2</t>
  </si>
  <si>
    <t>прием, регистрация и сортировка проб в централизованных лабораториях (при наличии выделенного участка сортировки проб и регистрации)</t>
  </si>
  <si>
    <t>6.5.6.5</t>
  </si>
  <si>
    <t>взятие биологического материала с помощью транспортных сред, тампонов и др.</t>
  </si>
  <si>
    <t>Главный бухгалтер</t>
  </si>
  <si>
    <t>Г.В.Черная</t>
  </si>
  <si>
    <t>Г. В. Черная</t>
  </si>
  <si>
    <t>Бухгалтер</t>
  </si>
  <si>
    <t>Н.А.Корней</t>
  </si>
  <si>
    <t>Л. М. Счастная</t>
  </si>
  <si>
    <t>ПРЕЙСКУРАНТ                                                                        тарифов на платные медицинские услуги                                                               ГУ "Сморгонский зональный центр гигиены и эпидемиологии"</t>
  </si>
  <si>
    <t>С.И.Мелюк</t>
  </si>
  <si>
    <t>_____________</t>
  </si>
  <si>
    <t>определение железа</t>
  </si>
  <si>
    <t>5.1.2.2</t>
  </si>
  <si>
    <t>гамма-спектрометрическое определение цезия-137 в непищевой продукции</t>
  </si>
  <si>
    <t>6.3.1.52</t>
  </si>
  <si>
    <t>определение ОМЧ в воздухе</t>
  </si>
  <si>
    <t>6.3.1.53</t>
  </si>
  <si>
    <t>определение коагулазоположительного стафилококка в воздухе</t>
  </si>
  <si>
    <t>6.3.1.54</t>
  </si>
  <si>
    <t>определение содержания дрожжеподобных и плесневых грибов в воздухе</t>
  </si>
  <si>
    <t>Исследование на кишечную группу</t>
  </si>
  <si>
    <t>01.01.2021 год</t>
  </si>
  <si>
    <t>Кол-во</t>
  </si>
  <si>
    <t>Цена без НДС, руб.</t>
  </si>
  <si>
    <t>Стоимость расходных материалов, руб.</t>
  </si>
  <si>
    <t>Стоимость с учетом расходных материалов, руб.</t>
  </si>
  <si>
    <t>НДС, руб.</t>
  </si>
  <si>
    <t>Стоимость с НДС, руб.</t>
  </si>
  <si>
    <t xml:space="preserve">бактериологические исследования по диагностике и мониторингу инфекционных заболеваний:при отсутствии диагностически значимых микроорганизмов </t>
  </si>
  <si>
    <t>приготовление, окраска и микроскопирование препаратов, биологического материала:по Граму</t>
  </si>
  <si>
    <t>ИТОГО</t>
  </si>
  <si>
    <t>Исследование на яйца гельминтов</t>
  </si>
  <si>
    <t>обнаружение яиц гельминтов:методом Като (1 препарат)</t>
  </si>
  <si>
    <t>Исследование на лямблиоз</t>
  </si>
  <si>
    <t>Исследование на энторобиоз и онкосферы тениид</t>
  </si>
  <si>
    <t>исследование перианального соскоба на яйца остриц и онкосферы тениид:методом тампонов с глицерином</t>
  </si>
  <si>
    <t>Исследование урогенитального тракта при отсутствии</t>
  </si>
  <si>
    <t xml:space="preserve">исследования на аэробные и факультативно-анаэробные микроорганизмы в отделяемом урогенитального тракта (уретра, половые органы):культуральное исследование при отсутствии микроорганизмов </t>
  </si>
  <si>
    <t>Исследование урогенитального тракта при выделении</t>
  </si>
  <si>
    <t>исследования на аэробные и факультативно-анаэробные микроорганизмы в отделяемом урогенитального тракта (уретра, половые органы):1-2 культуры</t>
  </si>
  <si>
    <t>исследование с идентификацией до вида:классическим методом</t>
  </si>
  <si>
    <t>6..1.1.3</t>
  </si>
  <si>
    <t>Исследование на яйца гельминтов и лямблиоз</t>
  </si>
  <si>
    <t>исследование кала на лямблиоз:обнаружение цист лямблий в кале</t>
  </si>
  <si>
    <t>Исследование мочи при выделении</t>
  </si>
  <si>
    <t>исследования на аэробные и факультативно-анаэробные микроорганизмы в моче (полуколичественный метод):при выделении микроорганизмов с изучением морфологических свойств</t>
  </si>
  <si>
    <t>Исследование мочи при отсутствии</t>
  </si>
  <si>
    <t>исследования на аэробные и факультативно-анаэробные микроорганизмы в моче (полуколичественный метод):культуральное исследование при отсутствии микроорганизмов или их количестве ниже диагностических титров</t>
  </si>
  <si>
    <t>Исследование отделяемого органов чувств (глаза, уши)</t>
  </si>
  <si>
    <t>исследования на аэробные и факультативно-анаэробные микроорганизмы в отделяемом органов чувств (глаз, ухо):при выделении микроорганизмов с изучением морфологических свойств</t>
  </si>
  <si>
    <t>Исследование отделяемого носа, зева, носоглотки</t>
  </si>
  <si>
    <t>исследования на аэробные и факультативно-анаэробные микроорганизмы в отделяемом носоглотки, носа, зева:при выделении микроорганизмов с изучением морфологических свойств:3 и более культуры</t>
  </si>
  <si>
    <t>Исследование на дисбактериоз</t>
  </si>
  <si>
    <t>Исследование грудного молока</t>
  </si>
  <si>
    <t>Определение чувствительности к антибиотикам 6 препаратам</t>
  </si>
  <si>
    <t>определение чувствительности одного штамма микроорганизма к антибиотикам:диско-диффузионным методом к 6 препаратам</t>
  </si>
  <si>
    <t>Гигиеническое обучение</t>
  </si>
  <si>
    <t>Исследование отделяемого носа, зева, носоглотки(без выделения)</t>
  </si>
  <si>
    <t>инностранцы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</si>
</sst>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>
      <alignment horizontal="right"/>
    </xf>
  </cellStyleXfs>
  <cellXfs count="240">
    <xf numFmtId="0" fontId="0" fillId="0" borderId="0" xfId="0"/>
    <xf numFmtId="49" fontId="1" fillId="0" borderId="0" xfId="0" applyNumberFormat="1" applyFont="1" applyAlignment="1">
      <alignment horizontal="left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/>
    <xf numFmtId="164" fontId="1" fillId="2" borderId="0" xfId="0" applyNumberFormat="1" applyFont="1" applyFill="1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49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0" borderId="0" xfId="0" applyFont="1"/>
    <xf numFmtId="49" fontId="6" fillId="3" borderId="2" xfId="0" applyNumberFormat="1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3" fillId="4" borderId="0" xfId="0" applyFont="1" applyFill="1"/>
    <xf numFmtId="49" fontId="3" fillId="0" borderId="2" xfId="0" applyNumberFormat="1" applyFont="1" applyBorder="1" applyAlignment="1">
      <alignment horizontal="left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/>
    <xf numFmtId="164" fontId="3" fillId="5" borderId="2" xfId="0" applyNumberFormat="1" applyFont="1" applyFill="1" applyBorder="1"/>
    <xf numFmtId="164" fontId="3" fillId="0" borderId="2" xfId="0" applyNumberFormat="1" applyFont="1" applyBorder="1"/>
    <xf numFmtId="164" fontId="3" fillId="6" borderId="2" xfId="0" applyNumberFormat="1" applyFont="1" applyFill="1" applyBorder="1"/>
    <xf numFmtId="164" fontId="3" fillId="0" borderId="1" xfId="0" applyNumberFormat="1" applyFont="1" applyBorder="1"/>
    <xf numFmtId="165" fontId="3" fillId="0" borderId="2" xfId="0" applyNumberFormat="1" applyFont="1" applyBorder="1"/>
    <xf numFmtId="2" fontId="3" fillId="0" borderId="2" xfId="0" applyNumberFormat="1" applyFont="1" applyBorder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wrapText="1"/>
    </xf>
    <xf numFmtId="164" fontId="3" fillId="6" borderId="2" xfId="0" applyNumberFormat="1" applyFont="1" applyFill="1" applyBorder="1" applyAlignment="1"/>
    <xf numFmtId="164" fontId="3" fillId="0" borderId="2" xfId="0" applyNumberFormat="1" applyFont="1" applyBorder="1" applyAlignment="1"/>
    <xf numFmtId="164" fontId="3" fillId="6" borderId="3" xfId="0" applyNumberFormat="1" applyFont="1" applyFill="1" applyBorder="1" applyAlignment="1"/>
    <xf numFmtId="164" fontId="3" fillId="5" borderId="1" xfId="0" applyNumberFormat="1" applyFont="1" applyFill="1" applyBorder="1"/>
    <xf numFmtId="49" fontId="3" fillId="2" borderId="2" xfId="0" applyNumberFormat="1" applyFont="1" applyFill="1" applyBorder="1" applyAlignment="1">
      <alignment horizontal="left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/>
    <xf numFmtId="164" fontId="3" fillId="2" borderId="2" xfId="0" applyNumberFormat="1" applyFont="1" applyFill="1" applyBorder="1"/>
    <xf numFmtId="164" fontId="3" fillId="2" borderId="1" xfId="0" applyNumberFormat="1" applyFont="1" applyFill="1" applyBorder="1"/>
    <xf numFmtId="165" fontId="3" fillId="2" borderId="2" xfId="0" applyNumberFormat="1" applyFont="1" applyFill="1" applyBorder="1"/>
    <xf numFmtId="2" fontId="3" fillId="2" borderId="2" xfId="0" applyNumberFormat="1" applyFont="1" applyFill="1" applyBorder="1"/>
    <xf numFmtId="164" fontId="3" fillId="0" borderId="0" xfId="0" applyNumberFormat="1" applyFont="1"/>
    <xf numFmtId="164" fontId="3" fillId="0" borderId="4" xfId="0" applyNumberFormat="1" applyFont="1" applyBorder="1"/>
    <xf numFmtId="164" fontId="3" fillId="6" borderId="4" xfId="0" applyNumberFormat="1" applyFont="1" applyFill="1" applyBorder="1"/>
    <xf numFmtId="164" fontId="3" fillId="6" borderId="4" xfId="0" applyNumberFormat="1" applyFont="1" applyFill="1" applyBorder="1" applyAlignment="1"/>
    <xf numFmtId="49" fontId="6" fillId="3" borderId="2" xfId="0" applyNumberFormat="1" applyFont="1" applyFill="1" applyBorder="1" applyAlignment="1">
      <alignment horizontal="left" wrapText="1"/>
    </xf>
    <xf numFmtId="0" fontId="6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wrapText="1"/>
    </xf>
    <xf numFmtId="0" fontId="3" fillId="3" borderId="2" xfId="0" applyFont="1" applyFill="1" applyBorder="1"/>
    <xf numFmtId="164" fontId="3" fillId="3" borderId="2" xfId="0" applyNumberFormat="1" applyFont="1" applyFill="1" applyBorder="1"/>
    <xf numFmtId="164" fontId="3" fillId="3" borderId="1" xfId="0" applyNumberFormat="1" applyFont="1" applyFill="1" applyBorder="1"/>
    <xf numFmtId="164" fontId="3" fillId="3" borderId="0" xfId="0" applyNumberFormat="1" applyFont="1" applyFill="1"/>
    <xf numFmtId="165" fontId="3" fillId="3" borderId="2" xfId="0" applyNumberFormat="1" applyFont="1" applyFill="1" applyBorder="1"/>
    <xf numFmtId="2" fontId="3" fillId="3" borderId="2" xfId="0" applyNumberFormat="1" applyFont="1" applyFill="1" applyBorder="1"/>
    <xf numFmtId="2" fontId="3" fillId="3" borderId="0" xfId="0" applyNumberFormat="1" applyFont="1" applyFill="1"/>
    <xf numFmtId="0" fontId="3" fillId="3" borderId="0" xfId="0" applyFont="1" applyFill="1"/>
    <xf numFmtId="49" fontId="3" fillId="3" borderId="2" xfId="0" applyNumberFormat="1" applyFont="1" applyFill="1" applyBorder="1" applyAlignment="1">
      <alignment horizontal="left" wrapText="1"/>
    </xf>
    <xf numFmtId="0" fontId="3" fillId="3" borderId="2" xfId="0" applyFont="1" applyFill="1" applyBorder="1" applyAlignment="1">
      <alignment vertical="center" wrapText="1"/>
    </xf>
    <xf numFmtId="164" fontId="3" fillId="7" borderId="2" xfId="0" applyNumberFormat="1" applyFont="1" applyFill="1" applyBorder="1"/>
    <xf numFmtId="0" fontId="3" fillId="4" borderId="2" xfId="0" applyFont="1" applyFill="1" applyBorder="1" applyAlignment="1">
      <alignment horizontal="left" wrapText="1"/>
    </xf>
    <xf numFmtId="0" fontId="3" fillId="4" borderId="2" xfId="0" applyFont="1" applyFill="1" applyBorder="1"/>
    <xf numFmtId="164" fontId="3" fillId="4" borderId="2" xfId="0" applyNumberFormat="1" applyFont="1" applyFill="1" applyBorder="1"/>
    <xf numFmtId="164" fontId="3" fillId="4" borderId="1" xfId="0" applyNumberFormat="1" applyFont="1" applyFill="1" applyBorder="1"/>
    <xf numFmtId="165" fontId="3" fillId="4" borderId="2" xfId="0" applyNumberFormat="1" applyFont="1" applyFill="1" applyBorder="1"/>
    <xf numFmtId="2" fontId="3" fillId="4" borderId="2" xfId="0" applyNumberFormat="1" applyFont="1" applyFill="1" applyBorder="1"/>
    <xf numFmtId="49" fontId="3" fillId="4" borderId="2" xfId="0" applyNumberFormat="1" applyFont="1" applyFill="1" applyBorder="1" applyAlignment="1">
      <alignment horizontal="left" wrapText="1"/>
    </xf>
    <xf numFmtId="0" fontId="3" fillId="4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0" fontId="8" fillId="0" borderId="2" xfId="0" applyFont="1" applyBorder="1" applyAlignment="1">
      <alignment wrapText="1"/>
    </xf>
    <xf numFmtId="0" fontId="8" fillId="0" borderId="0" xfId="0" applyFont="1"/>
    <xf numFmtId="2" fontId="3" fillId="0" borderId="0" xfId="0" applyNumberFormat="1" applyFont="1"/>
    <xf numFmtId="0" fontId="8" fillId="2" borderId="0" xfId="0" applyFont="1" applyFill="1"/>
    <xf numFmtId="2" fontId="3" fillId="2" borderId="0" xfId="0" applyNumberFormat="1" applyFont="1" applyFill="1"/>
    <xf numFmtId="49" fontId="3" fillId="0" borderId="0" xfId="0" applyNumberFormat="1" applyFont="1" applyAlignment="1">
      <alignment horizontal="left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wrapText="1"/>
    </xf>
    <xf numFmtId="164" fontId="3" fillId="2" borderId="0" xfId="0" applyNumberFormat="1" applyFont="1" applyFill="1"/>
    <xf numFmtId="0" fontId="3" fillId="0" borderId="0" xfId="0" applyFont="1" applyAlignment="1">
      <alignment horizontal="left" wrapText="1"/>
    </xf>
    <xf numFmtId="164" fontId="1" fillId="0" borderId="0" xfId="0" applyNumberFormat="1" applyFont="1"/>
    <xf numFmtId="2" fontId="1" fillId="0" borderId="0" xfId="0" applyNumberFormat="1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wrapText="1"/>
    </xf>
    <xf numFmtId="164" fontId="1" fillId="6" borderId="0" xfId="0" applyNumberFormat="1" applyFont="1" applyFill="1"/>
    <xf numFmtId="0" fontId="1" fillId="6" borderId="0" xfId="0" applyFont="1" applyFill="1"/>
    <xf numFmtId="0" fontId="3" fillId="0" borderId="2" xfId="0" applyFont="1" applyBorder="1" applyAlignment="1">
      <alignment vertical="center" wrapText="1"/>
    </xf>
    <xf numFmtId="49" fontId="9" fillId="0" borderId="0" xfId="0" applyNumberFormat="1" applyFont="1" applyAlignment="1">
      <alignment horizontal="right" vertical="center" wrapText="1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/>
    <xf numFmtId="164" fontId="2" fillId="2" borderId="0" xfId="0" applyNumberFormat="1" applyFont="1" applyFill="1"/>
    <xf numFmtId="0" fontId="2" fillId="0" borderId="0" xfId="0" applyFont="1"/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/>
    <xf numFmtId="14" fontId="2" fillId="0" borderId="0" xfId="0" applyNumberFormat="1" applyFont="1" applyBorder="1" applyAlignment="1"/>
    <xf numFmtId="0" fontId="2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 wrapText="1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1" fillId="4" borderId="0" xfId="0" applyFont="1" applyFill="1"/>
    <xf numFmtId="49" fontId="6" fillId="8" borderId="2" xfId="0" applyNumberFormat="1" applyFont="1" applyFill="1" applyBorder="1" applyAlignment="1">
      <alignment horizontal="right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164" fontId="5" fillId="8" borderId="2" xfId="1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1" fillId="8" borderId="0" xfId="0" applyFont="1" applyFill="1" applyBorder="1"/>
    <xf numFmtId="0" fontId="1" fillId="8" borderId="0" xfId="0" applyFont="1" applyFill="1"/>
    <xf numFmtId="49" fontId="3" fillId="0" borderId="2" xfId="0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3" fillId="2" borderId="2" xfId="0" applyNumberFormat="1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right" vertical="center" wrapText="1"/>
    </xf>
    <xf numFmtId="0" fontId="10" fillId="3" borderId="2" xfId="0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/>
    </xf>
    <xf numFmtId="2" fontId="3" fillId="3" borderId="0" xfId="0" applyNumberFormat="1" applyFont="1" applyFill="1" applyAlignment="1">
      <alignment horizontal="center" vertical="center"/>
    </xf>
    <xf numFmtId="0" fontId="1" fillId="3" borderId="0" xfId="0" applyFont="1" applyFill="1"/>
    <xf numFmtId="49" fontId="3" fillId="3" borderId="2" xfId="0" applyNumberFormat="1" applyFont="1" applyFill="1" applyBorder="1" applyAlignment="1">
      <alignment horizontal="right" vertical="center" wrapText="1"/>
    </xf>
    <xf numFmtId="49" fontId="3" fillId="4" borderId="2" xfId="0" applyNumberFormat="1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horizontal="center" vertical="center" wrapText="1"/>
    </xf>
    <xf numFmtId="2" fontId="6" fillId="4" borderId="2" xfId="0" applyNumberFormat="1" applyFont="1" applyFill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49" fontId="3" fillId="9" borderId="2" xfId="0" applyNumberFormat="1" applyFont="1" applyFill="1" applyBorder="1" applyAlignment="1">
      <alignment horizontal="right" vertical="center" wrapText="1"/>
    </xf>
    <xf numFmtId="0" fontId="3" fillId="9" borderId="2" xfId="0" applyFont="1" applyFill="1" applyBorder="1" applyAlignment="1">
      <alignment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left" wrapText="1"/>
    </xf>
    <xf numFmtId="0" fontId="3" fillId="9" borderId="2" xfId="0" applyFont="1" applyFill="1" applyBorder="1"/>
    <xf numFmtId="164" fontId="3" fillId="9" borderId="2" xfId="0" applyNumberFormat="1" applyFont="1" applyFill="1" applyBorder="1"/>
    <xf numFmtId="164" fontId="3" fillId="9" borderId="1" xfId="0" applyNumberFormat="1" applyFont="1" applyFill="1" applyBorder="1"/>
    <xf numFmtId="165" fontId="3" fillId="9" borderId="2" xfId="0" applyNumberFormat="1" applyFont="1" applyFill="1" applyBorder="1"/>
    <xf numFmtId="2" fontId="6" fillId="9" borderId="2" xfId="0" applyNumberFormat="1" applyFont="1" applyFill="1" applyBorder="1" applyAlignment="1">
      <alignment horizontal="center" vertical="center"/>
    </xf>
    <xf numFmtId="2" fontId="3" fillId="9" borderId="2" xfId="0" applyNumberFormat="1" applyFont="1" applyFill="1" applyBorder="1" applyAlignment="1">
      <alignment horizontal="center" vertical="center"/>
    </xf>
    <xf numFmtId="0" fontId="1" fillId="9" borderId="0" xfId="0" applyFont="1" applyFill="1"/>
    <xf numFmtId="2" fontId="3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2" fontId="12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wrapText="1"/>
    </xf>
    <xf numFmtId="10" fontId="3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5" fillId="2" borderId="2" xfId="1" applyNumberFormat="1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wrapText="1"/>
    </xf>
    <xf numFmtId="49" fontId="3" fillId="4" borderId="3" xfId="0" applyNumberFormat="1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49" fontId="3" fillId="0" borderId="4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49" fontId="3" fillId="0" borderId="4" xfId="0" applyNumberFormat="1" applyFont="1" applyBorder="1" applyAlignment="1">
      <alignment horizontal="left" wrapText="1"/>
    </xf>
    <xf numFmtId="49" fontId="3" fillId="0" borderId="3" xfId="0" applyNumberFormat="1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49" fontId="3" fillId="0" borderId="4" xfId="0" applyNumberFormat="1" applyFont="1" applyBorder="1" applyAlignment="1">
      <alignment horizontal="right" vertical="center" wrapText="1"/>
    </xf>
    <xf numFmtId="49" fontId="3" fillId="0" borderId="3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49" fontId="3" fillId="0" borderId="7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10" fontId="3" fillId="2" borderId="6" xfId="0" applyNumberFormat="1" applyFont="1" applyFill="1" applyBorder="1" applyAlignment="1">
      <alignment horizontal="center" vertical="center" wrapText="1"/>
    </xf>
    <xf numFmtId="164" fontId="5" fillId="2" borderId="4" xfId="1" applyNumberFormat="1" applyFont="1" applyFill="1" applyBorder="1" applyAlignment="1">
      <alignment horizontal="center" vertical="center" wrapText="1"/>
    </xf>
    <xf numFmtId="164" fontId="5" fillId="2" borderId="3" xfId="1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4" fontId="2" fillId="0" borderId="0" xfId="0" applyNumberFormat="1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9" fillId="0" borderId="0" xfId="0" applyFont="1"/>
    <xf numFmtId="0" fontId="9" fillId="0" borderId="5" xfId="0" applyFont="1" applyBorder="1" applyAlignment="1"/>
    <xf numFmtId="0" fontId="3" fillId="0" borderId="0" xfId="0" applyFont="1" applyBorder="1"/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0" fontId="9" fillId="0" borderId="0" xfId="0" applyFont="1" applyBorder="1"/>
    <xf numFmtId="0" fontId="6" fillId="0" borderId="2" xfId="0" applyFont="1" applyBorder="1" applyAlignment="1">
      <alignment vertical="center"/>
    </xf>
    <xf numFmtId="0" fontId="6" fillId="0" borderId="2" xfId="0" applyFont="1" applyFill="1" applyBorder="1" applyAlignment="1">
      <alignment wrapText="1"/>
    </xf>
    <xf numFmtId="0" fontId="6" fillId="0" borderId="2" xfId="0" applyFont="1" applyBorder="1" applyAlignment="1">
      <alignment horizontal="right"/>
    </xf>
    <xf numFmtId="2" fontId="6" fillId="0" borderId="2" xfId="0" applyNumberFormat="1" applyFont="1" applyBorder="1" applyAlignment="1">
      <alignment horizontal="right"/>
    </xf>
    <xf numFmtId="0" fontId="9" fillId="0" borderId="0" xfId="0" applyFont="1" applyAlignment="1">
      <alignment vertical="center"/>
    </xf>
    <xf numFmtId="0" fontId="6" fillId="0" borderId="2" xfId="0" applyFont="1" applyBorder="1"/>
    <xf numFmtId="2" fontId="6" fillId="0" borderId="2" xfId="0" applyNumberFormat="1" applyFont="1" applyBorder="1"/>
    <xf numFmtId="0" fontId="14" fillId="0" borderId="0" xfId="0" applyFont="1"/>
    <xf numFmtId="0" fontId="13" fillId="0" borderId="0" xfId="0" applyFont="1"/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3" fillId="0" borderId="2" xfId="0" applyNumberFormat="1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wrapText="1"/>
    </xf>
    <xf numFmtId="2" fontId="6" fillId="0" borderId="2" xfId="0" applyNumberFormat="1" applyFont="1" applyBorder="1" applyAlignment="1">
      <alignment wrapText="1"/>
    </xf>
    <xf numFmtId="0" fontId="0" fillId="0" borderId="0" xfId="0" applyAlignment="1">
      <alignment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77;&#1081;&#1089;&#1082;&#1091;&#1088;&#1072;&#1085;&#1090;%20&#1094;&#1077;&#1085;/&#1055;&#1056;&#1045;&#1049;&#1057;&#1050;&#1059;&#1056;&#1040;&#1053;&#1058;%202021(&#1091;&#1089;&#1083;&#1091;&#1075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иностр 2021"/>
      <sheetName val="для иностр"/>
      <sheetName val="калькуляция"/>
      <sheetName val="Лист1"/>
      <sheetName val="прейскурант 2021"/>
      <sheetName val="прейскурант"/>
      <sheetName val="Услуги иностранному населению "/>
      <sheetName val="Услуги населению"/>
      <sheetName val="Лист3"/>
      <sheetName val="Лист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0">
          <cell r="AL10">
            <v>0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08"/>
  <sheetViews>
    <sheetView tabSelected="1" topLeftCell="A64" workbookViewId="0">
      <selection activeCell="B10" sqref="B10"/>
    </sheetView>
  </sheetViews>
  <sheetFormatPr defaultColWidth="18.85546875" defaultRowHeight="17.25" customHeight="1"/>
  <cols>
    <col min="1" max="1" width="9.5703125" style="1" customWidth="1"/>
    <col min="2" max="2" width="39.28515625" style="83" customWidth="1"/>
    <col min="3" max="3" width="11.85546875" style="84" customWidth="1"/>
    <col min="4" max="4" width="12.42578125" style="84" customWidth="1"/>
    <col min="5" max="5" width="10.5703125" style="6" customWidth="1"/>
    <col min="6" max="6" width="3.140625" style="6" hidden="1" customWidth="1"/>
    <col min="7" max="7" width="3.85546875" style="81" hidden="1" customWidth="1"/>
    <col min="8" max="8" width="4" style="6" hidden="1" customWidth="1"/>
    <col min="9" max="9" width="4" style="86" hidden="1" customWidth="1"/>
    <col min="10" max="10" width="3.42578125" style="6" hidden="1" customWidth="1"/>
    <col min="11" max="11" width="4.140625" style="86" hidden="1" customWidth="1"/>
    <col min="12" max="12" width="0.42578125" style="6" hidden="1" customWidth="1"/>
    <col min="13" max="13" width="4" style="6" hidden="1" customWidth="1"/>
    <col min="14" max="14" width="0.140625" style="6" hidden="1" customWidth="1"/>
    <col min="15" max="15" width="3.5703125" style="6" hidden="1" customWidth="1"/>
    <col min="16" max="16" width="3.7109375" style="6" hidden="1" customWidth="1"/>
    <col min="17" max="17" width="6.42578125" style="6" hidden="1" customWidth="1"/>
    <col min="18" max="18" width="4.42578125" style="6" hidden="1" customWidth="1"/>
    <col min="19" max="19" width="3.42578125" style="6" hidden="1" customWidth="1"/>
    <col min="20" max="20" width="3.85546875" style="6" hidden="1" customWidth="1"/>
    <col min="21" max="21" width="4.42578125" style="6" hidden="1" customWidth="1"/>
    <col min="22" max="22" width="4.28515625" style="6" hidden="1" customWidth="1"/>
    <col min="23" max="24" width="4" style="6" hidden="1" customWidth="1"/>
    <col min="25" max="25" width="4.28515625" style="6" hidden="1" customWidth="1"/>
    <col min="26" max="26" width="0.5703125" style="6" hidden="1" customWidth="1"/>
    <col min="27" max="27" width="5.28515625" style="6" hidden="1" customWidth="1"/>
    <col min="28" max="28" width="4" style="6" hidden="1" customWidth="1"/>
    <col min="29" max="29" width="4.5703125" style="6" hidden="1" customWidth="1"/>
    <col min="30" max="30" width="3.7109375" style="6" hidden="1" customWidth="1"/>
    <col min="31" max="31" width="6.7109375" style="6" hidden="1" customWidth="1"/>
    <col min="32" max="32" width="3.85546875" style="6" hidden="1" customWidth="1"/>
    <col min="33" max="33" width="3.5703125" style="6" hidden="1" customWidth="1"/>
    <col min="34" max="34" width="10.5703125" style="6" hidden="1" customWidth="1"/>
    <col min="35" max="35" width="8.85546875" style="6" customWidth="1"/>
    <col min="36" max="36" width="7.85546875" style="6" customWidth="1"/>
    <col min="37" max="37" width="0.140625" style="6" customWidth="1"/>
    <col min="38" max="38" width="3.7109375" style="6" hidden="1" customWidth="1"/>
    <col min="39" max="39" width="8.42578125" style="6" hidden="1" customWidth="1"/>
    <col min="40" max="40" width="8.28515625" style="6" customWidth="1"/>
    <col min="41" max="41" width="9.7109375" style="6" customWidth="1"/>
    <col min="42" max="256" width="18.85546875" style="6"/>
    <col min="257" max="257" width="9.5703125" style="6" customWidth="1"/>
    <col min="258" max="258" width="39.28515625" style="6" customWidth="1"/>
    <col min="259" max="259" width="11.85546875" style="6" customWidth="1"/>
    <col min="260" max="260" width="12.42578125" style="6" customWidth="1"/>
    <col min="261" max="261" width="10.5703125" style="6" customWidth="1"/>
    <col min="262" max="290" width="0" style="6" hidden="1" customWidth="1"/>
    <col min="291" max="291" width="8.85546875" style="6" customWidth="1"/>
    <col min="292" max="292" width="7.85546875" style="6" customWidth="1"/>
    <col min="293" max="293" width="0.140625" style="6" customWidth="1"/>
    <col min="294" max="295" width="0" style="6" hidden="1" customWidth="1"/>
    <col min="296" max="296" width="8.28515625" style="6" customWidth="1"/>
    <col min="297" max="297" width="9.7109375" style="6" customWidth="1"/>
    <col min="298" max="512" width="18.85546875" style="6"/>
    <col min="513" max="513" width="9.5703125" style="6" customWidth="1"/>
    <col min="514" max="514" width="39.28515625" style="6" customWidth="1"/>
    <col min="515" max="515" width="11.85546875" style="6" customWidth="1"/>
    <col min="516" max="516" width="12.42578125" style="6" customWidth="1"/>
    <col min="517" max="517" width="10.5703125" style="6" customWidth="1"/>
    <col min="518" max="546" width="0" style="6" hidden="1" customWidth="1"/>
    <col min="547" max="547" width="8.85546875" style="6" customWidth="1"/>
    <col min="548" max="548" width="7.85546875" style="6" customWidth="1"/>
    <col min="549" max="549" width="0.140625" style="6" customWidth="1"/>
    <col min="550" max="551" width="0" style="6" hidden="1" customWidth="1"/>
    <col min="552" max="552" width="8.28515625" style="6" customWidth="1"/>
    <col min="553" max="553" width="9.7109375" style="6" customWidth="1"/>
    <col min="554" max="768" width="18.85546875" style="6"/>
    <col min="769" max="769" width="9.5703125" style="6" customWidth="1"/>
    <col min="770" max="770" width="39.28515625" style="6" customWidth="1"/>
    <col min="771" max="771" width="11.85546875" style="6" customWidth="1"/>
    <col min="772" max="772" width="12.42578125" style="6" customWidth="1"/>
    <col min="773" max="773" width="10.5703125" style="6" customWidth="1"/>
    <col min="774" max="802" width="0" style="6" hidden="1" customWidth="1"/>
    <col min="803" max="803" width="8.85546875" style="6" customWidth="1"/>
    <col min="804" max="804" width="7.85546875" style="6" customWidth="1"/>
    <col min="805" max="805" width="0.140625" style="6" customWidth="1"/>
    <col min="806" max="807" width="0" style="6" hidden="1" customWidth="1"/>
    <col min="808" max="808" width="8.28515625" style="6" customWidth="1"/>
    <col min="809" max="809" width="9.7109375" style="6" customWidth="1"/>
    <col min="810" max="1024" width="18.85546875" style="6"/>
    <col min="1025" max="1025" width="9.5703125" style="6" customWidth="1"/>
    <col min="1026" max="1026" width="39.28515625" style="6" customWidth="1"/>
    <col min="1027" max="1027" width="11.85546875" style="6" customWidth="1"/>
    <col min="1028" max="1028" width="12.42578125" style="6" customWidth="1"/>
    <col min="1029" max="1029" width="10.5703125" style="6" customWidth="1"/>
    <col min="1030" max="1058" width="0" style="6" hidden="1" customWidth="1"/>
    <col min="1059" max="1059" width="8.85546875" style="6" customWidth="1"/>
    <col min="1060" max="1060" width="7.85546875" style="6" customWidth="1"/>
    <col min="1061" max="1061" width="0.140625" style="6" customWidth="1"/>
    <col min="1062" max="1063" width="0" style="6" hidden="1" customWidth="1"/>
    <col min="1064" max="1064" width="8.28515625" style="6" customWidth="1"/>
    <col min="1065" max="1065" width="9.7109375" style="6" customWidth="1"/>
    <col min="1066" max="1280" width="18.85546875" style="6"/>
    <col min="1281" max="1281" width="9.5703125" style="6" customWidth="1"/>
    <col min="1282" max="1282" width="39.28515625" style="6" customWidth="1"/>
    <col min="1283" max="1283" width="11.85546875" style="6" customWidth="1"/>
    <col min="1284" max="1284" width="12.42578125" style="6" customWidth="1"/>
    <col min="1285" max="1285" width="10.5703125" style="6" customWidth="1"/>
    <col min="1286" max="1314" width="0" style="6" hidden="1" customWidth="1"/>
    <col min="1315" max="1315" width="8.85546875" style="6" customWidth="1"/>
    <col min="1316" max="1316" width="7.85546875" style="6" customWidth="1"/>
    <col min="1317" max="1317" width="0.140625" style="6" customWidth="1"/>
    <col min="1318" max="1319" width="0" style="6" hidden="1" customWidth="1"/>
    <col min="1320" max="1320" width="8.28515625" style="6" customWidth="1"/>
    <col min="1321" max="1321" width="9.7109375" style="6" customWidth="1"/>
    <col min="1322" max="1536" width="18.85546875" style="6"/>
    <col min="1537" max="1537" width="9.5703125" style="6" customWidth="1"/>
    <col min="1538" max="1538" width="39.28515625" style="6" customWidth="1"/>
    <col min="1539" max="1539" width="11.85546875" style="6" customWidth="1"/>
    <col min="1540" max="1540" width="12.42578125" style="6" customWidth="1"/>
    <col min="1541" max="1541" width="10.5703125" style="6" customWidth="1"/>
    <col min="1542" max="1570" width="0" style="6" hidden="1" customWidth="1"/>
    <col min="1571" max="1571" width="8.85546875" style="6" customWidth="1"/>
    <col min="1572" max="1572" width="7.85546875" style="6" customWidth="1"/>
    <col min="1573" max="1573" width="0.140625" style="6" customWidth="1"/>
    <col min="1574" max="1575" width="0" style="6" hidden="1" customWidth="1"/>
    <col min="1576" max="1576" width="8.28515625" style="6" customWidth="1"/>
    <col min="1577" max="1577" width="9.7109375" style="6" customWidth="1"/>
    <col min="1578" max="1792" width="18.85546875" style="6"/>
    <col min="1793" max="1793" width="9.5703125" style="6" customWidth="1"/>
    <col min="1794" max="1794" width="39.28515625" style="6" customWidth="1"/>
    <col min="1795" max="1795" width="11.85546875" style="6" customWidth="1"/>
    <col min="1796" max="1796" width="12.42578125" style="6" customWidth="1"/>
    <col min="1797" max="1797" width="10.5703125" style="6" customWidth="1"/>
    <col min="1798" max="1826" width="0" style="6" hidden="1" customWidth="1"/>
    <col min="1827" max="1827" width="8.85546875" style="6" customWidth="1"/>
    <col min="1828" max="1828" width="7.85546875" style="6" customWidth="1"/>
    <col min="1829" max="1829" width="0.140625" style="6" customWidth="1"/>
    <col min="1830" max="1831" width="0" style="6" hidden="1" customWidth="1"/>
    <col min="1832" max="1832" width="8.28515625" style="6" customWidth="1"/>
    <col min="1833" max="1833" width="9.7109375" style="6" customWidth="1"/>
    <col min="1834" max="2048" width="18.85546875" style="6"/>
    <col min="2049" max="2049" width="9.5703125" style="6" customWidth="1"/>
    <col min="2050" max="2050" width="39.28515625" style="6" customWidth="1"/>
    <col min="2051" max="2051" width="11.85546875" style="6" customWidth="1"/>
    <col min="2052" max="2052" width="12.42578125" style="6" customWidth="1"/>
    <col min="2053" max="2053" width="10.5703125" style="6" customWidth="1"/>
    <col min="2054" max="2082" width="0" style="6" hidden="1" customWidth="1"/>
    <col min="2083" max="2083" width="8.85546875" style="6" customWidth="1"/>
    <col min="2084" max="2084" width="7.85546875" style="6" customWidth="1"/>
    <col min="2085" max="2085" width="0.140625" style="6" customWidth="1"/>
    <col min="2086" max="2087" width="0" style="6" hidden="1" customWidth="1"/>
    <col min="2088" max="2088" width="8.28515625" style="6" customWidth="1"/>
    <col min="2089" max="2089" width="9.7109375" style="6" customWidth="1"/>
    <col min="2090" max="2304" width="18.85546875" style="6"/>
    <col min="2305" max="2305" width="9.5703125" style="6" customWidth="1"/>
    <col min="2306" max="2306" width="39.28515625" style="6" customWidth="1"/>
    <col min="2307" max="2307" width="11.85546875" style="6" customWidth="1"/>
    <col min="2308" max="2308" width="12.42578125" style="6" customWidth="1"/>
    <col min="2309" max="2309" width="10.5703125" style="6" customWidth="1"/>
    <col min="2310" max="2338" width="0" style="6" hidden="1" customWidth="1"/>
    <col min="2339" max="2339" width="8.85546875" style="6" customWidth="1"/>
    <col min="2340" max="2340" width="7.85546875" style="6" customWidth="1"/>
    <col min="2341" max="2341" width="0.140625" style="6" customWidth="1"/>
    <col min="2342" max="2343" width="0" style="6" hidden="1" customWidth="1"/>
    <col min="2344" max="2344" width="8.28515625" style="6" customWidth="1"/>
    <col min="2345" max="2345" width="9.7109375" style="6" customWidth="1"/>
    <col min="2346" max="2560" width="18.85546875" style="6"/>
    <col min="2561" max="2561" width="9.5703125" style="6" customWidth="1"/>
    <col min="2562" max="2562" width="39.28515625" style="6" customWidth="1"/>
    <col min="2563" max="2563" width="11.85546875" style="6" customWidth="1"/>
    <col min="2564" max="2564" width="12.42578125" style="6" customWidth="1"/>
    <col min="2565" max="2565" width="10.5703125" style="6" customWidth="1"/>
    <col min="2566" max="2594" width="0" style="6" hidden="1" customWidth="1"/>
    <col min="2595" max="2595" width="8.85546875" style="6" customWidth="1"/>
    <col min="2596" max="2596" width="7.85546875" style="6" customWidth="1"/>
    <col min="2597" max="2597" width="0.140625" style="6" customWidth="1"/>
    <col min="2598" max="2599" width="0" style="6" hidden="1" customWidth="1"/>
    <col min="2600" max="2600" width="8.28515625" style="6" customWidth="1"/>
    <col min="2601" max="2601" width="9.7109375" style="6" customWidth="1"/>
    <col min="2602" max="2816" width="18.85546875" style="6"/>
    <col min="2817" max="2817" width="9.5703125" style="6" customWidth="1"/>
    <col min="2818" max="2818" width="39.28515625" style="6" customWidth="1"/>
    <col min="2819" max="2819" width="11.85546875" style="6" customWidth="1"/>
    <col min="2820" max="2820" width="12.42578125" style="6" customWidth="1"/>
    <col min="2821" max="2821" width="10.5703125" style="6" customWidth="1"/>
    <col min="2822" max="2850" width="0" style="6" hidden="1" customWidth="1"/>
    <col min="2851" max="2851" width="8.85546875" style="6" customWidth="1"/>
    <col min="2852" max="2852" width="7.85546875" style="6" customWidth="1"/>
    <col min="2853" max="2853" width="0.140625" style="6" customWidth="1"/>
    <col min="2854" max="2855" width="0" style="6" hidden="1" customWidth="1"/>
    <col min="2856" max="2856" width="8.28515625" style="6" customWidth="1"/>
    <col min="2857" max="2857" width="9.7109375" style="6" customWidth="1"/>
    <col min="2858" max="3072" width="18.85546875" style="6"/>
    <col min="3073" max="3073" width="9.5703125" style="6" customWidth="1"/>
    <col min="3074" max="3074" width="39.28515625" style="6" customWidth="1"/>
    <col min="3075" max="3075" width="11.85546875" style="6" customWidth="1"/>
    <col min="3076" max="3076" width="12.42578125" style="6" customWidth="1"/>
    <col min="3077" max="3077" width="10.5703125" style="6" customWidth="1"/>
    <col min="3078" max="3106" width="0" style="6" hidden="1" customWidth="1"/>
    <col min="3107" max="3107" width="8.85546875" style="6" customWidth="1"/>
    <col min="3108" max="3108" width="7.85546875" style="6" customWidth="1"/>
    <col min="3109" max="3109" width="0.140625" style="6" customWidth="1"/>
    <col min="3110" max="3111" width="0" style="6" hidden="1" customWidth="1"/>
    <col min="3112" max="3112" width="8.28515625" style="6" customWidth="1"/>
    <col min="3113" max="3113" width="9.7109375" style="6" customWidth="1"/>
    <col min="3114" max="3328" width="18.85546875" style="6"/>
    <col min="3329" max="3329" width="9.5703125" style="6" customWidth="1"/>
    <col min="3330" max="3330" width="39.28515625" style="6" customWidth="1"/>
    <col min="3331" max="3331" width="11.85546875" style="6" customWidth="1"/>
    <col min="3332" max="3332" width="12.42578125" style="6" customWidth="1"/>
    <col min="3333" max="3333" width="10.5703125" style="6" customWidth="1"/>
    <col min="3334" max="3362" width="0" style="6" hidden="1" customWidth="1"/>
    <col min="3363" max="3363" width="8.85546875" style="6" customWidth="1"/>
    <col min="3364" max="3364" width="7.85546875" style="6" customWidth="1"/>
    <col min="3365" max="3365" width="0.140625" style="6" customWidth="1"/>
    <col min="3366" max="3367" width="0" style="6" hidden="1" customWidth="1"/>
    <col min="3368" max="3368" width="8.28515625" style="6" customWidth="1"/>
    <col min="3369" max="3369" width="9.7109375" style="6" customWidth="1"/>
    <col min="3370" max="3584" width="18.85546875" style="6"/>
    <col min="3585" max="3585" width="9.5703125" style="6" customWidth="1"/>
    <col min="3586" max="3586" width="39.28515625" style="6" customWidth="1"/>
    <col min="3587" max="3587" width="11.85546875" style="6" customWidth="1"/>
    <col min="3588" max="3588" width="12.42578125" style="6" customWidth="1"/>
    <col min="3589" max="3589" width="10.5703125" style="6" customWidth="1"/>
    <col min="3590" max="3618" width="0" style="6" hidden="1" customWidth="1"/>
    <col min="3619" max="3619" width="8.85546875" style="6" customWidth="1"/>
    <col min="3620" max="3620" width="7.85546875" style="6" customWidth="1"/>
    <col min="3621" max="3621" width="0.140625" style="6" customWidth="1"/>
    <col min="3622" max="3623" width="0" style="6" hidden="1" customWidth="1"/>
    <col min="3624" max="3624" width="8.28515625" style="6" customWidth="1"/>
    <col min="3625" max="3625" width="9.7109375" style="6" customWidth="1"/>
    <col min="3626" max="3840" width="18.85546875" style="6"/>
    <col min="3841" max="3841" width="9.5703125" style="6" customWidth="1"/>
    <col min="3842" max="3842" width="39.28515625" style="6" customWidth="1"/>
    <col min="3843" max="3843" width="11.85546875" style="6" customWidth="1"/>
    <col min="3844" max="3844" width="12.42578125" style="6" customWidth="1"/>
    <col min="3845" max="3845" width="10.5703125" style="6" customWidth="1"/>
    <col min="3846" max="3874" width="0" style="6" hidden="1" customWidth="1"/>
    <col min="3875" max="3875" width="8.85546875" style="6" customWidth="1"/>
    <col min="3876" max="3876" width="7.85546875" style="6" customWidth="1"/>
    <col min="3877" max="3877" width="0.140625" style="6" customWidth="1"/>
    <col min="3878" max="3879" width="0" style="6" hidden="1" customWidth="1"/>
    <col min="3880" max="3880" width="8.28515625" style="6" customWidth="1"/>
    <col min="3881" max="3881" width="9.7109375" style="6" customWidth="1"/>
    <col min="3882" max="4096" width="18.85546875" style="6"/>
    <col min="4097" max="4097" width="9.5703125" style="6" customWidth="1"/>
    <col min="4098" max="4098" width="39.28515625" style="6" customWidth="1"/>
    <col min="4099" max="4099" width="11.85546875" style="6" customWidth="1"/>
    <col min="4100" max="4100" width="12.42578125" style="6" customWidth="1"/>
    <col min="4101" max="4101" width="10.5703125" style="6" customWidth="1"/>
    <col min="4102" max="4130" width="0" style="6" hidden="1" customWidth="1"/>
    <col min="4131" max="4131" width="8.85546875" style="6" customWidth="1"/>
    <col min="4132" max="4132" width="7.85546875" style="6" customWidth="1"/>
    <col min="4133" max="4133" width="0.140625" style="6" customWidth="1"/>
    <col min="4134" max="4135" width="0" style="6" hidden="1" customWidth="1"/>
    <col min="4136" max="4136" width="8.28515625" style="6" customWidth="1"/>
    <col min="4137" max="4137" width="9.7109375" style="6" customWidth="1"/>
    <col min="4138" max="4352" width="18.85546875" style="6"/>
    <col min="4353" max="4353" width="9.5703125" style="6" customWidth="1"/>
    <col min="4354" max="4354" width="39.28515625" style="6" customWidth="1"/>
    <col min="4355" max="4355" width="11.85546875" style="6" customWidth="1"/>
    <col min="4356" max="4356" width="12.42578125" style="6" customWidth="1"/>
    <col min="4357" max="4357" width="10.5703125" style="6" customWidth="1"/>
    <col min="4358" max="4386" width="0" style="6" hidden="1" customWidth="1"/>
    <col min="4387" max="4387" width="8.85546875" style="6" customWidth="1"/>
    <col min="4388" max="4388" width="7.85546875" style="6" customWidth="1"/>
    <col min="4389" max="4389" width="0.140625" style="6" customWidth="1"/>
    <col min="4390" max="4391" width="0" style="6" hidden="1" customWidth="1"/>
    <col min="4392" max="4392" width="8.28515625" style="6" customWidth="1"/>
    <col min="4393" max="4393" width="9.7109375" style="6" customWidth="1"/>
    <col min="4394" max="4608" width="18.85546875" style="6"/>
    <col min="4609" max="4609" width="9.5703125" style="6" customWidth="1"/>
    <col min="4610" max="4610" width="39.28515625" style="6" customWidth="1"/>
    <col min="4611" max="4611" width="11.85546875" style="6" customWidth="1"/>
    <col min="4612" max="4612" width="12.42578125" style="6" customWidth="1"/>
    <col min="4613" max="4613" width="10.5703125" style="6" customWidth="1"/>
    <col min="4614" max="4642" width="0" style="6" hidden="1" customWidth="1"/>
    <col min="4643" max="4643" width="8.85546875" style="6" customWidth="1"/>
    <col min="4644" max="4644" width="7.85546875" style="6" customWidth="1"/>
    <col min="4645" max="4645" width="0.140625" style="6" customWidth="1"/>
    <col min="4646" max="4647" width="0" style="6" hidden="1" customWidth="1"/>
    <col min="4648" max="4648" width="8.28515625" style="6" customWidth="1"/>
    <col min="4649" max="4649" width="9.7109375" style="6" customWidth="1"/>
    <col min="4650" max="4864" width="18.85546875" style="6"/>
    <col min="4865" max="4865" width="9.5703125" style="6" customWidth="1"/>
    <col min="4866" max="4866" width="39.28515625" style="6" customWidth="1"/>
    <col min="4867" max="4867" width="11.85546875" style="6" customWidth="1"/>
    <col min="4868" max="4868" width="12.42578125" style="6" customWidth="1"/>
    <col min="4869" max="4869" width="10.5703125" style="6" customWidth="1"/>
    <col min="4870" max="4898" width="0" style="6" hidden="1" customWidth="1"/>
    <col min="4899" max="4899" width="8.85546875" style="6" customWidth="1"/>
    <col min="4900" max="4900" width="7.85546875" style="6" customWidth="1"/>
    <col min="4901" max="4901" width="0.140625" style="6" customWidth="1"/>
    <col min="4902" max="4903" width="0" style="6" hidden="1" customWidth="1"/>
    <col min="4904" max="4904" width="8.28515625" style="6" customWidth="1"/>
    <col min="4905" max="4905" width="9.7109375" style="6" customWidth="1"/>
    <col min="4906" max="5120" width="18.85546875" style="6"/>
    <col min="5121" max="5121" width="9.5703125" style="6" customWidth="1"/>
    <col min="5122" max="5122" width="39.28515625" style="6" customWidth="1"/>
    <col min="5123" max="5123" width="11.85546875" style="6" customWidth="1"/>
    <col min="5124" max="5124" width="12.42578125" style="6" customWidth="1"/>
    <col min="5125" max="5125" width="10.5703125" style="6" customWidth="1"/>
    <col min="5126" max="5154" width="0" style="6" hidden="1" customWidth="1"/>
    <col min="5155" max="5155" width="8.85546875" style="6" customWidth="1"/>
    <col min="5156" max="5156" width="7.85546875" style="6" customWidth="1"/>
    <col min="5157" max="5157" width="0.140625" style="6" customWidth="1"/>
    <col min="5158" max="5159" width="0" style="6" hidden="1" customWidth="1"/>
    <col min="5160" max="5160" width="8.28515625" style="6" customWidth="1"/>
    <col min="5161" max="5161" width="9.7109375" style="6" customWidth="1"/>
    <col min="5162" max="5376" width="18.85546875" style="6"/>
    <col min="5377" max="5377" width="9.5703125" style="6" customWidth="1"/>
    <col min="5378" max="5378" width="39.28515625" style="6" customWidth="1"/>
    <col min="5379" max="5379" width="11.85546875" style="6" customWidth="1"/>
    <col min="5380" max="5380" width="12.42578125" style="6" customWidth="1"/>
    <col min="5381" max="5381" width="10.5703125" style="6" customWidth="1"/>
    <col min="5382" max="5410" width="0" style="6" hidden="1" customWidth="1"/>
    <col min="5411" max="5411" width="8.85546875" style="6" customWidth="1"/>
    <col min="5412" max="5412" width="7.85546875" style="6" customWidth="1"/>
    <col min="5413" max="5413" width="0.140625" style="6" customWidth="1"/>
    <col min="5414" max="5415" width="0" style="6" hidden="1" customWidth="1"/>
    <col min="5416" max="5416" width="8.28515625" style="6" customWidth="1"/>
    <col min="5417" max="5417" width="9.7109375" style="6" customWidth="1"/>
    <col min="5418" max="5632" width="18.85546875" style="6"/>
    <col min="5633" max="5633" width="9.5703125" style="6" customWidth="1"/>
    <col min="5634" max="5634" width="39.28515625" style="6" customWidth="1"/>
    <col min="5635" max="5635" width="11.85546875" style="6" customWidth="1"/>
    <col min="5636" max="5636" width="12.42578125" style="6" customWidth="1"/>
    <col min="5637" max="5637" width="10.5703125" style="6" customWidth="1"/>
    <col min="5638" max="5666" width="0" style="6" hidden="1" customWidth="1"/>
    <col min="5667" max="5667" width="8.85546875" style="6" customWidth="1"/>
    <col min="5668" max="5668" width="7.85546875" style="6" customWidth="1"/>
    <col min="5669" max="5669" width="0.140625" style="6" customWidth="1"/>
    <col min="5670" max="5671" width="0" style="6" hidden="1" customWidth="1"/>
    <col min="5672" max="5672" width="8.28515625" style="6" customWidth="1"/>
    <col min="5673" max="5673" width="9.7109375" style="6" customWidth="1"/>
    <col min="5674" max="5888" width="18.85546875" style="6"/>
    <col min="5889" max="5889" width="9.5703125" style="6" customWidth="1"/>
    <col min="5890" max="5890" width="39.28515625" style="6" customWidth="1"/>
    <col min="5891" max="5891" width="11.85546875" style="6" customWidth="1"/>
    <col min="5892" max="5892" width="12.42578125" style="6" customWidth="1"/>
    <col min="5893" max="5893" width="10.5703125" style="6" customWidth="1"/>
    <col min="5894" max="5922" width="0" style="6" hidden="1" customWidth="1"/>
    <col min="5923" max="5923" width="8.85546875" style="6" customWidth="1"/>
    <col min="5924" max="5924" width="7.85546875" style="6" customWidth="1"/>
    <col min="5925" max="5925" width="0.140625" style="6" customWidth="1"/>
    <col min="5926" max="5927" width="0" style="6" hidden="1" customWidth="1"/>
    <col min="5928" max="5928" width="8.28515625" style="6" customWidth="1"/>
    <col min="5929" max="5929" width="9.7109375" style="6" customWidth="1"/>
    <col min="5930" max="6144" width="18.85546875" style="6"/>
    <col min="6145" max="6145" width="9.5703125" style="6" customWidth="1"/>
    <col min="6146" max="6146" width="39.28515625" style="6" customWidth="1"/>
    <col min="6147" max="6147" width="11.85546875" style="6" customWidth="1"/>
    <col min="6148" max="6148" width="12.42578125" style="6" customWidth="1"/>
    <col min="6149" max="6149" width="10.5703125" style="6" customWidth="1"/>
    <col min="6150" max="6178" width="0" style="6" hidden="1" customWidth="1"/>
    <col min="6179" max="6179" width="8.85546875" style="6" customWidth="1"/>
    <col min="6180" max="6180" width="7.85546875" style="6" customWidth="1"/>
    <col min="6181" max="6181" width="0.140625" style="6" customWidth="1"/>
    <col min="6182" max="6183" width="0" style="6" hidden="1" customWidth="1"/>
    <col min="6184" max="6184" width="8.28515625" style="6" customWidth="1"/>
    <col min="6185" max="6185" width="9.7109375" style="6" customWidth="1"/>
    <col min="6186" max="6400" width="18.85546875" style="6"/>
    <col min="6401" max="6401" width="9.5703125" style="6" customWidth="1"/>
    <col min="6402" max="6402" width="39.28515625" style="6" customWidth="1"/>
    <col min="6403" max="6403" width="11.85546875" style="6" customWidth="1"/>
    <col min="6404" max="6404" width="12.42578125" style="6" customWidth="1"/>
    <col min="6405" max="6405" width="10.5703125" style="6" customWidth="1"/>
    <col min="6406" max="6434" width="0" style="6" hidden="1" customWidth="1"/>
    <col min="6435" max="6435" width="8.85546875" style="6" customWidth="1"/>
    <col min="6436" max="6436" width="7.85546875" style="6" customWidth="1"/>
    <col min="6437" max="6437" width="0.140625" style="6" customWidth="1"/>
    <col min="6438" max="6439" width="0" style="6" hidden="1" customWidth="1"/>
    <col min="6440" max="6440" width="8.28515625" style="6" customWidth="1"/>
    <col min="6441" max="6441" width="9.7109375" style="6" customWidth="1"/>
    <col min="6442" max="6656" width="18.85546875" style="6"/>
    <col min="6657" max="6657" width="9.5703125" style="6" customWidth="1"/>
    <col min="6658" max="6658" width="39.28515625" style="6" customWidth="1"/>
    <col min="6659" max="6659" width="11.85546875" style="6" customWidth="1"/>
    <col min="6660" max="6660" width="12.42578125" style="6" customWidth="1"/>
    <col min="6661" max="6661" width="10.5703125" style="6" customWidth="1"/>
    <col min="6662" max="6690" width="0" style="6" hidden="1" customWidth="1"/>
    <col min="6691" max="6691" width="8.85546875" style="6" customWidth="1"/>
    <col min="6692" max="6692" width="7.85546875" style="6" customWidth="1"/>
    <col min="6693" max="6693" width="0.140625" style="6" customWidth="1"/>
    <col min="6694" max="6695" width="0" style="6" hidden="1" customWidth="1"/>
    <col min="6696" max="6696" width="8.28515625" style="6" customWidth="1"/>
    <col min="6697" max="6697" width="9.7109375" style="6" customWidth="1"/>
    <col min="6698" max="6912" width="18.85546875" style="6"/>
    <col min="6913" max="6913" width="9.5703125" style="6" customWidth="1"/>
    <col min="6914" max="6914" width="39.28515625" style="6" customWidth="1"/>
    <col min="6915" max="6915" width="11.85546875" style="6" customWidth="1"/>
    <col min="6916" max="6916" width="12.42578125" style="6" customWidth="1"/>
    <col min="6917" max="6917" width="10.5703125" style="6" customWidth="1"/>
    <col min="6918" max="6946" width="0" style="6" hidden="1" customWidth="1"/>
    <col min="6947" max="6947" width="8.85546875" style="6" customWidth="1"/>
    <col min="6948" max="6948" width="7.85546875" style="6" customWidth="1"/>
    <col min="6949" max="6949" width="0.140625" style="6" customWidth="1"/>
    <col min="6950" max="6951" width="0" style="6" hidden="1" customWidth="1"/>
    <col min="6952" max="6952" width="8.28515625" style="6" customWidth="1"/>
    <col min="6953" max="6953" width="9.7109375" style="6" customWidth="1"/>
    <col min="6954" max="7168" width="18.85546875" style="6"/>
    <col min="7169" max="7169" width="9.5703125" style="6" customWidth="1"/>
    <col min="7170" max="7170" width="39.28515625" style="6" customWidth="1"/>
    <col min="7171" max="7171" width="11.85546875" style="6" customWidth="1"/>
    <col min="7172" max="7172" width="12.42578125" style="6" customWidth="1"/>
    <col min="7173" max="7173" width="10.5703125" style="6" customWidth="1"/>
    <col min="7174" max="7202" width="0" style="6" hidden="1" customWidth="1"/>
    <col min="7203" max="7203" width="8.85546875" style="6" customWidth="1"/>
    <col min="7204" max="7204" width="7.85546875" style="6" customWidth="1"/>
    <col min="7205" max="7205" width="0.140625" style="6" customWidth="1"/>
    <col min="7206" max="7207" width="0" style="6" hidden="1" customWidth="1"/>
    <col min="7208" max="7208" width="8.28515625" style="6" customWidth="1"/>
    <col min="7209" max="7209" width="9.7109375" style="6" customWidth="1"/>
    <col min="7210" max="7424" width="18.85546875" style="6"/>
    <col min="7425" max="7425" width="9.5703125" style="6" customWidth="1"/>
    <col min="7426" max="7426" width="39.28515625" style="6" customWidth="1"/>
    <col min="7427" max="7427" width="11.85546875" style="6" customWidth="1"/>
    <col min="7428" max="7428" width="12.42578125" style="6" customWidth="1"/>
    <col min="7429" max="7429" width="10.5703125" style="6" customWidth="1"/>
    <col min="7430" max="7458" width="0" style="6" hidden="1" customWidth="1"/>
    <col min="7459" max="7459" width="8.85546875" style="6" customWidth="1"/>
    <col min="7460" max="7460" width="7.85546875" style="6" customWidth="1"/>
    <col min="7461" max="7461" width="0.140625" style="6" customWidth="1"/>
    <col min="7462" max="7463" width="0" style="6" hidden="1" customWidth="1"/>
    <col min="7464" max="7464" width="8.28515625" style="6" customWidth="1"/>
    <col min="7465" max="7465" width="9.7109375" style="6" customWidth="1"/>
    <col min="7466" max="7680" width="18.85546875" style="6"/>
    <col min="7681" max="7681" width="9.5703125" style="6" customWidth="1"/>
    <col min="7682" max="7682" width="39.28515625" style="6" customWidth="1"/>
    <col min="7683" max="7683" width="11.85546875" style="6" customWidth="1"/>
    <col min="7684" max="7684" width="12.42578125" style="6" customWidth="1"/>
    <col min="7685" max="7685" width="10.5703125" style="6" customWidth="1"/>
    <col min="7686" max="7714" width="0" style="6" hidden="1" customWidth="1"/>
    <col min="7715" max="7715" width="8.85546875" style="6" customWidth="1"/>
    <col min="7716" max="7716" width="7.85546875" style="6" customWidth="1"/>
    <col min="7717" max="7717" width="0.140625" style="6" customWidth="1"/>
    <col min="7718" max="7719" width="0" style="6" hidden="1" customWidth="1"/>
    <col min="7720" max="7720" width="8.28515625" style="6" customWidth="1"/>
    <col min="7721" max="7721" width="9.7109375" style="6" customWidth="1"/>
    <col min="7722" max="7936" width="18.85546875" style="6"/>
    <col min="7937" max="7937" width="9.5703125" style="6" customWidth="1"/>
    <col min="7938" max="7938" width="39.28515625" style="6" customWidth="1"/>
    <col min="7939" max="7939" width="11.85546875" style="6" customWidth="1"/>
    <col min="7940" max="7940" width="12.42578125" style="6" customWidth="1"/>
    <col min="7941" max="7941" width="10.5703125" style="6" customWidth="1"/>
    <col min="7942" max="7970" width="0" style="6" hidden="1" customWidth="1"/>
    <col min="7971" max="7971" width="8.85546875" style="6" customWidth="1"/>
    <col min="7972" max="7972" width="7.85546875" style="6" customWidth="1"/>
    <col min="7973" max="7973" width="0.140625" style="6" customWidth="1"/>
    <col min="7974" max="7975" width="0" style="6" hidden="1" customWidth="1"/>
    <col min="7976" max="7976" width="8.28515625" style="6" customWidth="1"/>
    <col min="7977" max="7977" width="9.7109375" style="6" customWidth="1"/>
    <col min="7978" max="8192" width="18.85546875" style="6"/>
    <col min="8193" max="8193" width="9.5703125" style="6" customWidth="1"/>
    <col min="8194" max="8194" width="39.28515625" style="6" customWidth="1"/>
    <col min="8195" max="8195" width="11.85546875" style="6" customWidth="1"/>
    <col min="8196" max="8196" width="12.42578125" style="6" customWidth="1"/>
    <col min="8197" max="8197" width="10.5703125" style="6" customWidth="1"/>
    <col min="8198" max="8226" width="0" style="6" hidden="1" customWidth="1"/>
    <col min="8227" max="8227" width="8.85546875" style="6" customWidth="1"/>
    <col min="8228" max="8228" width="7.85546875" style="6" customWidth="1"/>
    <col min="8229" max="8229" width="0.140625" style="6" customWidth="1"/>
    <col min="8230" max="8231" width="0" style="6" hidden="1" customWidth="1"/>
    <col min="8232" max="8232" width="8.28515625" style="6" customWidth="1"/>
    <col min="8233" max="8233" width="9.7109375" style="6" customWidth="1"/>
    <col min="8234" max="8448" width="18.85546875" style="6"/>
    <col min="8449" max="8449" width="9.5703125" style="6" customWidth="1"/>
    <col min="8450" max="8450" width="39.28515625" style="6" customWidth="1"/>
    <col min="8451" max="8451" width="11.85546875" style="6" customWidth="1"/>
    <col min="8452" max="8452" width="12.42578125" style="6" customWidth="1"/>
    <col min="8453" max="8453" width="10.5703125" style="6" customWidth="1"/>
    <col min="8454" max="8482" width="0" style="6" hidden="1" customWidth="1"/>
    <col min="8483" max="8483" width="8.85546875" style="6" customWidth="1"/>
    <col min="8484" max="8484" width="7.85546875" style="6" customWidth="1"/>
    <col min="8485" max="8485" width="0.140625" style="6" customWidth="1"/>
    <col min="8486" max="8487" width="0" style="6" hidden="1" customWidth="1"/>
    <col min="8488" max="8488" width="8.28515625" style="6" customWidth="1"/>
    <col min="8489" max="8489" width="9.7109375" style="6" customWidth="1"/>
    <col min="8490" max="8704" width="18.85546875" style="6"/>
    <col min="8705" max="8705" width="9.5703125" style="6" customWidth="1"/>
    <col min="8706" max="8706" width="39.28515625" style="6" customWidth="1"/>
    <col min="8707" max="8707" width="11.85546875" style="6" customWidth="1"/>
    <col min="8708" max="8708" width="12.42578125" style="6" customWidth="1"/>
    <col min="8709" max="8709" width="10.5703125" style="6" customWidth="1"/>
    <col min="8710" max="8738" width="0" style="6" hidden="1" customWidth="1"/>
    <col min="8739" max="8739" width="8.85546875" style="6" customWidth="1"/>
    <col min="8740" max="8740" width="7.85546875" style="6" customWidth="1"/>
    <col min="8741" max="8741" width="0.140625" style="6" customWidth="1"/>
    <col min="8742" max="8743" width="0" style="6" hidden="1" customWidth="1"/>
    <col min="8744" max="8744" width="8.28515625" style="6" customWidth="1"/>
    <col min="8745" max="8745" width="9.7109375" style="6" customWidth="1"/>
    <col min="8746" max="8960" width="18.85546875" style="6"/>
    <col min="8961" max="8961" width="9.5703125" style="6" customWidth="1"/>
    <col min="8962" max="8962" width="39.28515625" style="6" customWidth="1"/>
    <col min="8963" max="8963" width="11.85546875" style="6" customWidth="1"/>
    <col min="8964" max="8964" width="12.42578125" style="6" customWidth="1"/>
    <col min="8965" max="8965" width="10.5703125" style="6" customWidth="1"/>
    <col min="8966" max="8994" width="0" style="6" hidden="1" customWidth="1"/>
    <col min="8995" max="8995" width="8.85546875" style="6" customWidth="1"/>
    <col min="8996" max="8996" width="7.85546875" style="6" customWidth="1"/>
    <col min="8997" max="8997" width="0.140625" style="6" customWidth="1"/>
    <col min="8998" max="8999" width="0" style="6" hidden="1" customWidth="1"/>
    <col min="9000" max="9000" width="8.28515625" style="6" customWidth="1"/>
    <col min="9001" max="9001" width="9.7109375" style="6" customWidth="1"/>
    <col min="9002" max="9216" width="18.85546875" style="6"/>
    <col min="9217" max="9217" width="9.5703125" style="6" customWidth="1"/>
    <col min="9218" max="9218" width="39.28515625" style="6" customWidth="1"/>
    <col min="9219" max="9219" width="11.85546875" style="6" customWidth="1"/>
    <col min="9220" max="9220" width="12.42578125" style="6" customWidth="1"/>
    <col min="9221" max="9221" width="10.5703125" style="6" customWidth="1"/>
    <col min="9222" max="9250" width="0" style="6" hidden="1" customWidth="1"/>
    <col min="9251" max="9251" width="8.85546875" style="6" customWidth="1"/>
    <col min="9252" max="9252" width="7.85546875" style="6" customWidth="1"/>
    <col min="9253" max="9253" width="0.140625" style="6" customWidth="1"/>
    <col min="9254" max="9255" width="0" style="6" hidden="1" customWidth="1"/>
    <col min="9256" max="9256" width="8.28515625" style="6" customWidth="1"/>
    <col min="9257" max="9257" width="9.7109375" style="6" customWidth="1"/>
    <col min="9258" max="9472" width="18.85546875" style="6"/>
    <col min="9473" max="9473" width="9.5703125" style="6" customWidth="1"/>
    <col min="9474" max="9474" width="39.28515625" style="6" customWidth="1"/>
    <col min="9475" max="9475" width="11.85546875" style="6" customWidth="1"/>
    <col min="9476" max="9476" width="12.42578125" style="6" customWidth="1"/>
    <col min="9477" max="9477" width="10.5703125" style="6" customWidth="1"/>
    <col min="9478" max="9506" width="0" style="6" hidden="1" customWidth="1"/>
    <col min="9507" max="9507" width="8.85546875" style="6" customWidth="1"/>
    <col min="9508" max="9508" width="7.85546875" style="6" customWidth="1"/>
    <col min="9509" max="9509" width="0.140625" style="6" customWidth="1"/>
    <col min="9510" max="9511" width="0" style="6" hidden="1" customWidth="1"/>
    <col min="9512" max="9512" width="8.28515625" style="6" customWidth="1"/>
    <col min="9513" max="9513" width="9.7109375" style="6" customWidth="1"/>
    <col min="9514" max="9728" width="18.85546875" style="6"/>
    <col min="9729" max="9729" width="9.5703125" style="6" customWidth="1"/>
    <col min="9730" max="9730" width="39.28515625" style="6" customWidth="1"/>
    <col min="9731" max="9731" width="11.85546875" style="6" customWidth="1"/>
    <col min="9732" max="9732" width="12.42578125" style="6" customWidth="1"/>
    <col min="9733" max="9733" width="10.5703125" style="6" customWidth="1"/>
    <col min="9734" max="9762" width="0" style="6" hidden="1" customWidth="1"/>
    <col min="9763" max="9763" width="8.85546875" style="6" customWidth="1"/>
    <col min="9764" max="9764" width="7.85546875" style="6" customWidth="1"/>
    <col min="9765" max="9765" width="0.140625" style="6" customWidth="1"/>
    <col min="9766" max="9767" width="0" style="6" hidden="1" customWidth="1"/>
    <col min="9768" max="9768" width="8.28515625" style="6" customWidth="1"/>
    <col min="9769" max="9769" width="9.7109375" style="6" customWidth="1"/>
    <col min="9770" max="9984" width="18.85546875" style="6"/>
    <col min="9985" max="9985" width="9.5703125" style="6" customWidth="1"/>
    <col min="9986" max="9986" width="39.28515625" style="6" customWidth="1"/>
    <col min="9987" max="9987" width="11.85546875" style="6" customWidth="1"/>
    <col min="9988" max="9988" width="12.42578125" style="6" customWidth="1"/>
    <col min="9989" max="9989" width="10.5703125" style="6" customWidth="1"/>
    <col min="9990" max="10018" width="0" style="6" hidden="1" customWidth="1"/>
    <col min="10019" max="10019" width="8.85546875" style="6" customWidth="1"/>
    <col min="10020" max="10020" width="7.85546875" style="6" customWidth="1"/>
    <col min="10021" max="10021" width="0.140625" style="6" customWidth="1"/>
    <col min="10022" max="10023" width="0" style="6" hidden="1" customWidth="1"/>
    <col min="10024" max="10024" width="8.28515625" style="6" customWidth="1"/>
    <col min="10025" max="10025" width="9.7109375" style="6" customWidth="1"/>
    <col min="10026" max="10240" width="18.85546875" style="6"/>
    <col min="10241" max="10241" width="9.5703125" style="6" customWidth="1"/>
    <col min="10242" max="10242" width="39.28515625" style="6" customWidth="1"/>
    <col min="10243" max="10243" width="11.85546875" style="6" customWidth="1"/>
    <col min="10244" max="10244" width="12.42578125" style="6" customWidth="1"/>
    <col min="10245" max="10245" width="10.5703125" style="6" customWidth="1"/>
    <col min="10246" max="10274" width="0" style="6" hidden="1" customWidth="1"/>
    <col min="10275" max="10275" width="8.85546875" style="6" customWidth="1"/>
    <col min="10276" max="10276" width="7.85546875" style="6" customWidth="1"/>
    <col min="10277" max="10277" width="0.140625" style="6" customWidth="1"/>
    <col min="10278" max="10279" width="0" style="6" hidden="1" customWidth="1"/>
    <col min="10280" max="10280" width="8.28515625" style="6" customWidth="1"/>
    <col min="10281" max="10281" width="9.7109375" style="6" customWidth="1"/>
    <col min="10282" max="10496" width="18.85546875" style="6"/>
    <col min="10497" max="10497" width="9.5703125" style="6" customWidth="1"/>
    <col min="10498" max="10498" width="39.28515625" style="6" customWidth="1"/>
    <col min="10499" max="10499" width="11.85546875" style="6" customWidth="1"/>
    <col min="10500" max="10500" width="12.42578125" style="6" customWidth="1"/>
    <col min="10501" max="10501" width="10.5703125" style="6" customWidth="1"/>
    <col min="10502" max="10530" width="0" style="6" hidden="1" customWidth="1"/>
    <col min="10531" max="10531" width="8.85546875" style="6" customWidth="1"/>
    <col min="10532" max="10532" width="7.85546875" style="6" customWidth="1"/>
    <col min="10533" max="10533" width="0.140625" style="6" customWidth="1"/>
    <col min="10534" max="10535" width="0" style="6" hidden="1" customWidth="1"/>
    <col min="10536" max="10536" width="8.28515625" style="6" customWidth="1"/>
    <col min="10537" max="10537" width="9.7109375" style="6" customWidth="1"/>
    <col min="10538" max="10752" width="18.85546875" style="6"/>
    <col min="10753" max="10753" width="9.5703125" style="6" customWidth="1"/>
    <col min="10754" max="10754" width="39.28515625" style="6" customWidth="1"/>
    <col min="10755" max="10755" width="11.85546875" style="6" customWidth="1"/>
    <col min="10756" max="10756" width="12.42578125" style="6" customWidth="1"/>
    <col min="10757" max="10757" width="10.5703125" style="6" customWidth="1"/>
    <col min="10758" max="10786" width="0" style="6" hidden="1" customWidth="1"/>
    <col min="10787" max="10787" width="8.85546875" style="6" customWidth="1"/>
    <col min="10788" max="10788" width="7.85546875" style="6" customWidth="1"/>
    <col min="10789" max="10789" width="0.140625" style="6" customWidth="1"/>
    <col min="10790" max="10791" width="0" style="6" hidden="1" customWidth="1"/>
    <col min="10792" max="10792" width="8.28515625" style="6" customWidth="1"/>
    <col min="10793" max="10793" width="9.7109375" style="6" customWidth="1"/>
    <col min="10794" max="11008" width="18.85546875" style="6"/>
    <col min="11009" max="11009" width="9.5703125" style="6" customWidth="1"/>
    <col min="11010" max="11010" width="39.28515625" style="6" customWidth="1"/>
    <col min="11011" max="11011" width="11.85546875" style="6" customWidth="1"/>
    <col min="11012" max="11012" width="12.42578125" style="6" customWidth="1"/>
    <col min="11013" max="11013" width="10.5703125" style="6" customWidth="1"/>
    <col min="11014" max="11042" width="0" style="6" hidden="1" customWidth="1"/>
    <col min="11043" max="11043" width="8.85546875" style="6" customWidth="1"/>
    <col min="11044" max="11044" width="7.85546875" style="6" customWidth="1"/>
    <col min="11045" max="11045" width="0.140625" style="6" customWidth="1"/>
    <col min="11046" max="11047" width="0" style="6" hidden="1" customWidth="1"/>
    <col min="11048" max="11048" width="8.28515625" style="6" customWidth="1"/>
    <col min="11049" max="11049" width="9.7109375" style="6" customWidth="1"/>
    <col min="11050" max="11264" width="18.85546875" style="6"/>
    <col min="11265" max="11265" width="9.5703125" style="6" customWidth="1"/>
    <col min="11266" max="11266" width="39.28515625" style="6" customWidth="1"/>
    <col min="11267" max="11267" width="11.85546875" style="6" customWidth="1"/>
    <col min="11268" max="11268" width="12.42578125" style="6" customWidth="1"/>
    <col min="11269" max="11269" width="10.5703125" style="6" customWidth="1"/>
    <col min="11270" max="11298" width="0" style="6" hidden="1" customWidth="1"/>
    <col min="11299" max="11299" width="8.85546875" style="6" customWidth="1"/>
    <col min="11300" max="11300" width="7.85546875" style="6" customWidth="1"/>
    <col min="11301" max="11301" width="0.140625" style="6" customWidth="1"/>
    <col min="11302" max="11303" width="0" style="6" hidden="1" customWidth="1"/>
    <col min="11304" max="11304" width="8.28515625" style="6" customWidth="1"/>
    <col min="11305" max="11305" width="9.7109375" style="6" customWidth="1"/>
    <col min="11306" max="11520" width="18.85546875" style="6"/>
    <col min="11521" max="11521" width="9.5703125" style="6" customWidth="1"/>
    <col min="11522" max="11522" width="39.28515625" style="6" customWidth="1"/>
    <col min="11523" max="11523" width="11.85546875" style="6" customWidth="1"/>
    <col min="11524" max="11524" width="12.42578125" style="6" customWidth="1"/>
    <col min="11525" max="11525" width="10.5703125" style="6" customWidth="1"/>
    <col min="11526" max="11554" width="0" style="6" hidden="1" customWidth="1"/>
    <col min="11555" max="11555" width="8.85546875" style="6" customWidth="1"/>
    <col min="11556" max="11556" width="7.85546875" style="6" customWidth="1"/>
    <col min="11557" max="11557" width="0.140625" style="6" customWidth="1"/>
    <col min="11558" max="11559" width="0" style="6" hidden="1" customWidth="1"/>
    <col min="11560" max="11560" width="8.28515625" style="6" customWidth="1"/>
    <col min="11561" max="11561" width="9.7109375" style="6" customWidth="1"/>
    <col min="11562" max="11776" width="18.85546875" style="6"/>
    <col min="11777" max="11777" width="9.5703125" style="6" customWidth="1"/>
    <col min="11778" max="11778" width="39.28515625" style="6" customWidth="1"/>
    <col min="11779" max="11779" width="11.85546875" style="6" customWidth="1"/>
    <col min="11780" max="11780" width="12.42578125" style="6" customWidth="1"/>
    <col min="11781" max="11781" width="10.5703125" style="6" customWidth="1"/>
    <col min="11782" max="11810" width="0" style="6" hidden="1" customWidth="1"/>
    <col min="11811" max="11811" width="8.85546875" style="6" customWidth="1"/>
    <col min="11812" max="11812" width="7.85546875" style="6" customWidth="1"/>
    <col min="11813" max="11813" width="0.140625" style="6" customWidth="1"/>
    <col min="11814" max="11815" width="0" style="6" hidden="1" customWidth="1"/>
    <col min="11816" max="11816" width="8.28515625" style="6" customWidth="1"/>
    <col min="11817" max="11817" width="9.7109375" style="6" customWidth="1"/>
    <col min="11818" max="12032" width="18.85546875" style="6"/>
    <col min="12033" max="12033" width="9.5703125" style="6" customWidth="1"/>
    <col min="12034" max="12034" width="39.28515625" style="6" customWidth="1"/>
    <col min="12035" max="12035" width="11.85546875" style="6" customWidth="1"/>
    <col min="12036" max="12036" width="12.42578125" style="6" customWidth="1"/>
    <col min="12037" max="12037" width="10.5703125" style="6" customWidth="1"/>
    <col min="12038" max="12066" width="0" style="6" hidden="1" customWidth="1"/>
    <col min="12067" max="12067" width="8.85546875" style="6" customWidth="1"/>
    <col min="12068" max="12068" width="7.85546875" style="6" customWidth="1"/>
    <col min="12069" max="12069" width="0.140625" style="6" customWidth="1"/>
    <col min="12070" max="12071" width="0" style="6" hidden="1" customWidth="1"/>
    <col min="12072" max="12072" width="8.28515625" style="6" customWidth="1"/>
    <col min="12073" max="12073" width="9.7109375" style="6" customWidth="1"/>
    <col min="12074" max="12288" width="18.85546875" style="6"/>
    <col min="12289" max="12289" width="9.5703125" style="6" customWidth="1"/>
    <col min="12290" max="12290" width="39.28515625" style="6" customWidth="1"/>
    <col min="12291" max="12291" width="11.85546875" style="6" customWidth="1"/>
    <col min="12292" max="12292" width="12.42578125" style="6" customWidth="1"/>
    <col min="12293" max="12293" width="10.5703125" style="6" customWidth="1"/>
    <col min="12294" max="12322" width="0" style="6" hidden="1" customWidth="1"/>
    <col min="12323" max="12323" width="8.85546875" style="6" customWidth="1"/>
    <col min="12324" max="12324" width="7.85546875" style="6" customWidth="1"/>
    <col min="12325" max="12325" width="0.140625" style="6" customWidth="1"/>
    <col min="12326" max="12327" width="0" style="6" hidden="1" customWidth="1"/>
    <col min="12328" max="12328" width="8.28515625" style="6" customWidth="1"/>
    <col min="12329" max="12329" width="9.7109375" style="6" customWidth="1"/>
    <col min="12330" max="12544" width="18.85546875" style="6"/>
    <col min="12545" max="12545" width="9.5703125" style="6" customWidth="1"/>
    <col min="12546" max="12546" width="39.28515625" style="6" customWidth="1"/>
    <col min="12547" max="12547" width="11.85546875" style="6" customWidth="1"/>
    <col min="12548" max="12548" width="12.42578125" style="6" customWidth="1"/>
    <col min="12549" max="12549" width="10.5703125" style="6" customWidth="1"/>
    <col min="12550" max="12578" width="0" style="6" hidden="1" customWidth="1"/>
    <col min="12579" max="12579" width="8.85546875" style="6" customWidth="1"/>
    <col min="12580" max="12580" width="7.85546875" style="6" customWidth="1"/>
    <col min="12581" max="12581" width="0.140625" style="6" customWidth="1"/>
    <col min="12582" max="12583" width="0" style="6" hidden="1" customWidth="1"/>
    <col min="12584" max="12584" width="8.28515625" style="6" customWidth="1"/>
    <col min="12585" max="12585" width="9.7109375" style="6" customWidth="1"/>
    <col min="12586" max="12800" width="18.85546875" style="6"/>
    <col min="12801" max="12801" width="9.5703125" style="6" customWidth="1"/>
    <col min="12802" max="12802" width="39.28515625" style="6" customWidth="1"/>
    <col min="12803" max="12803" width="11.85546875" style="6" customWidth="1"/>
    <col min="12804" max="12804" width="12.42578125" style="6" customWidth="1"/>
    <col min="12805" max="12805" width="10.5703125" style="6" customWidth="1"/>
    <col min="12806" max="12834" width="0" style="6" hidden="1" customWidth="1"/>
    <col min="12835" max="12835" width="8.85546875" style="6" customWidth="1"/>
    <col min="12836" max="12836" width="7.85546875" style="6" customWidth="1"/>
    <col min="12837" max="12837" width="0.140625" style="6" customWidth="1"/>
    <col min="12838" max="12839" width="0" style="6" hidden="1" customWidth="1"/>
    <col min="12840" max="12840" width="8.28515625" style="6" customWidth="1"/>
    <col min="12841" max="12841" width="9.7109375" style="6" customWidth="1"/>
    <col min="12842" max="13056" width="18.85546875" style="6"/>
    <col min="13057" max="13057" width="9.5703125" style="6" customWidth="1"/>
    <col min="13058" max="13058" width="39.28515625" style="6" customWidth="1"/>
    <col min="13059" max="13059" width="11.85546875" style="6" customWidth="1"/>
    <col min="13060" max="13060" width="12.42578125" style="6" customWidth="1"/>
    <col min="13061" max="13061" width="10.5703125" style="6" customWidth="1"/>
    <col min="13062" max="13090" width="0" style="6" hidden="1" customWidth="1"/>
    <col min="13091" max="13091" width="8.85546875" style="6" customWidth="1"/>
    <col min="13092" max="13092" width="7.85546875" style="6" customWidth="1"/>
    <col min="13093" max="13093" width="0.140625" style="6" customWidth="1"/>
    <col min="13094" max="13095" width="0" style="6" hidden="1" customWidth="1"/>
    <col min="13096" max="13096" width="8.28515625" style="6" customWidth="1"/>
    <col min="13097" max="13097" width="9.7109375" style="6" customWidth="1"/>
    <col min="13098" max="13312" width="18.85546875" style="6"/>
    <col min="13313" max="13313" width="9.5703125" style="6" customWidth="1"/>
    <col min="13314" max="13314" width="39.28515625" style="6" customWidth="1"/>
    <col min="13315" max="13315" width="11.85546875" style="6" customWidth="1"/>
    <col min="13316" max="13316" width="12.42578125" style="6" customWidth="1"/>
    <col min="13317" max="13317" width="10.5703125" style="6" customWidth="1"/>
    <col min="13318" max="13346" width="0" style="6" hidden="1" customWidth="1"/>
    <col min="13347" max="13347" width="8.85546875" style="6" customWidth="1"/>
    <col min="13348" max="13348" width="7.85546875" style="6" customWidth="1"/>
    <col min="13349" max="13349" width="0.140625" style="6" customWidth="1"/>
    <col min="13350" max="13351" width="0" style="6" hidden="1" customWidth="1"/>
    <col min="13352" max="13352" width="8.28515625" style="6" customWidth="1"/>
    <col min="13353" max="13353" width="9.7109375" style="6" customWidth="1"/>
    <col min="13354" max="13568" width="18.85546875" style="6"/>
    <col min="13569" max="13569" width="9.5703125" style="6" customWidth="1"/>
    <col min="13570" max="13570" width="39.28515625" style="6" customWidth="1"/>
    <col min="13571" max="13571" width="11.85546875" style="6" customWidth="1"/>
    <col min="13572" max="13572" width="12.42578125" style="6" customWidth="1"/>
    <col min="13573" max="13573" width="10.5703125" style="6" customWidth="1"/>
    <col min="13574" max="13602" width="0" style="6" hidden="1" customWidth="1"/>
    <col min="13603" max="13603" width="8.85546875" style="6" customWidth="1"/>
    <col min="13604" max="13604" width="7.85546875" style="6" customWidth="1"/>
    <col min="13605" max="13605" width="0.140625" style="6" customWidth="1"/>
    <col min="13606" max="13607" width="0" style="6" hidden="1" customWidth="1"/>
    <col min="13608" max="13608" width="8.28515625" style="6" customWidth="1"/>
    <col min="13609" max="13609" width="9.7109375" style="6" customWidth="1"/>
    <col min="13610" max="13824" width="18.85546875" style="6"/>
    <col min="13825" max="13825" width="9.5703125" style="6" customWidth="1"/>
    <col min="13826" max="13826" width="39.28515625" style="6" customWidth="1"/>
    <col min="13827" max="13827" width="11.85546875" style="6" customWidth="1"/>
    <col min="13828" max="13828" width="12.42578125" style="6" customWidth="1"/>
    <col min="13829" max="13829" width="10.5703125" style="6" customWidth="1"/>
    <col min="13830" max="13858" width="0" style="6" hidden="1" customWidth="1"/>
    <col min="13859" max="13859" width="8.85546875" style="6" customWidth="1"/>
    <col min="13860" max="13860" width="7.85546875" style="6" customWidth="1"/>
    <col min="13861" max="13861" width="0.140625" style="6" customWidth="1"/>
    <col min="13862" max="13863" width="0" style="6" hidden="1" customWidth="1"/>
    <col min="13864" max="13864" width="8.28515625" style="6" customWidth="1"/>
    <col min="13865" max="13865" width="9.7109375" style="6" customWidth="1"/>
    <col min="13866" max="14080" width="18.85546875" style="6"/>
    <col min="14081" max="14081" width="9.5703125" style="6" customWidth="1"/>
    <col min="14082" max="14082" width="39.28515625" style="6" customWidth="1"/>
    <col min="14083" max="14083" width="11.85546875" style="6" customWidth="1"/>
    <col min="14084" max="14084" width="12.42578125" style="6" customWidth="1"/>
    <col min="14085" max="14085" width="10.5703125" style="6" customWidth="1"/>
    <col min="14086" max="14114" width="0" style="6" hidden="1" customWidth="1"/>
    <col min="14115" max="14115" width="8.85546875" style="6" customWidth="1"/>
    <col min="14116" max="14116" width="7.85546875" style="6" customWidth="1"/>
    <col min="14117" max="14117" width="0.140625" style="6" customWidth="1"/>
    <col min="14118" max="14119" width="0" style="6" hidden="1" customWidth="1"/>
    <col min="14120" max="14120" width="8.28515625" style="6" customWidth="1"/>
    <col min="14121" max="14121" width="9.7109375" style="6" customWidth="1"/>
    <col min="14122" max="14336" width="18.85546875" style="6"/>
    <col min="14337" max="14337" width="9.5703125" style="6" customWidth="1"/>
    <col min="14338" max="14338" width="39.28515625" style="6" customWidth="1"/>
    <col min="14339" max="14339" width="11.85546875" style="6" customWidth="1"/>
    <col min="14340" max="14340" width="12.42578125" style="6" customWidth="1"/>
    <col min="14341" max="14341" width="10.5703125" style="6" customWidth="1"/>
    <col min="14342" max="14370" width="0" style="6" hidden="1" customWidth="1"/>
    <col min="14371" max="14371" width="8.85546875" style="6" customWidth="1"/>
    <col min="14372" max="14372" width="7.85546875" style="6" customWidth="1"/>
    <col min="14373" max="14373" width="0.140625" style="6" customWidth="1"/>
    <col min="14374" max="14375" width="0" style="6" hidden="1" customWidth="1"/>
    <col min="14376" max="14376" width="8.28515625" style="6" customWidth="1"/>
    <col min="14377" max="14377" width="9.7109375" style="6" customWidth="1"/>
    <col min="14378" max="14592" width="18.85546875" style="6"/>
    <col min="14593" max="14593" width="9.5703125" style="6" customWidth="1"/>
    <col min="14594" max="14594" width="39.28515625" style="6" customWidth="1"/>
    <col min="14595" max="14595" width="11.85546875" style="6" customWidth="1"/>
    <col min="14596" max="14596" width="12.42578125" style="6" customWidth="1"/>
    <col min="14597" max="14597" width="10.5703125" style="6" customWidth="1"/>
    <col min="14598" max="14626" width="0" style="6" hidden="1" customWidth="1"/>
    <col min="14627" max="14627" width="8.85546875" style="6" customWidth="1"/>
    <col min="14628" max="14628" width="7.85546875" style="6" customWidth="1"/>
    <col min="14629" max="14629" width="0.140625" style="6" customWidth="1"/>
    <col min="14630" max="14631" width="0" style="6" hidden="1" customWidth="1"/>
    <col min="14632" max="14632" width="8.28515625" style="6" customWidth="1"/>
    <col min="14633" max="14633" width="9.7109375" style="6" customWidth="1"/>
    <col min="14634" max="14848" width="18.85546875" style="6"/>
    <col min="14849" max="14849" width="9.5703125" style="6" customWidth="1"/>
    <col min="14850" max="14850" width="39.28515625" style="6" customWidth="1"/>
    <col min="14851" max="14851" width="11.85546875" style="6" customWidth="1"/>
    <col min="14852" max="14852" width="12.42578125" style="6" customWidth="1"/>
    <col min="14853" max="14853" width="10.5703125" style="6" customWidth="1"/>
    <col min="14854" max="14882" width="0" style="6" hidden="1" customWidth="1"/>
    <col min="14883" max="14883" width="8.85546875" style="6" customWidth="1"/>
    <col min="14884" max="14884" width="7.85546875" style="6" customWidth="1"/>
    <col min="14885" max="14885" width="0.140625" style="6" customWidth="1"/>
    <col min="14886" max="14887" width="0" style="6" hidden="1" customWidth="1"/>
    <col min="14888" max="14888" width="8.28515625" style="6" customWidth="1"/>
    <col min="14889" max="14889" width="9.7109375" style="6" customWidth="1"/>
    <col min="14890" max="15104" width="18.85546875" style="6"/>
    <col min="15105" max="15105" width="9.5703125" style="6" customWidth="1"/>
    <col min="15106" max="15106" width="39.28515625" style="6" customWidth="1"/>
    <col min="15107" max="15107" width="11.85546875" style="6" customWidth="1"/>
    <col min="15108" max="15108" width="12.42578125" style="6" customWidth="1"/>
    <col min="15109" max="15109" width="10.5703125" style="6" customWidth="1"/>
    <col min="15110" max="15138" width="0" style="6" hidden="1" customWidth="1"/>
    <col min="15139" max="15139" width="8.85546875" style="6" customWidth="1"/>
    <col min="15140" max="15140" width="7.85546875" style="6" customWidth="1"/>
    <col min="15141" max="15141" width="0.140625" style="6" customWidth="1"/>
    <col min="15142" max="15143" width="0" style="6" hidden="1" customWidth="1"/>
    <col min="15144" max="15144" width="8.28515625" style="6" customWidth="1"/>
    <col min="15145" max="15145" width="9.7109375" style="6" customWidth="1"/>
    <col min="15146" max="15360" width="18.85546875" style="6"/>
    <col min="15361" max="15361" width="9.5703125" style="6" customWidth="1"/>
    <col min="15362" max="15362" width="39.28515625" style="6" customWidth="1"/>
    <col min="15363" max="15363" width="11.85546875" style="6" customWidth="1"/>
    <col min="15364" max="15364" width="12.42578125" style="6" customWidth="1"/>
    <col min="15365" max="15365" width="10.5703125" style="6" customWidth="1"/>
    <col min="15366" max="15394" width="0" style="6" hidden="1" customWidth="1"/>
    <col min="15395" max="15395" width="8.85546875" style="6" customWidth="1"/>
    <col min="15396" max="15396" width="7.85546875" style="6" customWidth="1"/>
    <col min="15397" max="15397" width="0.140625" style="6" customWidth="1"/>
    <col min="15398" max="15399" width="0" style="6" hidden="1" customWidth="1"/>
    <col min="15400" max="15400" width="8.28515625" style="6" customWidth="1"/>
    <col min="15401" max="15401" width="9.7109375" style="6" customWidth="1"/>
    <col min="15402" max="15616" width="18.85546875" style="6"/>
    <col min="15617" max="15617" width="9.5703125" style="6" customWidth="1"/>
    <col min="15618" max="15618" width="39.28515625" style="6" customWidth="1"/>
    <col min="15619" max="15619" width="11.85546875" style="6" customWidth="1"/>
    <col min="15620" max="15620" width="12.42578125" style="6" customWidth="1"/>
    <col min="15621" max="15621" width="10.5703125" style="6" customWidth="1"/>
    <col min="15622" max="15650" width="0" style="6" hidden="1" customWidth="1"/>
    <col min="15651" max="15651" width="8.85546875" style="6" customWidth="1"/>
    <col min="15652" max="15652" width="7.85546875" style="6" customWidth="1"/>
    <col min="15653" max="15653" width="0.140625" style="6" customWidth="1"/>
    <col min="15654" max="15655" width="0" style="6" hidden="1" customWidth="1"/>
    <col min="15656" max="15656" width="8.28515625" style="6" customWidth="1"/>
    <col min="15657" max="15657" width="9.7109375" style="6" customWidth="1"/>
    <col min="15658" max="15872" width="18.85546875" style="6"/>
    <col min="15873" max="15873" width="9.5703125" style="6" customWidth="1"/>
    <col min="15874" max="15874" width="39.28515625" style="6" customWidth="1"/>
    <col min="15875" max="15875" width="11.85546875" style="6" customWidth="1"/>
    <col min="15876" max="15876" width="12.42578125" style="6" customWidth="1"/>
    <col min="15877" max="15877" width="10.5703125" style="6" customWidth="1"/>
    <col min="15878" max="15906" width="0" style="6" hidden="1" customWidth="1"/>
    <col min="15907" max="15907" width="8.85546875" style="6" customWidth="1"/>
    <col min="15908" max="15908" width="7.85546875" style="6" customWidth="1"/>
    <col min="15909" max="15909" width="0.140625" style="6" customWidth="1"/>
    <col min="15910" max="15911" width="0" style="6" hidden="1" customWidth="1"/>
    <col min="15912" max="15912" width="8.28515625" style="6" customWidth="1"/>
    <col min="15913" max="15913" width="9.7109375" style="6" customWidth="1"/>
    <col min="15914" max="16128" width="18.85546875" style="6"/>
    <col min="16129" max="16129" width="9.5703125" style="6" customWidth="1"/>
    <col min="16130" max="16130" width="39.28515625" style="6" customWidth="1"/>
    <col min="16131" max="16131" width="11.85546875" style="6" customWidth="1"/>
    <col min="16132" max="16132" width="12.42578125" style="6" customWidth="1"/>
    <col min="16133" max="16133" width="10.5703125" style="6" customWidth="1"/>
    <col min="16134" max="16162" width="0" style="6" hidden="1" customWidth="1"/>
    <col min="16163" max="16163" width="8.85546875" style="6" customWidth="1"/>
    <col min="16164" max="16164" width="7.85546875" style="6" customWidth="1"/>
    <col min="16165" max="16165" width="0.140625" style="6" customWidth="1"/>
    <col min="16166" max="16167" width="0" style="6" hidden="1" customWidth="1"/>
    <col min="16168" max="16168" width="8.28515625" style="6" customWidth="1"/>
    <col min="16169" max="16169" width="9.7109375" style="6" customWidth="1"/>
    <col min="16170" max="16384" width="18.85546875" style="6"/>
  </cols>
  <sheetData>
    <row r="1" spans="1:46" ht="17.25" customHeight="1">
      <c r="B1" s="2"/>
      <c r="C1" s="3"/>
      <c r="D1" s="3"/>
      <c r="E1" s="4"/>
      <c r="F1" s="4"/>
      <c r="G1" s="5"/>
      <c r="H1" s="4"/>
      <c r="I1" s="4"/>
      <c r="J1" s="4"/>
      <c r="K1" s="4"/>
      <c r="AG1" s="6" t="s">
        <v>0</v>
      </c>
    </row>
    <row r="2" spans="1:46" ht="17.25" customHeight="1">
      <c r="B2" s="155" t="s">
        <v>1</v>
      </c>
      <c r="C2" s="155"/>
      <c r="D2" s="155"/>
      <c r="E2" s="155"/>
      <c r="F2" s="155"/>
      <c r="G2" s="155"/>
      <c r="H2" s="155"/>
      <c r="I2" s="155"/>
      <c r="J2" s="155"/>
      <c r="K2" s="155"/>
      <c r="AG2" s="6" t="s">
        <v>2</v>
      </c>
      <c r="AI2" s="157" t="s">
        <v>0</v>
      </c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</row>
    <row r="3" spans="1:46" ht="17.25" customHeight="1">
      <c r="B3" s="155"/>
      <c r="C3" s="155"/>
      <c r="D3" s="155"/>
      <c r="E3" s="155"/>
      <c r="F3" s="155"/>
      <c r="G3" s="155"/>
      <c r="H3" s="155"/>
      <c r="I3" s="155"/>
      <c r="J3" s="155"/>
      <c r="K3" s="155"/>
      <c r="AG3" s="6" t="s">
        <v>3</v>
      </c>
      <c r="AI3" s="157" t="s">
        <v>4</v>
      </c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</row>
    <row r="4" spans="1:46" ht="17.25" customHeight="1">
      <c r="B4" s="156"/>
      <c r="C4" s="156"/>
      <c r="D4" s="156"/>
      <c r="E4" s="156"/>
      <c r="F4" s="156"/>
      <c r="G4" s="156"/>
      <c r="H4" s="156"/>
      <c r="I4" s="156"/>
      <c r="J4" s="156"/>
      <c r="K4" s="156"/>
      <c r="AG4" s="6" t="s">
        <v>5</v>
      </c>
      <c r="AI4" s="157" t="s">
        <v>6</v>
      </c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</row>
    <row r="5" spans="1:46" ht="17.25" customHeight="1">
      <c r="B5" s="155" t="s">
        <v>7</v>
      </c>
      <c r="C5" s="155"/>
      <c r="D5" s="155"/>
      <c r="E5" s="155"/>
      <c r="F5" s="155"/>
      <c r="G5" s="155"/>
      <c r="H5" s="155"/>
      <c r="I5" s="155"/>
      <c r="J5" s="155"/>
      <c r="K5" s="155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58" t="s">
        <v>8</v>
      </c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</row>
    <row r="6" spans="1:46" ht="17.25" customHeight="1">
      <c r="B6" s="2"/>
      <c r="C6" s="3"/>
      <c r="D6" s="3"/>
      <c r="E6" s="4"/>
      <c r="F6" s="4"/>
      <c r="G6" s="5"/>
      <c r="H6" s="4"/>
      <c r="I6" s="4"/>
      <c r="J6" s="4"/>
      <c r="K6" s="4"/>
      <c r="T6" s="8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6" s="13" customFormat="1" ht="38.25" customHeight="1">
      <c r="A7" s="9" t="s">
        <v>9</v>
      </c>
      <c r="B7" s="10" t="s">
        <v>10</v>
      </c>
      <c r="C7" s="159" t="s">
        <v>11</v>
      </c>
      <c r="D7" s="159" t="s">
        <v>12</v>
      </c>
      <c r="E7" s="159" t="s">
        <v>13</v>
      </c>
      <c r="F7" s="159" t="s">
        <v>14</v>
      </c>
      <c r="G7" s="165" t="s">
        <v>15</v>
      </c>
      <c r="H7" s="159" t="s">
        <v>16</v>
      </c>
      <c r="I7" s="159" t="s">
        <v>17</v>
      </c>
      <c r="J7" s="159" t="s">
        <v>18</v>
      </c>
      <c r="K7" s="159" t="s">
        <v>19</v>
      </c>
      <c r="L7" s="159" t="s">
        <v>20</v>
      </c>
      <c r="M7" s="159"/>
      <c r="N7" s="11"/>
      <c r="O7" s="163" t="s">
        <v>21</v>
      </c>
      <c r="P7" s="159"/>
      <c r="Q7" s="11">
        <v>1.4999999999999999E-2</v>
      </c>
      <c r="R7" s="159" t="s">
        <v>22</v>
      </c>
      <c r="S7" s="164"/>
      <c r="T7" s="11">
        <v>0.34</v>
      </c>
      <c r="U7" s="159" t="s">
        <v>23</v>
      </c>
      <c r="V7" s="159"/>
      <c r="W7" s="11">
        <v>1E-4</v>
      </c>
      <c r="X7" s="159" t="s">
        <v>24</v>
      </c>
      <c r="Y7" s="159"/>
      <c r="Z7" s="11">
        <v>0.76139999999999997</v>
      </c>
      <c r="AA7" s="159" t="s">
        <v>25</v>
      </c>
      <c r="AB7" s="159"/>
      <c r="AC7" s="159" t="s">
        <v>26</v>
      </c>
      <c r="AD7" s="159"/>
      <c r="AE7" s="11">
        <v>2</v>
      </c>
      <c r="AF7" s="159" t="s">
        <v>27</v>
      </c>
      <c r="AG7" s="159"/>
      <c r="AH7" s="11">
        <v>0.03</v>
      </c>
      <c r="AI7" s="159" t="s">
        <v>28</v>
      </c>
      <c r="AJ7" s="159"/>
      <c r="AK7" s="159" t="s">
        <v>29</v>
      </c>
      <c r="AL7" s="159"/>
      <c r="AM7" s="11">
        <v>0.2</v>
      </c>
      <c r="AN7" s="159" t="s">
        <v>30</v>
      </c>
      <c r="AO7" s="159"/>
      <c r="AP7" s="12"/>
      <c r="AQ7" s="12"/>
    </row>
    <row r="8" spans="1:46" s="18" customFormat="1" ht="38.25" customHeight="1">
      <c r="A8" s="14" t="s">
        <v>31</v>
      </c>
      <c r="B8" s="15" t="s">
        <v>32</v>
      </c>
      <c r="C8" s="159"/>
      <c r="D8" s="159"/>
      <c r="E8" s="159"/>
      <c r="F8" s="159"/>
      <c r="G8" s="165"/>
      <c r="H8" s="159"/>
      <c r="I8" s="159"/>
      <c r="J8" s="159"/>
      <c r="K8" s="159"/>
      <c r="L8" s="11" t="s">
        <v>33</v>
      </c>
      <c r="M8" s="11" t="s">
        <v>34</v>
      </c>
      <c r="N8" s="11"/>
      <c r="O8" s="11" t="s">
        <v>33</v>
      </c>
      <c r="P8" s="11" t="s">
        <v>35</v>
      </c>
      <c r="Q8" s="11"/>
      <c r="R8" s="11" t="s">
        <v>33</v>
      </c>
      <c r="S8" s="16" t="s">
        <v>36</v>
      </c>
      <c r="T8" s="11"/>
      <c r="U8" s="11" t="s">
        <v>33</v>
      </c>
      <c r="V8" s="11" t="s">
        <v>36</v>
      </c>
      <c r="W8" s="11"/>
      <c r="X8" s="11" t="s">
        <v>33</v>
      </c>
      <c r="Y8" s="11" t="s">
        <v>36</v>
      </c>
      <c r="Z8" s="11"/>
      <c r="AA8" s="11" t="s">
        <v>33</v>
      </c>
      <c r="AB8" s="11" t="s">
        <v>36</v>
      </c>
      <c r="AC8" s="11" t="s">
        <v>33</v>
      </c>
      <c r="AD8" s="11" t="s">
        <v>36</v>
      </c>
      <c r="AE8" s="11"/>
      <c r="AF8" s="11" t="s">
        <v>33</v>
      </c>
      <c r="AG8" s="11" t="s">
        <v>36</v>
      </c>
      <c r="AH8" s="11"/>
      <c r="AI8" s="11" t="s">
        <v>33</v>
      </c>
      <c r="AJ8" s="11" t="s">
        <v>37</v>
      </c>
      <c r="AK8" s="11" t="s">
        <v>33</v>
      </c>
      <c r="AL8" s="11" t="s">
        <v>36</v>
      </c>
      <c r="AM8" s="11"/>
      <c r="AN8" s="11" t="s">
        <v>38</v>
      </c>
      <c r="AO8" s="11" t="s">
        <v>36</v>
      </c>
      <c r="AP8" s="17"/>
      <c r="AQ8" s="12"/>
    </row>
    <row r="9" spans="1:46" s="13" customFormat="1" ht="38.25" customHeight="1">
      <c r="A9" s="19" t="s">
        <v>39</v>
      </c>
      <c r="B9" s="20" t="s">
        <v>40</v>
      </c>
      <c r="C9" s="21" t="s">
        <v>41</v>
      </c>
      <c r="D9" s="21" t="s">
        <v>42</v>
      </c>
      <c r="E9" s="22">
        <v>40</v>
      </c>
      <c r="F9" s="22"/>
      <c r="G9" s="23">
        <v>4.8000000000000001E-2</v>
      </c>
      <c r="H9" s="24">
        <f>E9*G9</f>
        <v>1.92</v>
      </c>
      <c r="I9" s="25">
        <f>H9</f>
        <v>1.92</v>
      </c>
      <c r="J9" s="24"/>
      <c r="K9" s="25">
        <f>J9</f>
        <v>0</v>
      </c>
      <c r="L9" s="24"/>
      <c r="M9" s="24"/>
      <c r="N9" s="24"/>
      <c r="O9" s="24">
        <f>I9*$Q$7</f>
        <v>2.8799999999999999E-2</v>
      </c>
      <c r="P9" s="24">
        <f>K9*$Q$7</f>
        <v>0</v>
      </c>
      <c r="Q9" s="24"/>
      <c r="R9" s="24">
        <f>I9*$T$7</f>
        <v>0.65280000000000005</v>
      </c>
      <c r="S9" s="26">
        <f>K9*$T$7</f>
        <v>0</v>
      </c>
      <c r="T9" s="24"/>
      <c r="U9" s="27">
        <f>I9*$W$7</f>
        <v>1.92E-4</v>
      </c>
      <c r="V9" s="27">
        <f>K9*$W$7</f>
        <v>0</v>
      </c>
      <c r="W9" s="24"/>
      <c r="X9" s="24">
        <f>I9*$Z$7</f>
        <v>1.4618879999999999</v>
      </c>
      <c r="Y9" s="24">
        <f>K9*$Z$7</f>
        <v>0</v>
      </c>
      <c r="Z9" s="24"/>
      <c r="AA9" s="24">
        <f>I9+O9+R9+U9+X9</f>
        <v>4.0636799999999997</v>
      </c>
      <c r="AB9" s="24">
        <f>K9+P9+S9+V9+Y9</f>
        <v>0</v>
      </c>
      <c r="AC9" s="24">
        <f t="shared" ref="AC9:AD11" si="0">AA9*$AE$7</f>
        <v>8.1273599999999995</v>
      </c>
      <c r="AD9" s="24">
        <f t="shared" si="0"/>
        <v>0</v>
      </c>
      <c r="AE9" s="24"/>
      <c r="AF9" s="24">
        <f>(AA9+AC9)*$AH$7</f>
        <v>0.36573119999999998</v>
      </c>
      <c r="AG9" s="24">
        <f>(AB9+AD9)*$AH$7</f>
        <v>0</v>
      </c>
      <c r="AH9" s="24"/>
      <c r="AI9" s="28">
        <f>AA9+AC9+AF9</f>
        <v>12.5567712</v>
      </c>
      <c r="AJ9" s="28">
        <f>AB9+AD9+AG9</f>
        <v>0</v>
      </c>
      <c r="AK9" s="28">
        <f t="shared" ref="AK9:AL11" si="1">AI9*$AM$7</f>
        <v>2.5113542400000002</v>
      </c>
      <c r="AL9" s="28">
        <f t="shared" si="1"/>
        <v>0</v>
      </c>
      <c r="AM9" s="28"/>
      <c r="AN9" s="28">
        <f>AI9+AK9</f>
        <v>15.068125439999999</v>
      </c>
      <c r="AO9" s="28">
        <f>AJ9+AL9</f>
        <v>0</v>
      </c>
    </row>
    <row r="10" spans="1:46" s="13" customFormat="1" ht="38.25" customHeight="1">
      <c r="A10" s="19" t="s">
        <v>43</v>
      </c>
      <c r="B10" s="20" t="s">
        <v>44</v>
      </c>
      <c r="C10" s="21" t="s">
        <v>45</v>
      </c>
      <c r="D10" s="21" t="s">
        <v>42</v>
      </c>
      <c r="E10" s="22">
        <v>80</v>
      </c>
      <c r="F10" s="22">
        <v>8</v>
      </c>
      <c r="G10" s="24">
        <f>$G$9</f>
        <v>4.8000000000000001E-2</v>
      </c>
      <c r="H10" s="24">
        <f t="shared" ref="H10:H71" si="2">E10*G10</f>
        <v>3.84</v>
      </c>
      <c r="I10" s="25">
        <f>H10</f>
        <v>3.84</v>
      </c>
      <c r="J10" s="24">
        <f>F10*G10</f>
        <v>0.38400000000000001</v>
      </c>
      <c r="K10" s="25">
        <f>J10</f>
        <v>0.38400000000000001</v>
      </c>
      <c r="L10" s="24"/>
      <c r="M10" s="24"/>
      <c r="N10" s="24"/>
      <c r="O10" s="24">
        <f>I10*$Q$7</f>
        <v>5.7599999999999998E-2</v>
      </c>
      <c r="P10" s="24">
        <f>K10*$Q$7</f>
        <v>5.7599999999999995E-3</v>
      </c>
      <c r="Q10" s="24"/>
      <c r="R10" s="24">
        <f>I10*$T$7</f>
        <v>1.3056000000000001</v>
      </c>
      <c r="S10" s="26">
        <f>K10*$T$7</f>
        <v>0.13056000000000001</v>
      </c>
      <c r="T10" s="24"/>
      <c r="U10" s="27">
        <f>I10*$W$7</f>
        <v>3.8400000000000001E-4</v>
      </c>
      <c r="V10" s="27">
        <f>K10*$W$7</f>
        <v>3.8400000000000005E-5</v>
      </c>
      <c r="W10" s="24"/>
      <c r="X10" s="24">
        <f>I10*$Z$7</f>
        <v>2.9237759999999997</v>
      </c>
      <c r="Y10" s="24">
        <f>K10*$Z$7</f>
        <v>0.29237760000000002</v>
      </c>
      <c r="Z10" s="24"/>
      <c r="AA10" s="24">
        <f t="shared" ref="AA10:AA71" si="3">I10+O10+R10+U10+X10</f>
        <v>8.1273599999999995</v>
      </c>
      <c r="AB10" s="24">
        <f t="shared" ref="AB10:AB71" si="4">K10+P10+S10+V10+Y10</f>
        <v>0.81273600000000001</v>
      </c>
      <c r="AC10" s="24">
        <f t="shared" si="0"/>
        <v>16.254719999999999</v>
      </c>
      <c r="AD10" s="24">
        <f t="shared" si="0"/>
        <v>1.625472</v>
      </c>
      <c r="AE10" s="24"/>
      <c r="AF10" s="24">
        <f t="shared" ref="AF10:AG71" si="5">(AA10+AC10)*$AH$7</f>
        <v>0.73146239999999996</v>
      </c>
      <c r="AG10" s="24">
        <f t="shared" si="5"/>
        <v>7.3146240000000001E-2</v>
      </c>
      <c r="AH10" s="24"/>
      <c r="AI10" s="28">
        <f t="shared" ref="AI10:AJ71" si="6">AA10+AC10+AF10</f>
        <v>25.1135424</v>
      </c>
      <c r="AJ10" s="28">
        <f t="shared" si="6"/>
        <v>2.5113542399999997</v>
      </c>
      <c r="AK10" s="28">
        <f t="shared" si="1"/>
        <v>5.0227084800000004</v>
      </c>
      <c r="AL10" s="28">
        <f t="shared" si="1"/>
        <v>0.50227084799999999</v>
      </c>
      <c r="AM10" s="28"/>
      <c r="AN10" s="28">
        <f t="shared" ref="AN10:AO71" si="7">AI10+AK10</f>
        <v>30.136250879999999</v>
      </c>
      <c r="AO10" s="28">
        <f t="shared" si="7"/>
        <v>3.0136250879999995</v>
      </c>
      <c r="AP10" s="29"/>
    </row>
    <row r="11" spans="1:46" s="13" customFormat="1" ht="38.25" customHeight="1">
      <c r="A11" s="160" t="s">
        <v>46</v>
      </c>
      <c r="B11" s="161" t="s">
        <v>47</v>
      </c>
      <c r="C11" s="162" t="s">
        <v>48</v>
      </c>
      <c r="D11" s="21" t="s">
        <v>42</v>
      </c>
      <c r="E11" s="22">
        <v>120</v>
      </c>
      <c r="F11" s="22">
        <v>12</v>
      </c>
      <c r="G11" s="24">
        <f>$G$9</f>
        <v>4.8000000000000001E-2</v>
      </c>
      <c r="H11" s="24">
        <f t="shared" si="2"/>
        <v>5.76</v>
      </c>
      <c r="I11" s="32">
        <f>H11+H12</f>
        <v>6.54</v>
      </c>
      <c r="J11" s="24">
        <f t="shared" ref="J11:J71" si="8">F11*G11</f>
        <v>0.57600000000000007</v>
      </c>
      <c r="K11" s="32">
        <f>J11+J12</f>
        <v>0.65400000000000003</v>
      </c>
      <c r="L11" s="33"/>
      <c r="M11" s="33"/>
      <c r="N11" s="33"/>
      <c r="O11" s="33">
        <f>I11*$Q$7</f>
        <v>9.8099999999999993E-2</v>
      </c>
      <c r="P11" s="24">
        <f>K11*$Q$7</f>
        <v>9.8099999999999993E-3</v>
      </c>
      <c r="Q11" s="33"/>
      <c r="R11" s="24">
        <f>I11*$T$7</f>
        <v>2.2236000000000002</v>
      </c>
      <c r="S11" s="26">
        <f>K11*$T$7</f>
        <v>0.22236000000000003</v>
      </c>
      <c r="T11" s="24"/>
      <c r="U11" s="27">
        <f>I11*$W$7</f>
        <v>6.5400000000000007E-4</v>
      </c>
      <c r="V11" s="27">
        <f>K11*$W$7</f>
        <v>6.5400000000000004E-5</v>
      </c>
      <c r="W11" s="24"/>
      <c r="X11" s="24">
        <f>I11*$Z$7</f>
        <v>4.9795559999999996</v>
      </c>
      <c r="Y11" s="24">
        <f>K11*$Z$7</f>
        <v>0.4979556</v>
      </c>
      <c r="Z11" s="24"/>
      <c r="AA11" s="24">
        <f t="shared" si="3"/>
        <v>13.841909999999999</v>
      </c>
      <c r="AB11" s="24">
        <f t="shared" si="4"/>
        <v>1.3841909999999999</v>
      </c>
      <c r="AC11" s="24">
        <f t="shared" si="0"/>
        <v>27.683819999999997</v>
      </c>
      <c r="AD11" s="24">
        <f t="shared" si="0"/>
        <v>2.7683819999999999</v>
      </c>
      <c r="AE11" s="24"/>
      <c r="AF11" s="24">
        <f t="shared" si="5"/>
        <v>1.2457718999999998</v>
      </c>
      <c r="AG11" s="24">
        <f t="shared" si="5"/>
        <v>0.12457719</v>
      </c>
      <c r="AH11" s="24"/>
      <c r="AI11" s="28">
        <f t="shared" si="6"/>
        <v>42.771501899999997</v>
      </c>
      <c r="AJ11" s="28">
        <f t="shared" si="6"/>
        <v>4.2771501900000004</v>
      </c>
      <c r="AK11" s="28">
        <f t="shared" si="1"/>
        <v>8.554300379999999</v>
      </c>
      <c r="AL11" s="28">
        <f t="shared" si="1"/>
        <v>0.85543003800000017</v>
      </c>
      <c r="AM11" s="28"/>
      <c r="AN11" s="28">
        <f t="shared" si="7"/>
        <v>51.325802279999998</v>
      </c>
      <c r="AO11" s="28">
        <f t="shared" si="7"/>
        <v>5.1325802280000001</v>
      </c>
    </row>
    <row r="12" spans="1:46" s="13" customFormat="1" ht="38.25" customHeight="1">
      <c r="A12" s="160"/>
      <c r="B12" s="161"/>
      <c r="C12" s="162"/>
      <c r="D12" s="21" t="s">
        <v>49</v>
      </c>
      <c r="E12" s="22">
        <v>20</v>
      </c>
      <c r="F12" s="22">
        <v>2</v>
      </c>
      <c r="G12" s="23">
        <v>3.9E-2</v>
      </c>
      <c r="H12" s="24">
        <f t="shared" si="2"/>
        <v>0.78</v>
      </c>
      <c r="I12" s="34"/>
      <c r="J12" s="24">
        <f t="shared" si="8"/>
        <v>7.8E-2</v>
      </c>
      <c r="K12" s="34"/>
      <c r="L12" s="33"/>
      <c r="M12" s="33"/>
      <c r="N12" s="33"/>
      <c r="O12" s="33"/>
      <c r="P12" s="24"/>
      <c r="Q12" s="33"/>
      <c r="R12" s="24"/>
      <c r="S12" s="26"/>
      <c r="T12" s="24"/>
      <c r="U12" s="27"/>
      <c r="V12" s="27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8"/>
      <c r="AJ12" s="28"/>
      <c r="AK12" s="28"/>
      <c r="AL12" s="28"/>
      <c r="AM12" s="28"/>
      <c r="AN12" s="28"/>
      <c r="AO12" s="28"/>
    </row>
    <row r="13" spans="1:46" s="13" customFormat="1" ht="38.25" customHeight="1">
      <c r="A13" s="160" t="s">
        <v>50</v>
      </c>
      <c r="B13" s="161" t="s">
        <v>51</v>
      </c>
      <c r="C13" s="162" t="s">
        <v>52</v>
      </c>
      <c r="D13" s="21" t="s">
        <v>42</v>
      </c>
      <c r="E13" s="22">
        <v>60</v>
      </c>
      <c r="F13" s="22">
        <v>6</v>
      </c>
      <c r="G13" s="24">
        <f>$G$9</f>
        <v>4.8000000000000001E-2</v>
      </c>
      <c r="H13" s="24">
        <f t="shared" si="2"/>
        <v>2.88</v>
      </c>
      <c r="I13" s="32">
        <f>H13+H14</f>
        <v>4.05</v>
      </c>
      <c r="J13" s="24">
        <f t="shared" si="8"/>
        <v>0.28800000000000003</v>
      </c>
      <c r="K13" s="32">
        <f>J13+J14</f>
        <v>0.40500000000000003</v>
      </c>
      <c r="L13" s="33"/>
      <c r="M13" s="33"/>
      <c r="N13" s="33"/>
      <c r="O13" s="33">
        <f>I13*$Q$7</f>
        <v>6.0749999999999998E-2</v>
      </c>
      <c r="P13" s="24">
        <f>K13*$Q$7</f>
        <v>6.0750000000000005E-3</v>
      </c>
      <c r="Q13" s="33"/>
      <c r="R13" s="24">
        <f>I13*$T$7</f>
        <v>1.377</v>
      </c>
      <c r="S13" s="26">
        <f>K13*$T$7</f>
        <v>0.13770000000000002</v>
      </c>
      <c r="T13" s="24"/>
      <c r="U13" s="27">
        <f>I13*$W$7</f>
        <v>4.0499999999999998E-4</v>
      </c>
      <c r="V13" s="27">
        <f>K13*$W$7</f>
        <v>4.0500000000000002E-5</v>
      </c>
      <c r="W13" s="24"/>
      <c r="X13" s="24">
        <f>I13*$Z$7</f>
        <v>3.0836699999999997</v>
      </c>
      <c r="Y13" s="24">
        <f>K13*$Z$7</f>
        <v>0.308367</v>
      </c>
      <c r="Z13" s="24"/>
      <c r="AA13" s="24">
        <f t="shared" si="3"/>
        <v>8.5718249999999987</v>
      </c>
      <c r="AB13" s="24">
        <f t="shared" si="4"/>
        <v>0.85718249999999996</v>
      </c>
      <c r="AC13" s="24">
        <f>AA13*$AE$7</f>
        <v>17.143649999999997</v>
      </c>
      <c r="AD13" s="24">
        <f>AB13*$AE$7</f>
        <v>1.7143649999999999</v>
      </c>
      <c r="AE13" s="24"/>
      <c r="AF13" s="24">
        <f t="shared" si="5"/>
        <v>0.77146424999999996</v>
      </c>
      <c r="AG13" s="24">
        <f t="shared" si="5"/>
        <v>7.7146424999999991E-2</v>
      </c>
      <c r="AH13" s="24"/>
      <c r="AI13" s="28">
        <f t="shared" si="6"/>
        <v>26.486939249999999</v>
      </c>
      <c r="AJ13" s="28">
        <f t="shared" si="6"/>
        <v>2.6486939249999999</v>
      </c>
      <c r="AK13" s="28">
        <f>AI13*$AM$7</f>
        <v>5.2973878499999998</v>
      </c>
      <c r="AL13" s="28">
        <f>AJ13*$AM$7</f>
        <v>0.52973878500000005</v>
      </c>
      <c r="AM13" s="28"/>
      <c r="AN13" s="28">
        <f t="shared" si="7"/>
        <v>31.784327099999999</v>
      </c>
      <c r="AO13" s="28">
        <f t="shared" si="7"/>
        <v>3.17843271</v>
      </c>
    </row>
    <row r="14" spans="1:46" s="13" customFormat="1" ht="38.25" customHeight="1">
      <c r="A14" s="160"/>
      <c r="B14" s="161"/>
      <c r="C14" s="162"/>
      <c r="D14" s="21" t="s">
        <v>49</v>
      </c>
      <c r="E14" s="22">
        <v>30</v>
      </c>
      <c r="F14" s="22">
        <v>3</v>
      </c>
      <c r="G14" s="24">
        <f>$G$12</f>
        <v>3.9E-2</v>
      </c>
      <c r="H14" s="24">
        <f t="shared" si="2"/>
        <v>1.17</v>
      </c>
      <c r="I14" s="34"/>
      <c r="J14" s="24">
        <f t="shared" si="8"/>
        <v>0.11699999999999999</v>
      </c>
      <c r="K14" s="32"/>
      <c r="L14" s="33"/>
      <c r="M14" s="33"/>
      <c r="N14" s="33"/>
      <c r="O14" s="33"/>
      <c r="P14" s="24"/>
      <c r="Q14" s="33"/>
      <c r="R14" s="24"/>
      <c r="S14" s="26"/>
      <c r="T14" s="24"/>
      <c r="U14" s="27"/>
      <c r="V14" s="27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8"/>
      <c r="AJ14" s="28"/>
      <c r="AK14" s="28"/>
      <c r="AL14" s="28"/>
      <c r="AM14" s="28"/>
      <c r="AN14" s="28"/>
      <c r="AO14" s="28"/>
    </row>
    <row r="15" spans="1:46" s="13" customFormat="1" ht="38.25" customHeight="1">
      <c r="A15" s="160" t="s">
        <v>53</v>
      </c>
      <c r="B15" s="161" t="s">
        <v>54</v>
      </c>
      <c r="C15" s="162" t="s">
        <v>55</v>
      </c>
      <c r="D15" s="21" t="s">
        <v>42</v>
      </c>
      <c r="E15" s="22">
        <v>30</v>
      </c>
      <c r="F15" s="22">
        <v>3</v>
      </c>
      <c r="G15" s="24">
        <f>$G$9</f>
        <v>4.8000000000000001E-2</v>
      </c>
      <c r="H15" s="24">
        <f t="shared" si="2"/>
        <v>1.44</v>
      </c>
      <c r="I15" s="32">
        <f>H16+H15</f>
        <v>3.78</v>
      </c>
      <c r="J15" s="24">
        <f t="shared" si="8"/>
        <v>0.14400000000000002</v>
      </c>
      <c r="K15" s="32">
        <f>J15+J16</f>
        <v>0.378</v>
      </c>
      <c r="L15" s="33"/>
      <c r="M15" s="33"/>
      <c r="N15" s="33"/>
      <c r="O15" s="24">
        <f>I15*$Q$7</f>
        <v>5.6699999999999993E-2</v>
      </c>
      <c r="P15" s="24">
        <f>K15*$Q$7</f>
        <v>5.6699999999999997E-3</v>
      </c>
      <c r="Q15" s="33"/>
      <c r="R15" s="24">
        <f>I15*$T$7</f>
        <v>1.2852000000000001</v>
      </c>
      <c r="S15" s="26">
        <f>K15*$T$7</f>
        <v>0.12852000000000002</v>
      </c>
      <c r="T15" s="24"/>
      <c r="U15" s="27">
        <f>I15*$W$7</f>
        <v>3.7799999999999997E-4</v>
      </c>
      <c r="V15" s="27">
        <f>K15*$W$7</f>
        <v>3.7800000000000004E-5</v>
      </c>
      <c r="W15" s="24"/>
      <c r="X15" s="24">
        <f>I15*$Z$7</f>
        <v>2.8780919999999997</v>
      </c>
      <c r="Y15" s="24">
        <f>K15*$Z$7</f>
        <v>0.28780919999999999</v>
      </c>
      <c r="Z15" s="24"/>
      <c r="AA15" s="24">
        <f t="shared" si="3"/>
        <v>8.0003700000000002</v>
      </c>
      <c r="AB15" s="24">
        <f t="shared" si="4"/>
        <v>0.800037</v>
      </c>
      <c r="AC15" s="24">
        <f>AA15*$AE$7</f>
        <v>16.00074</v>
      </c>
      <c r="AD15" s="24">
        <f>AB15*$AE$7</f>
        <v>1.600074</v>
      </c>
      <c r="AE15" s="24"/>
      <c r="AF15" s="24">
        <f t="shared" si="5"/>
        <v>0.72003329999999999</v>
      </c>
      <c r="AG15" s="24">
        <f t="shared" si="5"/>
        <v>7.200332999999999E-2</v>
      </c>
      <c r="AH15" s="24"/>
      <c r="AI15" s="28">
        <f t="shared" si="6"/>
        <v>24.721143300000001</v>
      </c>
      <c r="AJ15" s="28">
        <f t="shared" si="6"/>
        <v>2.4721143299999997</v>
      </c>
      <c r="AK15" s="28">
        <f>AI15*$AM$7</f>
        <v>4.9442286600000003</v>
      </c>
      <c r="AL15" s="28">
        <f>AJ15*$AM$7</f>
        <v>0.49442286599999996</v>
      </c>
      <c r="AM15" s="28"/>
      <c r="AN15" s="28">
        <f t="shared" si="7"/>
        <v>29.665371960000002</v>
      </c>
      <c r="AO15" s="28">
        <f t="shared" si="7"/>
        <v>2.9665371959999995</v>
      </c>
    </row>
    <row r="16" spans="1:46" s="13" customFormat="1" ht="38.25" customHeight="1">
      <c r="A16" s="160"/>
      <c r="B16" s="161"/>
      <c r="C16" s="162"/>
      <c r="D16" s="21" t="s">
        <v>56</v>
      </c>
      <c r="E16" s="22">
        <v>60</v>
      </c>
      <c r="F16" s="22">
        <v>6</v>
      </c>
      <c r="G16" s="35">
        <v>3.9E-2</v>
      </c>
      <c r="H16" s="24">
        <f t="shared" si="2"/>
        <v>2.34</v>
      </c>
      <c r="I16" s="32"/>
      <c r="J16" s="24">
        <f t="shared" si="8"/>
        <v>0.23399999999999999</v>
      </c>
      <c r="K16" s="32"/>
      <c r="L16" s="33"/>
      <c r="M16" s="33"/>
      <c r="N16" s="33"/>
      <c r="O16" s="24"/>
      <c r="P16" s="24"/>
      <c r="Q16" s="33"/>
      <c r="R16" s="24"/>
      <c r="S16" s="26"/>
      <c r="T16" s="24"/>
      <c r="U16" s="27"/>
      <c r="V16" s="27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8"/>
      <c r="AJ16" s="28"/>
      <c r="AK16" s="28"/>
      <c r="AL16" s="28"/>
      <c r="AM16" s="28"/>
      <c r="AN16" s="28"/>
      <c r="AO16" s="28"/>
    </row>
    <row r="17" spans="1:41" s="13" customFormat="1" ht="38.25" customHeight="1">
      <c r="A17" s="160" t="s">
        <v>57</v>
      </c>
      <c r="B17" s="161" t="s">
        <v>58</v>
      </c>
      <c r="C17" s="162" t="s">
        <v>59</v>
      </c>
      <c r="D17" s="21" t="s">
        <v>42</v>
      </c>
      <c r="E17" s="22">
        <v>30</v>
      </c>
      <c r="F17" s="22">
        <v>3</v>
      </c>
      <c r="G17" s="26">
        <f>$G$9</f>
        <v>4.8000000000000001E-2</v>
      </c>
      <c r="H17" s="24">
        <f t="shared" si="2"/>
        <v>1.44</v>
      </c>
      <c r="I17" s="32">
        <f>H18+H17</f>
        <v>5.34</v>
      </c>
      <c r="J17" s="24">
        <f t="shared" si="8"/>
        <v>0.14400000000000002</v>
      </c>
      <c r="K17" s="32">
        <f>J17+J18</f>
        <v>0.53400000000000003</v>
      </c>
      <c r="L17" s="33"/>
      <c r="M17" s="33"/>
      <c r="N17" s="33"/>
      <c r="O17" s="24">
        <f>I17*$Q$7</f>
        <v>8.0099999999999991E-2</v>
      </c>
      <c r="P17" s="24">
        <f>K17*$Q$7</f>
        <v>8.0099999999999998E-3</v>
      </c>
      <c r="Q17" s="24"/>
      <c r="R17" s="24">
        <f>I17*$T$7</f>
        <v>1.8156000000000001</v>
      </c>
      <c r="S17" s="26">
        <f>K17*$T$7</f>
        <v>0.18156000000000003</v>
      </c>
      <c r="T17" s="24"/>
      <c r="U17" s="27">
        <f>I17*$W$7</f>
        <v>5.3399999999999997E-4</v>
      </c>
      <c r="V17" s="27">
        <f>K17*$W$7</f>
        <v>5.3400000000000004E-5</v>
      </c>
      <c r="W17" s="24"/>
      <c r="X17" s="24">
        <f>I17*$Z$7</f>
        <v>4.0658759999999994</v>
      </c>
      <c r="Y17" s="24">
        <f>K17*$Z$7</f>
        <v>0.40658759999999999</v>
      </c>
      <c r="Z17" s="24"/>
      <c r="AA17" s="24">
        <f t="shared" si="3"/>
        <v>11.302109999999999</v>
      </c>
      <c r="AB17" s="24">
        <f t="shared" si="4"/>
        <v>1.1302110000000001</v>
      </c>
      <c r="AC17" s="24">
        <f>AA17*$AE$7</f>
        <v>22.604219999999998</v>
      </c>
      <c r="AD17" s="24">
        <f>AB17*$AE$7</f>
        <v>2.2604220000000002</v>
      </c>
      <c r="AE17" s="24"/>
      <c r="AF17" s="24">
        <f t="shared" si="5"/>
        <v>1.0171899</v>
      </c>
      <c r="AG17" s="24">
        <f t="shared" si="5"/>
        <v>0.10171899000000001</v>
      </c>
      <c r="AH17" s="24"/>
      <c r="AI17" s="28">
        <f t="shared" si="6"/>
        <v>34.923519899999995</v>
      </c>
      <c r="AJ17" s="28">
        <f t="shared" si="6"/>
        <v>3.4923519900000004</v>
      </c>
      <c r="AK17" s="28">
        <f>AI17*$AM$7</f>
        <v>6.984703979999999</v>
      </c>
      <c r="AL17" s="28">
        <f>AJ17*$AM$7</f>
        <v>0.6984703980000001</v>
      </c>
      <c r="AM17" s="28"/>
      <c r="AN17" s="28">
        <f t="shared" si="7"/>
        <v>41.908223879999994</v>
      </c>
      <c r="AO17" s="28">
        <f t="shared" si="7"/>
        <v>4.1908223880000008</v>
      </c>
    </row>
    <row r="18" spans="1:41" s="13" customFormat="1" ht="38.25" customHeight="1">
      <c r="A18" s="160"/>
      <c r="B18" s="161"/>
      <c r="C18" s="162"/>
      <c r="D18" s="21" t="s">
        <v>56</v>
      </c>
      <c r="E18" s="22">
        <v>100</v>
      </c>
      <c r="F18" s="22">
        <v>10</v>
      </c>
      <c r="G18" s="26">
        <f>$G$16</f>
        <v>3.9E-2</v>
      </c>
      <c r="H18" s="24">
        <f t="shared" si="2"/>
        <v>3.9</v>
      </c>
      <c r="I18" s="32"/>
      <c r="J18" s="24">
        <f t="shared" si="8"/>
        <v>0.39</v>
      </c>
      <c r="K18" s="32"/>
      <c r="L18" s="33"/>
      <c r="M18" s="33"/>
      <c r="N18" s="33"/>
      <c r="O18" s="24"/>
      <c r="P18" s="24"/>
      <c r="Q18" s="24"/>
      <c r="R18" s="24"/>
      <c r="S18" s="26"/>
      <c r="T18" s="24"/>
      <c r="U18" s="27"/>
      <c r="V18" s="27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8"/>
      <c r="AJ18" s="28"/>
      <c r="AK18" s="28"/>
      <c r="AL18" s="28"/>
      <c r="AM18" s="28"/>
      <c r="AN18" s="28"/>
      <c r="AO18" s="28"/>
    </row>
    <row r="19" spans="1:41" s="13" customFormat="1" ht="38.25" customHeight="1">
      <c r="A19" s="19" t="s">
        <v>60</v>
      </c>
      <c r="B19" s="20" t="s">
        <v>61</v>
      </c>
      <c r="C19" s="21" t="s">
        <v>62</v>
      </c>
      <c r="D19" s="21" t="s">
        <v>42</v>
      </c>
      <c r="E19" s="22">
        <v>20</v>
      </c>
      <c r="F19" s="22">
        <v>2</v>
      </c>
      <c r="G19" s="26">
        <f>$G$9</f>
        <v>4.8000000000000001E-2</v>
      </c>
      <c r="H19" s="24">
        <f t="shared" si="2"/>
        <v>0.96</v>
      </c>
      <c r="I19" s="25">
        <f>H19</f>
        <v>0.96</v>
      </c>
      <c r="J19" s="24">
        <f t="shared" si="8"/>
        <v>9.6000000000000002E-2</v>
      </c>
      <c r="K19" s="25">
        <f>J19</f>
        <v>9.6000000000000002E-2</v>
      </c>
      <c r="L19" s="24"/>
      <c r="M19" s="24"/>
      <c r="N19" s="24"/>
      <c r="O19" s="24">
        <f>I19*$Q$7</f>
        <v>1.44E-2</v>
      </c>
      <c r="P19" s="24">
        <f>K19*$Q$7</f>
        <v>1.4399999999999999E-3</v>
      </c>
      <c r="Q19" s="24"/>
      <c r="R19" s="24">
        <f>I19*$T$7</f>
        <v>0.32640000000000002</v>
      </c>
      <c r="S19" s="26">
        <f>K19*$T$7</f>
        <v>3.2640000000000002E-2</v>
      </c>
      <c r="T19" s="24"/>
      <c r="U19" s="27">
        <f>I19*$W$7</f>
        <v>9.6000000000000002E-5</v>
      </c>
      <c r="V19" s="27">
        <f>K19*$W$7</f>
        <v>9.6000000000000013E-6</v>
      </c>
      <c r="W19" s="24"/>
      <c r="X19" s="24">
        <f>I19*$Z$7</f>
        <v>0.73094399999999993</v>
      </c>
      <c r="Y19" s="24">
        <f>K19*$Z$7</f>
        <v>7.3094400000000004E-2</v>
      </c>
      <c r="Z19" s="24"/>
      <c r="AA19" s="24">
        <f t="shared" si="3"/>
        <v>2.0318399999999999</v>
      </c>
      <c r="AB19" s="24">
        <f t="shared" si="4"/>
        <v>0.203184</v>
      </c>
      <c r="AC19" s="24">
        <f t="shared" ref="AC19:AD21" si="9">AA19*$AE$7</f>
        <v>4.0636799999999997</v>
      </c>
      <c r="AD19" s="24">
        <f t="shared" si="9"/>
        <v>0.40636800000000001</v>
      </c>
      <c r="AE19" s="24"/>
      <c r="AF19" s="24">
        <f t="shared" si="5"/>
        <v>0.18286559999999999</v>
      </c>
      <c r="AG19" s="24">
        <f t="shared" si="5"/>
        <v>1.828656E-2</v>
      </c>
      <c r="AH19" s="24"/>
      <c r="AI19" s="28">
        <f t="shared" si="6"/>
        <v>6.2783856</v>
      </c>
      <c r="AJ19" s="28">
        <f t="shared" si="6"/>
        <v>0.62783855999999993</v>
      </c>
      <c r="AK19" s="28">
        <f t="shared" ref="AK19:AL21" si="10">AI19*$AM$7</f>
        <v>1.2556771200000001</v>
      </c>
      <c r="AL19" s="28">
        <f t="shared" si="10"/>
        <v>0.125567712</v>
      </c>
      <c r="AM19" s="28"/>
      <c r="AN19" s="28">
        <f t="shared" si="7"/>
        <v>7.5340627199999997</v>
      </c>
      <c r="AO19" s="28">
        <f t="shared" si="7"/>
        <v>0.75340627199999988</v>
      </c>
    </row>
    <row r="20" spans="1:41" s="13" customFormat="1" ht="38.25" customHeight="1">
      <c r="A20" s="19" t="s">
        <v>63</v>
      </c>
      <c r="B20" s="20" t="s">
        <v>64</v>
      </c>
      <c r="C20" s="21" t="s">
        <v>65</v>
      </c>
      <c r="D20" s="21" t="s">
        <v>42</v>
      </c>
      <c r="E20" s="22">
        <v>45</v>
      </c>
      <c r="F20" s="22">
        <v>30</v>
      </c>
      <c r="G20" s="26">
        <f>$G$9</f>
        <v>4.8000000000000001E-2</v>
      </c>
      <c r="H20" s="24">
        <f>E20*G20</f>
        <v>2.16</v>
      </c>
      <c r="I20" s="25">
        <f>H20</f>
        <v>2.16</v>
      </c>
      <c r="J20" s="24">
        <f t="shared" si="8"/>
        <v>1.44</v>
      </c>
      <c r="K20" s="25">
        <f>J20</f>
        <v>1.44</v>
      </c>
      <c r="L20" s="24"/>
      <c r="M20" s="24"/>
      <c r="N20" s="24"/>
      <c r="O20" s="24">
        <f>I20*$Q$7</f>
        <v>3.2399999999999998E-2</v>
      </c>
      <c r="P20" s="24">
        <f>K20*$Q$7</f>
        <v>2.1599999999999998E-2</v>
      </c>
      <c r="Q20" s="24"/>
      <c r="R20" s="24">
        <f>I20*$T$7</f>
        <v>0.73440000000000005</v>
      </c>
      <c r="S20" s="26">
        <f>K20*$T$7</f>
        <v>0.48960000000000004</v>
      </c>
      <c r="T20" s="24"/>
      <c r="U20" s="27">
        <f>I20*$W$7</f>
        <v>2.1600000000000002E-4</v>
      </c>
      <c r="V20" s="27">
        <f>K20*$W$7</f>
        <v>1.44E-4</v>
      </c>
      <c r="W20" s="24"/>
      <c r="X20" s="24">
        <f>I20*$Z$7</f>
        <v>1.6446240000000001</v>
      </c>
      <c r="Y20" s="24">
        <f>K20*$Z$7</f>
        <v>1.0964159999999998</v>
      </c>
      <c r="Z20" s="24"/>
      <c r="AA20" s="24">
        <f t="shared" si="3"/>
        <v>4.5716400000000004</v>
      </c>
      <c r="AB20" s="24">
        <f t="shared" si="4"/>
        <v>3.0477599999999998</v>
      </c>
      <c r="AC20" s="24">
        <f t="shared" si="9"/>
        <v>9.1432800000000007</v>
      </c>
      <c r="AD20" s="24">
        <f t="shared" si="9"/>
        <v>6.0955199999999996</v>
      </c>
      <c r="AE20" s="24"/>
      <c r="AF20" s="24">
        <f t="shared" si="5"/>
        <v>0.41144760000000002</v>
      </c>
      <c r="AG20" s="24">
        <f t="shared" si="5"/>
        <v>0.27429839999999994</v>
      </c>
      <c r="AH20" s="24"/>
      <c r="AI20" s="28">
        <f t="shared" si="6"/>
        <v>14.126367600000002</v>
      </c>
      <c r="AJ20" s="28">
        <f t="shared" si="6"/>
        <v>9.4175783999999982</v>
      </c>
      <c r="AK20" s="28">
        <f t="shared" si="10"/>
        <v>2.8252735200000005</v>
      </c>
      <c r="AL20" s="28">
        <f t="shared" si="10"/>
        <v>1.8835156799999997</v>
      </c>
      <c r="AM20" s="28"/>
      <c r="AN20" s="28">
        <f t="shared" si="7"/>
        <v>16.951641120000001</v>
      </c>
      <c r="AO20" s="28">
        <f t="shared" si="7"/>
        <v>11.301094079999999</v>
      </c>
    </row>
    <row r="21" spans="1:41" s="13" customFormat="1" ht="38.25" customHeight="1">
      <c r="A21" s="160" t="s">
        <v>66</v>
      </c>
      <c r="B21" s="161" t="s">
        <v>67</v>
      </c>
      <c r="C21" s="162" t="s">
        <v>48</v>
      </c>
      <c r="D21" s="21" t="s">
        <v>42</v>
      </c>
      <c r="E21" s="22">
        <v>20</v>
      </c>
      <c r="F21" s="22"/>
      <c r="G21" s="26">
        <f>$G$9</f>
        <v>4.8000000000000001E-2</v>
      </c>
      <c r="H21" s="24">
        <f t="shared" si="2"/>
        <v>0.96</v>
      </c>
      <c r="I21" s="32">
        <f>H21+H22</f>
        <v>1.35</v>
      </c>
      <c r="J21" s="24">
        <f t="shared" si="8"/>
        <v>0</v>
      </c>
      <c r="K21" s="25"/>
      <c r="L21" s="24"/>
      <c r="M21" s="24"/>
      <c r="N21" s="24"/>
      <c r="O21" s="24">
        <f>I21*$Q$7</f>
        <v>2.0250000000000001E-2</v>
      </c>
      <c r="P21" s="24">
        <f>K21*$Q$7</f>
        <v>0</v>
      </c>
      <c r="Q21" s="24"/>
      <c r="R21" s="24">
        <f>I21*$T$7</f>
        <v>0.45900000000000007</v>
      </c>
      <c r="S21" s="26">
        <f>K21*$T$7</f>
        <v>0</v>
      </c>
      <c r="T21" s="24"/>
      <c r="U21" s="27">
        <f>I21*$W$7</f>
        <v>1.3500000000000003E-4</v>
      </c>
      <c r="V21" s="27">
        <f>K21*$W$7</f>
        <v>0</v>
      </c>
      <c r="W21" s="24"/>
      <c r="X21" s="24">
        <f>I21*$Z$7</f>
        <v>1.02789</v>
      </c>
      <c r="Y21" s="24">
        <f>K21*$Z$7</f>
        <v>0</v>
      </c>
      <c r="Z21" s="24"/>
      <c r="AA21" s="24">
        <f t="shared" si="3"/>
        <v>2.8572750000000005</v>
      </c>
      <c r="AB21" s="24">
        <f t="shared" si="4"/>
        <v>0</v>
      </c>
      <c r="AC21" s="24">
        <f t="shared" si="9"/>
        <v>5.7145500000000009</v>
      </c>
      <c r="AD21" s="24">
        <f t="shared" si="9"/>
        <v>0</v>
      </c>
      <c r="AE21" s="24"/>
      <c r="AF21" s="24">
        <f t="shared" si="5"/>
        <v>0.25715474999999999</v>
      </c>
      <c r="AG21" s="24">
        <f t="shared" si="5"/>
        <v>0</v>
      </c>
      <c r="AH21" s="24"/>
      <c r="AI21" s="28">
        <f t="shared" si="6"/>
        <v>8.8289797500000002</v>
      </c>
      <c r="AJ21" s="28">
        <f t="shared" si="6"/>
        <v>0</v>
      </c>
      <c r="AK21" s="28">
        <f t="shared" si="10"/>
        <v>1.7657959500000002</v>
      </c>
      <c r="AL21" s="28">
        <f t="shared" si="10"/>
        <v>0</v>
      </c>
      <c r="AM21" s="28"/>
      <c r="AN21" s="28">
        <f t="shared" si="7"/>
        <v>10.5947757</v>
      </c>
      <c r="AO21" s="28">
        <f t="shared" si="7"/>
        <v>0</v>
      </c>
    </row>
    <row r="22" spans="1:41" s="13" customFormat="1" ht="38.25" customHeight="1">
      <c r="A22" s="160"/>
      <c r="B22" s="161"/>
      <c r="C22" s="162"/>
      <c r="D22" s="21" t="s">
        <v>56</v>
      </c>
      <c r="E22" s="22">
        <v>10</v>
      </c>
      <c r="F22" s="22"/>
      <c r="G22" s="26">
        <f>$G$16</f>
        <v>3.9E-2</v>
      </c>
      <c r="H22" s="24">
        <f t="shared" si="2"/>
        <v>0.39</v>
      </c>
      <c r="I22" s="32"/>
      <c r="J22" s="24"/>
      <c r="K22" s="25"/>
      <c r="L22" s="24"/>
      <c r="M22" s="24"/>
      <c r="N22" s="24"/>
      <c r="O22" s="24"/>
      <c r="P22" s="24"/>
      <c r="Q22" s="24"/>
      <c r="R22" s="24"/>
      <c r="S22" s="26"/>
      <c r="T22" s="24"/>
      <c r="U22" s="27"/>
      <c r="V22" s="27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8"/>
      <c r="AJ22" s="28"/>
      <c r="AK22" s="28"/>
      <c r="AL22" s="28"/>
      <c r="AM22" s="28"/>
      <c r="AN22" s="28"/>
      <c r="AO22" s="28"/>
    </row>
    <row r="23" spans="1:41" s="13" customFormat="1" ht="38.25" customHeight="1">
      <c r="A23" s="19" t="s">
        <v>68</v>
      </c>
      <c r="B23" s="20" t="s">
        <v>69</v>
      </c>
      <c r="C23" s="21" t="s">
        <v>70</v>
      </c>
      <c r="D23" s="21" t="s">
        <v>42</v>
      </c>
      <c r="E23" s="22">
        <v>90</v>
      </c>
      <c r="F23" s="22"/>
      <c r="G23" s="26">
        <f>$G$9</f>
        <v>4.8000000000000001E-2</v>
      </c>
      <c r="H23" s="24">
        <f t="shared" si="2"/>
        <v>4.32</v>
      </c>
      <c r="I23" s="25">
        <f>H23</f>
        <v>4.32</v>
      </c>
      <c r="J23" s="24">
        <f t="shared" si="8"/>
        <v>0</v>
      </c>
      <c r="K23" s="25"/>
      <c r="L23" s="24"/>
      <c r="M23" s="24"/>
      <c r="N23" s="24"/>
      <c r="O23" s="24">
        <f>I23*$Q$7</f>
        <v>6.4799999999999996E-2</v>
      </c>
      <c r="P23" s="24">
        <f>K23*$Q$7</f>
        <v>0</v>
      </c>
      <c r="Q23" s="24"/>
      <c r="R23" s="24">
        <f>I23*$T$7</f>
        <v>1.4688000000000001</v>
      </c>
      <c r="S23" s="26">
        <f>K23*$T$7</f>
        <v>0</v>
      </c>
      <c r="T23" s="24"/>
      <c r="U23" s="27">
        <f>I23*$W$7</f>
        <v>4.3200000000000004E-4</v>
      </c>
      <c r="V23" s="27">
        <f>K23*$W$7</f>
        <v>0</v>
      </c>
      <c r="W23" s="24"/>
      <c r="X23" s="24">
        <f>I23*$Z$7</f>
        <v>3.2892480000000002</v>
      </c>
      <c r="Y23" s="24">
        <f>K23*$Z$7</f>
        <v>0</v>
      </c>
      <c r="Z23" s="24"/>
      <c r="AA23" s="24">
        <f t="shared" si="3"/>
        <v>9.1432800000000007</v>
      </c>
      <c r="AB23" s="24">
        <f t="shared" si="4"/>
        <v>0</v>
      </c>
      <c r="AC23" s="24">
        <f>AA23*$AE$7</f>
        <v>18.286560000000001</v>
      </c>
      <c r="AD23" s="24">
        <f>AB23*$AE$7</f>
        <v>0</v>
      </c>
      <c r="AE23" s="24"/>
      <c r="AF23" s="24">
        <f t="shared" si="5"/>
        <v>0.82289520000000005</v>
      </c>
      <c r="AG23" s="24">
        <f t="shared" si="5"/>
        <v>0</v>
      </c>
      <c r="AH23" s="24"/>
      <c r="AI23" s="28">
        <f t="shared" si="6"/>
        <v>28.252735200000004</v>
      </c>
      <c r="AJ23" s="28"/>
      <c r="AK23" s="28">
        <f>AI23*$AM$7</f>
        <v>5.6505470400000011</v>
      </c>
      <c r="AL23" s="28"/>
      <c r="AM23" s="28"/>
      <c r="AN23" s="28">
        <f t="shared" si="7"/>
        <v>33.903282240000003</v>
      </c>
      <c r="AO23" s="28"/>
    </row>
    <row r="24" spans="1:41" s="13" customFormat="1" ht="38.25" customHeight="1">
      <c r="A24" s="19" t="s">
        <v>71</v>
      </c>
      <c r="B24" s="20" t="s">
        <v>72</v>
      </c>
      <c r="C24" s="21" t="s">
        <v>70</v>
      </c>
      <c r="D24" s="21" t="s">
        <v>42</v>
      </c>
      <c r="E24" s="22">
        <v>90</v>
      </c>
      <c r="F24" s="22"/>
      <c r="G24" s="26">
        <f>$G$9</f>
        <v>4.8000000000000001E-2</v>
      </c>
      <c r="H24" s="24">
        <f t="shared" si="2"/>
        <v>4.32</v>
      </c>
      <c r="I24" s="25">
        <f>H24</f>
        <v>4.32</v>
      </c>
      <c r="J24" s="24">
        <f t="shared" si="8"/>
        <v>0</v>
      </c>
      <c r="K24" s="25"/>
      <c r="L24" s="24"/>
      <c r="M24" s="24"/>
      <c r="N24" s="24"/>
      <c r="O24" s="24">
        <f>I24*$Q$7</f>
        <v>6.4799999999999996E-2</v>
      </c>
      <c r="P24" s="24">
        <f>K24*$Q$7</f>
        <v>0</v>
      </c>
      <c r="Q24" s="24"/>
      <c r="R24" s="24">
        <f>I24*$T$7</f>
        <v>1.4688000000000001</v>
      </c>
      <c r="S24" s="26">
        <f>K24*$T$7</f>
        <v>0</v>
      </c>
      <c r="T24" s="24"/>
      <c r="U24" s="27">
        <f>I24*$W$7</f>
        <v>4.3200000000000004E-4</v>
      </c>
      <c r="V24" s="27">
        <f>K24*$W$7</f>
        <v>0</v>
      </c>
      <c r="W24" s="24"/>
      <c r="X24" s="24">
        <f>I24*$Z$7</f>
        <v>3.2892480000000002</v>
      </c>
      <c r="Y24" s="24">
        <f>K24*$Z$7</f>
        <v>0</v>
      </c>
      <c r="Z24" s="24"/>
      <c r="AA24" s="24">
        <f t="shared" si="3"/>
        <v>9.1432800000000007</v>
      </c>
      <c r="AB24" s="24">
        <f t="shared" si="4"/>
        <v>0</v>
      </c>
      <c r="AC24" s="24">
        <f>AA24*$AE$7</f>
        <v>18.286560000000001</v>
      </c>
      <c r="AD24" s="24">
        <f>AB24*$AE$7</f>
        <v>0</v>
      </c>
      <c r="AE24" s="24"/>
      <c r="AF24" s="24">
        <f t="shared" si="5"/>
        <v>0.82289520000000005</v>
      </c>
      <c r="AG24" s="24">
        <f t="shared" si="5"/>
        <v>0</v>
      </c>
      <c r="AH24" s="24"/>
      <c r="AI24" s="28">
        <f t="shared" si="6"/>
        <v>28.252735200000004</v>
      </c>
      <c r="AJ24" s="28"/>
      <c r="AK24" s="28">
        <f>AI24*$AM$7</f>
        <v>5.6505470400000011</v>
      </c>
      <c r="AL24" s="28"/>
      <c r="AM24" s="28"/>
      <c r="AN24" s="28">
        <f t="shared" si="7"/>
        <v>33.903282240000003</v>
      </c>
      <c r="AO24" s="28"/>
    </row>
    <row r="25" spans="1:41" s="13" customFormat="1" ht="38.25" customHeight="1">
      <c r="A25" s="19" t="s">
        <v>73</v>
      </c>
      <c r="B25" s="20" t="s">
        <v>74</v>
      </c>
      <c r="C25" s="21"/>
      <c r="D25" s="21"/>
      <c r="E25" s="22"/>
      <c r="F25" s="22"/>
      <c r="G25" s="26"/>
      <c r="H25" s="24"/>
      <c r="I25" s="25"/>
      <c r="J25" s="24"/>
      <c r="K25" s="25"/>
      <c r="L25" s="24"/>
      <c r="M25" s="24"/>
      <c r="N25" s="24"/>
      <c r="O25" s="24"/>
      <c r="P25" s="24"/>
      <c r="Q25" s="24"/>
      <c r="R25" s="24"/>
      <c r="S25" s="26"/>
      <c r="T25" s="24"/>
      <c r="U25" s="27"/>
      <c r="V25" s="27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8"/>
      <c r="AJ25" s="28"/>
      <c r="AK25" s="28"/>
      <c r="AL25" s="28"/>
      <c r="AM25" s="28"/>
      <c r="AN25" s="28"/>
      <c r="AO25" s="28"/>
    </row>
    <row r="26" spans="1:41" s="13" customFormat="1" ht="38.25" customHeight="1">
      <c r="A26" s="19" t="s">
        <v>75</v>
      </c>
      <c r="B26" s="20" t="s">
        <v>76</v>
      </c>
      <c r="C26" s="21" t="s">
        <v>70</v>
      </c>
      <c r="D26" s="21" t="s">
        <v>42</v>
      </c>
      <c r="E26" s="22">
        <v>180</v>
      </c>
      <c r="F26" s="22"/>
      <c r="G26" s="26">
        <f>$G$9</f>
        <v>4.8000000000000001E-2</v>
      </c>
      <c r="H26" s="24">
        <f t="shared" si="2"/>
        <v>8.64</v>
      </c>
      <c r="I26" s="25">
        <f t="shared" ref="I26:I33" si="11">H26</f>
        <v>8.64</v>
      </c>
      <c r="J26" s="24">
        <f t="shared" si="8"/>
        <v>0</v>
      </c>
      <c r="K26" s="25"/>
      <c r="L26" s="24"/>
      <c r="M26" s="24"/>
      <c r="N26" s="24"/>
      <c r="O26" s="24">
        <f t="shared" ref="O26:O33" si="12">I26*$Q$7</f>
        <v>0.12959999999999999</v>
      </c>
      <c r="P26" s="24">
        <f t="shared" ref="P26:P33" si="13">K26*$Q$7</f>
        <v>0</v>
      </c>
      <c r="Q26" s="24"/>
      <c r="R26" s="24">
        <f t="shared" ref="R26:R33" si="14">I26*$T$7</f>
        <v>2.9376000000000002</v>
      </c>
      <c r="S26" s="26">
        <f t="shared" ref="S26:S33" si="15">K26*$T$7</f>
        <v>0</v>
      </c>
      <c r="T26" s="24"/>
      <c r="U26" s="27">
        <f t="shared" ref="U26:U33" si="16">I26*$W$7</f>
        <v>8.6400000000000008E-4</v>
      </c>
      <c r="V26" s="27">
        <f t="shared" ref="V26:V33" si="17">K26*$W$7</f>
        <v>0</v>
      </c>
      <c r="W26" s="24"/>
      <c r="X26" s="24">
        <f t="shared" ref="X26:X33" si="18">I26*$Z$7</f>
        <v>6.5784960000000003</v>
      </c>
      <c r="Y26" s="24">
        <f t="shared" ref="Y26:Y33" si="19">K26*$Z$7</f>
        <v>0</v>
      </c>
      <c r="Z26" s="24"/>
      <c r="AA26" s="24">
        <f t="shared" si="3"/>
        <v>18.286560000000001</v>
      </c>
      <c r="AB26" s="24">
        <f t="shared" si="4"/>
        <v>0</v>
      </c>
      <c r="AC26" s="24">
        <f t="shared" ref="AC26:AD33" si="20">AA26*$AE$7</f>
        <v>36.573120000000003</v>
      </c>
      <c r="AD26" s="24">
        <f t="shared" si="20"/>
        <v>0</v>
      </c>
      <c r="AE26" s="24"/>
      <c r="AF26" s="24">
        <f t="shared" si="5"/>
        <v>1.6457904000000001</v>
      </c>
      <c r="AG26" s="24">
        <f t="shared" si="5"/>
        <v>0</v>
      </c>
      <c r="AH26" s="24"/>
      <c r="AI26" s="28">
        <f t="shared" si="6"/>
        <v>56.505470400000007</v>
      </c>
      <c r="AJ26" s="28">
        <f t="shared" si="6"/>
        <v>0</v>
      </c>
      <c r="AK26" s="28">
        <f t="shared" ref="AK26:AL33" si="21">AI26*$AM$7</f>
        <v>11.301094080000002</v>
      </c>
      <c r="AL26" s="28">
        <f t="shared" si="21"/>
        <v>0</v>
      </c>
      <c r="AM26" s="28"/>
      <c r="AN26" s="28">
        <f t="shared" si="7"/>
        <v>67.806564480000006</v>
      </c>
      <c r="AO26" s="28">
        <f t="shared" si="7"/>
        <v>0</v>
      </c>
    </row>
    <row r="27" spans="1:41" s="13" customFormat="1" ht="38.25" customHeight="1">
      <c r="A27" s="19" t="s">
        <v>77</v>
      </c>
      <c r="B27" s="20" t="s">
        <v>78</v>
      </c>
      <c r="C27" s="21" t="s">
        <v>70</v>
      </c>
      <c r="D27" s="21" t="s">
        <v>42</v>
      </c>
      <c r="E27" s="22">
        <v>120</v>
      </c>
      <c r="F27" s="22"/>
      <c r="G27" s="26">
        <f>$G$9</f>
        <v>4.8000000000000001E-2</v>
      </c>
      <c r="H27" s="24">
        <f t="shared" si="2"/>
        <v>5.76</v>
      </c>
      <c r="I27" s="25">
        <f t="shared" si="11"/>
        <v>5.76</v>
      </c>
      <c r="J27" s="24">
        <f t="shared" si="8"/>
        <v>0</v>
      </c>
      <c r="K27" s="25"/>
      <c r="L27" s="24"/>
      <c r="M27" s="24"/>
      <c r="N27" s="24"/>
      <c r="O27" s="24">
        <f t="shared" si="12"/>
        <v>8.6399999999999991E-2</v>
      </c>
      <c r="P27" s="24">
        <f t="shared" si="13"/>
        <v>0</v>
      </c>
      <c r="Q27" s="24"/>
      <c r="R27" s="24">
        <f t="shared" si="14"/>
        <v>1.9584000000000001</v>
      </c>
      <c r="S27" s="26">
        <f t="shared" si="15"/>
        <v>0</v>
      </c>
      <c r="T27" s="24"/>
      <c r="U27" s="27">
        <f t="shared" si="16"/>
        <v>5.7600000000000001E-4</v>
      </c>
      <c r="V27" s="27">
        <f t="shared" si="17"/>
        <v>0</v>
      </c>
      <c r="W27" s="24"/>
      <c r="X27" s="24">
        <f t="shared" si="18"/>
        <v>4.3856639999999993</v>
      </c>
      <c r="Y27" s="24">
        <f t="shared" si="19"/>
        <v>0</v>
      </c>
      <c r="Z27" s="24"/>
      <c r="AA27" s="24">
        <f t="shared" si="3"/>
        <v>12.191039999999999</v>
      </c>
      <c r="AB27" s="24">
        <f t="shared" si="4"/>
        <v>0</v>
      </c>
      <c r="AC27" s="24">
        <f t="shared" si="20"/>
        <v>24.382079999999998</v>
      </c>
      <c r="AD27" s="24">
        <f t="shared" si="20"/>
        <v>0</v>
      </c>
      <c r="AE27" s="24"/>
      <c r="AF27" s="24">
        <f t="shared" si="5"/>
        <v>1.0971935999999998</v>
      </c>
      <c r="AG27" s="24">
        <f t="shared" si="5"/>
        <v>0</v>
      </c>
      <c r="AH27" s="24"/>
      <c r="AI27" s="28">
        <f t="shared" si="6"/>
        <v>37.670313599999993</v>
      </c>
      <c r="AJ27" s="28">
        <f t="shared" si="6"/>
        <v>0</v>
      </c>
      <c r="AK27" s="28">
        <f t="shared" si="21"/>
        <v>7.5340627199999988</v>
      </c>
      <c r="AL27" s="28">
        <f t="shared" si="21"/>
        <v>0</v>
      </c>
      <c r="AM27" s="28"/>
      <c r="AN27" s="28">
        <f t="shared" si="7"/>
        <v>45.204376319999994</v>
      </c>
      <c r="AO27" s="28">
        <f t="shared" si="7"/>
        <v>0</v>
      </c>
    </row>
    <row r="28" spans="1:41" s="13" customFormat="1" ht="38.25" customHeight="1">
      <c r="A28" s="19" t="s">
        <v>79</v>
      </c>
      <c r="B28" s="20" t="s">
        <v>80</v>
      </c>
      <c r="C28" s="21" t="s">
        <v>70</v>
      </c>
      <c r="D28" s="21" t="s">
        <v>42</v>
      </c>
      <c r="E28" s="22">
        <v>60</v>
      </c>
      <c r="F28" s="22"/>
      <c r="G28" s="26">
        <f>$G$9</f>
        <v>4.8000000000000001E-2</v>
      </c>
      <c r="H28" s="24">
        <f t="shared" si="2"/>
        <v>2.88</v>
      </c>
      <c r="I28" s="25">
        <f t="shared" si="11"/>
        <v>2.88</v>
      </c>
      <c r="J28" s="24">
        <f t="shared" si="8"/>
        <v>0</v>
      </c>
      <c r="K28" s="25"/>
      <c r="L28" s="24"/>
      <c r="M28" s="24"/>
      <c r="N28" s="24"/>
      <c r="O28" s="24">
        <f t="shared" si="12"/>
        <v>4.3199999999999995E-2</v>
      </c>
      <c r="P28" s="24">
        <f t="shared" si="13"/>
        <v>0</v>
      </c>
      <c r="Q28" s="24"/>
      <c r="R28" s="24">
        <f t="shared" si="14"/>
        <v>0.97920000000000007</v>
      </c>
      <c r="S28" s="26">
        <f t="shared" si="15"/>
        <v>0</v>
      </c>
      <c r="T28" s="24"/>
      <c r="U28" s="27">
        <f t="shared" si="16"/>
        <v>2.8800000000000001E-4</v>
      </c>
      <c r="V28" s="27">
        <f t="shared" si="17"/>
        <v>0</v>
      </c>
      <c r="W28" s="24"/>
      <c r="X28" s="24">
        <f t="shared" si="18"/>
        <v>2.1928319999999997</v>
      </c>
      <c r="Y28" s="24">
        <f t="shared" si="19"/>
        <v>0</v>
      </c>
      <c r="Z28" s="24"/>
      <c r="AA28" s="24">
        <f t="shared" si="3"/>
        <v>6.0955199999999996</v>
      </c>
      <c r="AB28" s="24">
        <f t="shared" si="4"/>
        <v>0</v>
      </c>
      <c r="AC28" s="24">
        <f t="shared" si="20"/>
        <v>12.191039999999999</v>
      </c>
      <c r="AD28" s="24">
        <f t="shared" si="20"/>
        <v>0</v>
      </c>
      <c r="AE28" s="24"/>
      <c r="AF28" s="24">
        <f t="shared" si="5"/>
        <v>0.54859679999999988</v>
      </c>
      <c r="AG28" s="24">
        <f t="shared" si="5"/>
        <v>0</v>
      </c>
      <c r="AH28" s="24"/>
      <c r="AI28" s="28">
        <f t="shared" si="6"/>
        <v>18.835156799999996</v>
      </c>
      <c r="AJ28" s="28">
        <f t="shared" si="6"/>
        <v>0</v>
      </c>
      <c r="AK28" s="28">
        <f t="shared" si="21"/>
        <v>3.7670313599999994</v>
      </c>
      <c r="AL28" s="28">
        <f t="shared" si="21"/>
        <v>0</v>
      </c>
      <c r="AM28" s="28"/>
      <c r="AN28" s="28">
        <f t="shared" si="7"/>
        <v>22.602188159999997</v>
      </c>
      <c r="AO28" s="28">
        <f t="shared" si="7"/>
        <v>0</v>
      </c>
    </row>
    <row r="29" spans="1:41" s="13" customFormat="1" ht="38.25" customHeight="1">
      <c r="A29" s="19" t="s">
        <v>81</v>
      </c>
      <c r="B29" s="20" t="s">
        <v>82</v>
      </c>
      <c r="C29" s="21" t="s">
        <v>70</v>
      </c>
      <c r="D29" s="21" t="s">
        <v>42</v>
      </c>
      <c r="E29" s="22">
        <v>20</v>
      </c>
      <c r="F29" s="22"/>
      <c r="G29" s="26">
        <f>$G$9</f>
        <v>4.8000000000000001E-2</v>
      </c>
      <c r="H29" s="24">
        <f t="shared" si="2"/>
        <v>0.96</v>
      </c>
      <c r="I29" s="25">
        <f t="shared" si="11"/>
        <v>0.96</v>
      </c>
      <c r="J29" s="24">
        <f t="shared" si="8"/>
        <v>0</v>
      </c>
      <c r="K29" s="25"/>
      <c r="L29" s="24"/>
      <c r="M29" s="24"/>
      <c r="N29" s="24"/>
      <c r="O29" s="24">
        <f t="shared" si="12"/>
        <v>1.44E-2</v>
      </c>
      <c r="P29" s="24">
        <f t="shared" si="13"/>
        <v>0</v>
      </c>
      <c r="Q29" s="24"/>
      <c r="R29" s="24">
        <f t="shared" si="14"/>
        <v>0.32640000000000002</v>
      </c>
      <c r="S29" s="26">
        <f t="shared" si="15"/>
        <v>0</v>
      </c>
      <c r="T29" s="24"/>
      <c r="U29" s="27">
        <f t="shared" si="16"/>
        <v>9.6000000000000002E-5</v>
      </c>
      <c r="V29" s="27">
        <f t="shared" si="17"/>
        <v>0</v>
      </c>
      <c r="W29" s="24"/>
      <c r="X29" s="24">
        <f t="shared" si="18"/>
        <v>0.73094399999999993</v>
      </c>
      <c r="Y29" s="24">
        <f t="shared" si="19"/>
        <v>0</v>
      </c>
      <c r="Z29" s="24"/>
      <c r="AA29" s="24">
        <f t="shared" si="3"/>
        <v>2.0318399999999999</v>
      </c>
      <c r="AB29" s="24">
        <f t="shared" si="4"/>
        <v>0</v>
      </c>
      <c r="AC29" s="24">
        <f t="shared" si="20"/>
        <v>4.0636799999999997</v>
      </c>
      <c r="AD29" s="24">
        <f t="shared" si="20"/>
        <v>0</v>
      </c>
      <c r="AE29" s="24"/>
      <c r="AF29" s="24">
        <f t="shared" si="5"/>
        <v>0.18286559999999999</v>
      </c>
      <c r="AG29" s="24">
        <f t="shared" si="5"/>
        <v>0</v>
      </c>
      <c r="AH29" s="24"/>
      <c r="AI29" s="28">
        <f t="shared" si="6"/>
        <v>6.2783856</v>
      </c>
      <c r="AJ29" s="28">
        <f t="shared" si="6"/>
        <v>0</v>
      </c>
      <c r="AK29" s="28">
        <f t="shared" si="21"/>
        <v>1.2556771200000001</v>
      </c>
      <c r="AL29" s="28">
        <f t="shared" si="21"/>
        <v>0</v>
      </c>
      <c r="AM29" s="28"/>
      <c r="AN29" s="28">
        <f t="shared" si="7"/>
        <v>7.5340627199999997</v>
      </c>
      <c r="AO29" s="28">
        <f t="shared" si="7"/>
        <v>0</v>
      </c>
    </row>
    <row r="30" spans="1:41" s="13" customFormat="1" ht="38.25" customHeight="1">
      <c r="A30" s="19" t="s">
        <v>83</v>
      </c>
      <c r="B30" s="20" t="s">
        <v>84</v>
      </c>
      <c r="C30" s="21" t="s">
        <v>70</v>
      </c>
      <c r="D30" s="21" t="s">
        <v>42</v>
      </c>
      <c r="E30" s="22">
        <v>20</v>
      </c>
      <c r="F30" s="22"/>
      <c r="G30" s="26">
        <f>$G$9</f>
        <v>4.8000000000000001E-2</v>
      </c>
      <c r="H30" s="24">
        <f t="shared" si="2"/>
        <v>0.96</v>
      </c>
      <c r="I30" s="25">
        <f t="shared" si="11"/>
        <v>0.96</v>
      </c>
      <c r="J30" s="24">
        <f t="shared" si="8"/>
        <v>0</v>
      </c>
      <c r="K30" s="25"/>
      <c r="L30" s="24"/>
      <c r="M30" s="24"/>
      <c r="N30" s="24"/>
      <c r="O30" s="24">
        <f t="shared" si="12"/>
        <v>1.44E-2</v>
      </c>
      <c r="P30" s="24">
        <f t="shared" si="13"/>
        <v>0</v>
      </c>
      <c r="Q30" s="24"/>
      <c r="R30" s="24">
        <f t="shared" si="14"/>
        <v>0.32640000000000002</v>
      </c>
      <c r="S30" s="26">
        <f t="shared" si="15"/>
        <v>0</v>
      </c>
      <c r="T30" s="24"/>
      <c r="U30" s="27">
        <f t="shared" si="16"/>
        <v>9.6000000000000002E-5</v>
      </c>
      <c r="V30" s="27">
        <f t="shared" si="17"/>
        <v>0</v>
      </c>
      <c r="W30" s="24"/>
      <c r="X30" s="24">
        <f t="shared" si="18"/>
        <v>0.73094399999999993</v>
      </c>
      <c r="Y30" s="24">
        <f t="shared" si="19"/>
        <v>0</v>
      </c>
      <c r="Z30" s="24"/>
      <c r="AA30" s="24">
        <f t="shared" si="3"/>
        <v>2.0318399999999999</v>
      </c>
      <c r="AB30" s="24">
        <f t="shared" si="4"/>
        <v>0</v>
      </c>
      <c r="AC30" s="24">
        <f t="shared" si="20"/>
        <v>4.0636799999999997</v>
      </c>
      <c r="AD30" s="24">
        <f t="shared" si="20"/>
        <v>0</v>
      </c>
      <c r="AE30" s="24"/>
      <c r="AF30" s="24">
        <f t="shared" si="5"/>
        <v>0.18286559999999999</v>
      </c>
      <c r="AG30" s="24">
        <f t="shared" si="5"/>
        <v>0</v>
      </c>
      <c r="AH30" s="24"/>
      <c r="AI30" s="28">
        <f t="shared" si="6"/>
        <v>6.2783856</v>
      </c>
      <c r="AJ30" s="28">
        <f t="shared" si="6"/>
        <v>0</v>
      </c>
      <c r="AK30" s="28">
        <f t="shared" si="21"/>
        <v>1.2556771200000001</v>
      </c>
      <c r="AL30" s="28">
        <f t="shared" si="21"/>
        <v>0</v>
      </c>
      <c r="AM30" s="28"/>
      <c r="AN30" s="28">
        <f t="shared" si="7"/>
        <v>7.5340627199999997</v>
      </c>
      <c r="AO30" s="28">
        <f t="shared" si="7"/>
        <v>0</v>
      </c>
    </row>
    <row r="31" spans="1:41" s="13" customFormat="1" ht="38.25" customHeight="1">
      <c r="A31" s="19" t="s">
        <v>85</v>
      </c>
      <c r="B31" s="20" t="s">
        <v>86</v>
      </c>
      <c r="C31" s="21" t="s">
        <v>70</v>
      </c>
      <c r="D31" s="21" t="s">
        <v>42</v>
      </c>
      <c r="E31" s="22">
        <v>20</v>
      </c>
      <c r="F31" s="22"/>
      <c r="G31" s="26">
        <v>4.8000000000000001E-2</v>
      </c>
      <c r="H31" s="24">
        <f t="shared" si="2"/>
        <v>0.96</v>
      </c>
      <c r="I31" s="25">
        <f t="shared" si="11"/>
        <v>0.96</v>
      </c>
      <c r="J31" s="24">
        <f t="shared" si="8"/>
        <v>0</v>
      </c>
      <c r="K31" s="25"/>
      <c r="L31" s="24"/>
      <c r="M31" s="24"/>
      <c r="N31" s="24"/>
      <c r="O31" s="24">
        <f t="shared" si="12"/>
        <v>1.44E-2</v>
      </c>
      <c r="P31" s="24">
        <f t="shared" si="13"/>
        <v>0</v>
      </c>
      <c r="Q31" s="24"/>
      <c r="R31" s="24">
        <f t="shared" si="14"/>
        <v>0.32640000000000002</v>
      </c>
      <c r="S31" s="26">
        <f t="shared" si="15"/>
        <v>0</v>
      </c>
      <c r="T31" s="24"/>
      <c r="U31" s="27">
        <f t="shared" si="16"/>
        <v>9.6000000000000002E-5</v>
      </c>
      <c r="V31" s="27">
        <f t="shared" si="17"/>
        <v>0</v>
      </c>
      <c r="W31" s="24"/>
      <c r="X31" s="24">
        <f t="shared" si="18"/>
        <v>0.73094399999999993</v>
      </c>
      <c r="Y31" s="24">
        <f t="shared" si="19"/>
        <v>0</v>
      </c>
      <c r="Z31" s="24"/>
      <c r="AA31" s="24">
        <f t="shared" si="3"/>
        <v>2.0318399999999999</v>
      </c>
      <c r="AB31" s="24">
        <f t="shared" si="4"/>
        <v>0</v>
      </c>
      <c r="AC31" s="24">
        <f t="shared" si="20"/>
        <v>4.0636799999999997</v>
      </c>
      <c r="AD31" s="24">
        <f t="shared" si="20"/>
        <v>0</v>
      </c>
      <c r="AE31" s="24"/>
      <c r="AF31" s="24">
        <f t="shared" si="5"/>
        <v>0.18286559999999999</v>
      </c>
      <c r="AG31" s="24">
        <f t="shared" si="5"/>
        <v>0</v>
      </c>
      <c r="AH31" s="24"/>
      <c r="AI31" s="28">
        <f t="shared" si="6"/>
        <v>6.2783856</v>
      </c>
      <c r="AJ31" s="28">
        <f t="shared" si="6"/>
        <v>0</v>
      </c>
      <c r="AK31" s="28">
        <f t="shared" si="21"/>
        <v>1.2556771200000001</v>
      </c>
      <c r="AL31" s="28">
        <f t="shared" si="21"/>
        <v>0</v>
      </c>
      <c r="AM31" s="28"/>
      <c r="AN31" s="28">
        <f t="shared" si="7"/>
        <v>7.5340627199999997</v>
      </c>
      <c r="AO31" s="28">
        <f t="shared" si="7"/>
        <v>0</v>
      </c>
    </row>
    <row r="32" spans="1:41" s="13" customFormat="1" ht="38.25" customHeight="1">
      <c r="A32" s="19" t="s">
        <v>87</v>
      </c>
      <c r="B32" s="20" t="s">
        <v>88</v>
      </c>
      <c r="C32" s="21" t="s">
        <v>70</v>
      </c>
      <c r="D32" s="21" t="s">
        <v>42</v>
      </c>
      <c r="E32" s="22">
        <v>60</v>
      </c>
      <c r="F32" s="22"/>
      <c r="G32" s="24">
        <v>4.8000000000000001E-2</v>
      </c>
      <c r="H32" s="24">
        <f t="shared" si="2"/>
        <v>2.88</v>
      </c>
      <c r="I32" s="25">
        <f t="shared" si="11"/>
        <v>2.88</v>
      </c>
      <c r="J32" s="24">
        <f t="shared" si="8"/>
        <v>0</v>
      </c>
      <c r="K32" s="25"/>
      <c r="L32" s="24"/>
      <c r="M32" s="24"/>
      <c r="N32" s="24"/>
      <c r="O32" s="24">
        <f t="shared" si="12"/>
        <v>4.3199999999999995E-2</v>
      </c>
      <c r="P32" s="24">
        <f t="shared" si="13"/>
        <v>0</v>
      </c>
      <c r="Q32" s="24"/>
      <c r="R32" s="24">
        <f t="shared" si="14"/>
        <v>0.97920000000000007</v>
      </c>
      <c r="S32" s="26">
        <f t="shared" si="15"/>
        <v>0</v>
      </c>
      <c r="T32" s="24"/>
      <c r="U32" s="27">
        <f t="shared" si="16"/>
        <v>2.8800000000000001E-4</v>
      </c>
      <c r="V32" s="27">
        <f t="shared" si="17"/>
        <v>0</v>
      </c>
      <c r="W32" s="24"/>
      <c r="X32" s="24">
        <f t="shared" si="18"/>
        <v>2.1928319999999997</v>
      </c>
      <c r="Y32" s="24">
        <f t="shared" si="19"/>
        <v>0</v>
      </c>
      <c r="Z32" s="24"/>
      <c r="AA32" s="24">
        <f t="shared" si="3"/>
        <v>6.0955199999999996</v>
      </c>
      <c r="AB32" s="24">
        <f t="shared" si="4"/>
        <v>0</v>
      </c>
      <c r="AC32" s="24">
        <f t="shared" si="20"/>
        <v>12.191039999999999</v>
      </c>
      <c r="AD32" s="24">
        <f t="shared" si="20"/>
        <v>0</v>
      </c>
      <c r="AE32" s="24"/>
      <c r="AF32" s="24">
        <f t="shared" si="5"/>
        <v>0.54859679999999988</v>
      </c>
      <c r="AG32" s="24">
        <f t="shared" si="5"/>
        <v>0</v>
      </c>
      <c r="AH32" s="24"/>
      <c r="AI32" s="28">
        <f t="shared" si="6"/>
        <v>18.835156799999996</v>
      </c>
      <c r="AJ32" s="28">
        <f t="shared" si="6"/>
        <v>0</v>
      </c>
      <c r="AK32" s="28">
        <f t="shared" si="21"/>
        <v>3.7670313599999994</v>
      </c>
      <c r="AL32" s="28">
        <f t="shared" si="21"/>
        <v>0</v>
      </c>
      <c r="AM32" s="28"/>
      <c r="AN32" s="28">
        <f t="shared" si="7"/>
        <v>22.602188159999997</v>
      </c>
      <c r="AO32" s="28">
        <f t="shared" si="7"/>
        <v>0</v>
      </c>
    </row>
    <row r="33" spans="1:41" s="13" customFormat="1" ht="38.25" customHeight="1">
      <c r="A33" s="19" t="s">
        <v>89</v>
      </c>
      <c r="B33" s="20" t="s">
        <v>90</v>
      </c>
      <c r="C33" s="21" t="s">
        <v>70</v>
      </c>
      <c r="D33" s="21" t="s">
        <v>42</v>
      </c>
      <c r="E33" s="22">
        <v>30</v>
      </c>
      <c r="F33" s="22">
        <v>10</v>
      </c>
      <c r="G33" s="24">
        <f>$G$9</f>
        <v>4.8000000000000001E-2</v>
      </c>
      <c r="H33" s="24">
        <f t="shared" si="2"/>
        <v>1.44</v>
      </c>
      <c r="I33" s="25">
        <f t="shared" si="11"/>
        <v>1.44</v>
      </c>
      <c r="J33" s="24">
        <f t="shared" si="8"/>
        <v>0.48</v>
      </c>
      <c r="K33" s="25"/>
      <c r="L33" s="24"/>
      <c r="M33" s="24"/>
      <c r="N33" s="24"/>
      <c r="O33" s="24">
        <f t="shared" si="12"/>
        <v>2.1599999999999998E-2</v>
      </c>
      <c r="P33" s="24">
        <f t="shared" si="13"/>
        <v>0</v>
      </c>
      <c r="Q33" s="24"/>
      <c r="R33" s="24">
        <f t="shared" si="14"/>
        <v>0.48960000000000004</v>
      </c>
      <c r="S33" s="26">
        <f t="shared" si="15"/>
        <v>0</v>
      </c>
      <c r="T33" s="24"/>
      <c r="U33" s="27">
        <f t="shared" si="16"/>
        <v>1.44E-4</v>
      </c>
      <c r="V33" s="27">
        <f t="shared" si="17"/>
        <v>0</v>
      </c>
      <c r="W33" s="24"/>
      <c r="X33" s="24">
        <f t="shared" si="18"/>
        <v>1.0964159999999998</v>
      </c>
      <c r="Y33" s="24">
        <f t="shared" si="19"/>
        <v>0</v>
      </c>
      <c r="Z33" s="24"/>
      <c r="AA33" s="24">
        <f t="shared" si="3"/>
        <v>3.0477599999999998</v>
      </c>
      <c r="AB33" s="24">
        <f t="shared" si="4"/>
        <v>0</v>
      </c>
      <c r="AC33" s="24">
        <f t="shared" si="20"/>
        <v>6.0955199999999996</v>
      </c>
      <c r="AD33" s="24">
        <f t="shared" si="20"/>
        <v>0</v>
      </c>
      <c r="AE33" s="24"/>
      <c r="AF33" s="24">
        <f t="shared" si="5"/>
        <v>0.27429839999999994</v>
      </c>
      <c r="AG33" s="24">
        <f t="shared" si="5"/>
        <v>0</v>
      </c>
      <c r="AH33" s="24"/>
      <c r="AI33" s="28">
        <f t="shared" si="6"/>
        <v>9.4175783999999982</v>
      </c>
      <c r="AJ33" s="28">
        <f t="shared" si="6"/>
        <v>0</v>
      </c>
      <c r="AK33" s="28">
        <f t="shared" si="21"/>
        <v>1.8835156799999997</v>
      </c>
      <c r="AL33" s="28">
        <f t="shared" si="21"/>
        <v>0</v>
      </c>
      <c r="AM33" s="28"/>
      <c r="AN33" s="28">
        <f t="shared" si="7"/>
        <v>11.301094079999999</v>
      </c>
      <c r="AO33" s="28">
        <f t="shared" si="7"/>
        <v>0</v>
      </c>
    </row>
    <row r="34" spans="1:41" s="13" customFormat="1" ht="38.25" customHeight="1">
      <c r="A34" s="19" t="s">
        <v>91</v>
      </c>
      <c r="B34" s="20" t="s">
        <v>92</v>
      </c>
      <c r="C34" s="21"/>
      <c r="D34" s="21"/>
      <c r="E34" s="22"/>
      <c r="F34" s="22"/>
      <c r="G34" s="24"/>
      <c r="H34" s="24"/>
      <c r="I34" s="25"/>
      <c r="J34" s="24"/>
      <c r="K34" s="25"/>
      <c r="L34" s="24"/>
      <c r="M34" s="24"/>
      <c r="N34" s="24"/>
      <c r="O34" s="24"/>
      <c r="P34" s="24"/>
      <c r="Q34" s="24"/>
      <c r="R34" s="24"/>
      <c r="S34" s="26"/>
      <c r="T34" s="24"/>
      <c r="U34" s="27"/>
      <c r="V34" s="27"/>
      <c r="W34" s="24"/>
      <c r="X34" s="24"/>
      <c r="Y34" s="24"/>
      <c r="Z34" s="24"/>
      <c r="AA34" s="24"/>
      <c r="AB34" s="24"/>
      <c r="AC34" s="24"/>
      <c r="AD34" s="24"/>
      <c r="AE34" s="24"/>
      <c r="AF34" s="24">
        <f t="shared" si="5"/>
        <v>0</v>
      </c>
      <c r="AG34" s="24">
        <f t="shared" si="5"/>
        <v>0</v>
      </c>
      <c r="AH34" s="24"/>
      <c r="AI34" s="28"/>
      <c r="AJ34" s="28"/>
      <c r="AK34" s="28"/>
      <c r="AL34" s="28"/>
      <c r="AM34" s="28"/>
      <c r="AN34" s="28"/>
      <c r="AO34" s="28"/>
    </row>
    <row r="35" spans="1:41" s="12" customFormat="1" ht="38.25" customHeight="1">
      <c r="A35" s="36" t="s">
        <v>93</v>
      </c>
      <c r="B35" s="37" t="s">
        <v>94</v>
      </c>
      <c r="C35" s="38" t="s">
        <v>95</v>
      </c>
      <c r="D35" s="38" t="s">
        <v>42</v>
      </c>
      <c r="E35" s="39">
        <v>60</v>
      </c>
      <c r="F35" s="39"/>
      <c r="G35" s="40">
        <f>$G$9</f>
        <v>4.8000000000000001E-2</v>
      </c>
      <c r="H35" s="40">
        <f t="shared" si="2"/>
        <v>2.88</v>
      </c>
      <c r="I35" s="25">
        <f>H35</f>
        <v>2.88</v>
      </c>
      <c r="J35" s="40">
        <f t="shared" si="8"/>
        <v>0</v>
      </c>
      <c r="K35" s="25"/>
      <c r="L35" s="40"/>
      <c r="M35" s="40"/>
      <c r="N35" s="40"/>
      <c r="O35" s="40">
        <f>I35*$Q$7</f>
        <v>4.3199999999999995E-2</v>
      </c>
      <c r="P35" s="40">
        <f>K35*$Q$7</f>
        <v>0</v>
      </c>
      <c r="Q35" s="40"/>
      <c r="R35" s="40">
        <f>I35*$T$7</f>
        <v>0.97920000000000007</v>
      </c>
      <c r="S35" s="41">
        <f>K35*$T$7</f>
        <v>0</v>
      </c>
      <c r="T35" s="40"/>
      <c r="U35" s="42">
        <f>I35*$W$7</f>
        <v>2.8800000000000001E-4</v>
      </c>
      <c r="V35" s="42">
        <f>K35*$W$7</f>
        <v>0</v>
      </c>
      <c r="W35" s="40"/>
      <c r="X35" s="40">
        <f>I35*$Z$7</f>
        <v>2.1928319999999997</v>
      </c>
      <c r="Y35" s="40">
        <f>K35*$Z$7</f>
        <v>0</v>
      </c>
      <c r="Z35" s="40"/>
      <c r="AA35" s="40">
        <f t="shared" si="3"/>
        <v>6.0955199999999996</v>
      </c>
      <c r="AB35" s="40">
        <f t="shared" si="4"/>
        <v>0</v>
      </c>
      <c r="AC35" s="40">
        <f t="shared" ref="AC35:AD38" si="22">AA35*$AE$7</f>
        <v>12.191039999999999</v>
      </c>
      <c r="AD35" s="40">
        <f t="shared" si="22"/>
        <v>0</v>
      </c>
      <c r="AE35" s="40"/>
      <c r="AF35" s="40">
        <f t="shared" si="5"/>
        <v>0.54859679999999988</v>
      </c>
      <c r="AG35" s="40">
        <f t="shared" si="5"/>
        <v>0</v>
      </c>
      <c r="AH35" s="40"/>
      <c r="AI35" s="43">
        <f t="shared" si="6"/>
        <v>18.835156799999996</v>
      </c>
      <c r="AJ35" s="43">
        <f t="shared" si="6"/>
        <v>0</v>
      </c>
      <c r="AK35" s="43">
        <f t="shared" ref="AK35:AL38" si="23">AI35*$AM$7</f>
        <v>3.7670313599999994</v>
      </c>
      <c r="AL35" s="43">
        <f t="shared" si="23"/>
        <v>0</v>
      </c>
      <c r="AM35" s="43"/>
      <c r="AN35" s="43">
        <f t="shared" si="7"/>
        <v>22.602188159999997</v>
      </c>
      <c r="AO35" s="43">
        <f t="shared" si="7"/>
        <v>0</v>
      </c>
    </row>
    <row r="36" spans="1:41" s="12" customFormat="1" ht="38.25" customHeight="1">
      <c r="A36" s="36" t="s">
        <v>96</v>
      </c>
      <c r="B36" s="37" t="s">
        <v>97</v>
      </c>
      <c r="C36" s="38" t="s">
        <v>41</v>
      </c>
      <c r="D36" s="38" t="s">
        <v>42</v>
      </c>
      <c r="E36" s="39">
        <v>10</v>
      </c>
      <c r="F36" s="39"/>
      <c r="G36" s="40">
        <f>$G$9</f>
        <v>4.8000000000000001E-2</v>
      </c>
      <c r="H36" s="40">
        <f t="shared" si="2"/>
        <v>0.48</v>
      </c>
      <c r="I36" s="25">
        <f>H36</f>
        <v>0.48</v>
      </c>
      <c r="J36" s="40">
        <f t="shared" si="8"/>
        <v>0</v>
      </c>
      <c r="K36" s="25"/>
      <c r="L36" s="40"/>
      <c r="M36" s="40"/>
      <c r="N36" s="40"/>
      <c r="O36" s="40">
        <f>I36*$Q$7</f>
        <v>7.1999999999999998E-3</v>
      </c>
      <c r="P36" s="40">
        <f>K36*$Q$7</f>
        <v>0</v>
      </c>
      <c r="Q36" s="40"/>
      <c r="R36" s="40">
        <f>I36*$T$7</f>
        <v>0.16320000000000001</v>
      </c>
      <c r="S36" s="41">
        <f>K36*$T$7</f>
        <v>0</v>
      </c>
      <c r="T36" s="40"/>
      <c r="U36" s="42">
        <f>I36*$W$7</f>
        <v>4.8000000000000001E-5</v>
      </c>
      <c r="V36" s="42">
        <f>K36*$W$7</f>
        <v>0</v>
      </c>
      <c r="W36" s="40"/>
      <c r="X36" s="40">
        <f>I36*$Z$7</f>
        <v>0.36547199999999996</v>
      </c>
      <c r="Y36" s="40">
        <f>K36*$Z$7</f>
        <v>0</v>
      </c>
      <c r="Z36" s="40"/>
      <c r="AA36" s="40">
        <f t="shared" si="3"/>
        <v>1.0159199999999999</v>
      </c>
      <c r="AB36" s="40">
        <f t="shared" si="4"/>
        <v>0</v>
      </c>
      <c r="AC36" s="40">
        <f t="shared" si="22"/>
        <v>2.0318399999999999</v>
      </c>
      <c r="AD36" s="40">
        <f t="shared" si="22"/>
        <v>0</v>
      </c>
      <c r="AE36" s="40"/>
      <c r="AF36" s="40">
        <f t="shared" si="5"/>
        <v>9.1432799999999995E-2</v>
      </c>
      <c r="AG36" s="40">
        <f t="shared" si="5"/>
        <v>0</v>
      </c>
      <c r="AH36" s="40"/>
      <c r="AI36" s="43">
        <f t="shared" si="6"/>
        <v>3.1391928</v>
      </c>
      <c r="AJ36" s="43">
        <f t="shared" si="6"/>
        <v>0</v>
      </c>
      <c r="AK36" s="43">
        <f t="shared" si="23"/>
        <v>0.62783856000000005</v>
      </c>
      <c r="AL36" s="43">
        <f t="shared" si="23"/>
        <v>0</v>
      </c>
      <c r="AM36" s="43"/>
      <c r="AN36" s="43">
        <f t="shared" si="7"/>
        <v>3.7670313599999998</v>
      </c>
      <c r="AO36" s="43">
        <f t="shared" si="7"/>
        <v>0</v>
      </c>
    </row>
    <row r="37" spans="1:41" s="13" customFormat="1" ht="38.25" customHeight="1">
      <c r="A37" s="19" t="s">
        <v>98</v>
      </c>
      <c r="B37" s="20" t="s">
        <v>99</v>
      </c>
      <c r="C37" s="21" t="s">
        <v>100</v>
      </c>
      <c r="D37" s="21" t="s">
        <v>42</v>
      </c>
      <c r="E37" s="22">
        <v>180</v>
      </c>
      <c r="F37" s="22"/>
      <c r="G37" s="24">
        <f>$G$9</f>
        <v>4.8000000000000001E-2</v>
      </c>
      <c r="H37" s="24">
        <f t="shared" si="2"/>
        <v>8.64</v>
      </c>
      <c r="I37" s="25">
        <f>H37</f>
        <v>8.64</v>
      </c>
      <c r="J37" s="24">
        <f t="shared" si="8"/>
        <v>0</v>
      </c>
      <c r="K37" s="25"/>
      <c r="L37" s="24"/>
      <c r="M37" s="24"/>
      <c r="N37" s="24"/>
      <c r="O37" s="24">
        <f>I37*$Q$7</f>
        <v>0.12959999999999999</v>
      </c>
      <c r="P37" s="24">
        <f>K37*$Q$7</f>
        <v>0</v>
      </c>
      <c r="Q37" s="24"/>
      <c r="R37" s="24">
        <f>I37*$T$7</f>
        <v>2.9376000000000002</v>
      </c>
      <c r="S37" s="26">
        <f>K37*$T$7</f>
        <v>0</v>
      </c>
      <c r="T37" s="24"/>
      <c r="U37" s="27">
        <f>I37*$W$7</f>
        <v>8.6400000000000008E-4</v>
      </c>
      <c r="V37" s="27">
        <f>K37*$W$7</f>
        <v>0</v>
      </c>
      <c r="W37" s="24"/>
      <c r="X37" s="24">
        <f>I37*$Z$7</f>
        <v>6.5784960000000003</v>
      </c>
      <c r="Y37" s="24">
        <f>K37*$Z$7</f>
        <v>0</v>
      </c>
      <c r="Z37" s="24"/>
      <c r="AA37" s="24">
        <f t="shared" si="3"/>
        <v>18.286560000000001</v>
      </c>
      <c r="AB37" s="24">
        <f t="shared" si="4"/>
        <v>0</v>
      </c>
      <c r="AC37" s="24">
        <f t="shared" si="22"/>
        <v>36.573120000000003</v>
      </c>
      <c r="AD37" s="24">
        <f t="shared" si="22"/>
        <v>0</v>
      </c>
      <c r="AE37" s="24"/>
      <c r="AF37" s="24">
        <f t="shared" si="5"/>
        <v>1.6457904000000001</v>
      </c>
      <c r="AG37" s="24">
        <f t="shared" si="5"/>
        <v>0</v>
      </c>
      <c r="AH37" s="24"/>
      <c r="AI37" s="28">
        <f t="shared" si="6"/>
        <v>56.505470400000007</v>
      </c>
      <c r="AJ37" s="28">
        <f t="shared" si="6"/>
        <v>0</v>
      </c>
      <c r="AK37" s="28">
        <f t="shared" si="23"/>
        <v>11.301094080000002</v>
      </c>
      <c r="AL37" s="28">
        <f t="shared" si="23"/>
        <v>0</v>
      </c>
      <c r="AM37" s="28"/>
      <c r="AN37" s="28">
        <f t="shared" si="7"/>
        <v>67.806564480000006</v>
      </c>
      <c r="AO37" s="28">
        <f t="shared" si="7"/>
        <v>0</v>
      </c>
    </row>
    <row r="38" spans="1:41" s="13" customFormat="1" ht="38.25" customHeight="1">
      <c r="A38" s="19" t="s">
        <v>101</v>
      </c>
      <c r="B38" s="20" t="s">
        <v>102</v>
      </c>
      <c r="C38" s="21" t="s">
        <v>103</v>
      </c>
      <c r="D38" s="21" t="s">
        <v>42</v>
      </c>
      <c r="E38" s="22">
        <v>120</v>
      </c>
      <c r="F38" s="22"/>
      <c r="G38" s="24">
        <f>$G$9</f>
        <v>4.8000000000000001E-2</v>
      </c>
      <c r="H38" s="24">
        <f t="shared" si="2"/>
        <v>5.76</v>
      </c>
      <c r="I38" s="25">
        <f>H38</f>
        <v>5.76</v>
      </c>
      <c r="J38" s="24">
        <f t="shared" si="8"/>
        <v>0</v>
      </c>
      <c r="K38" s="25"/>
      <c r="L38" s="24"/>
      <c r="M38" s="24"/>
      <c r="N38" s="24"/>
      <c r="O38" s="24">
        <f>I38*$Q$7</f>
        <v>8.6399999999999991E-2</v>
      </c>
      <c r="P38" s="24">
        <f>K38*$Q$7</f>
        <v>0</v>
      </c>
      <c r="Q38" s="24"/>
      <c r="R38" s="24">
        <f>I38*$T$7</f>
        <v>1.9584000000000001</v>
      </c>
      <c r="S38" s="26">
        <f>K38*$T$7</f>
        <v>0</v>
      </c>
      <c r="T38" s="24"/>
      <c r="U38" s="27">
        <f>I38*$W$7</f>
        <v>5.7600000000000001E-4</v>
      </c>
      <c r="V38" s="27">
        <f>K38*$W$7</f>
        <v>0</v>
      </c>
      <c r="W38" s="24"/>
      <c r="X38" s="24">
        <f>I38*$Z$7</f>
        <v>4.3856639999999993</v>
      </c>
      <c r="Y38" s="24">
        <f>K38*$Z$7</f>
        <v>0</v>
      </c>
      <c r="Z38" s="24"/>
      <c r="AA38" s="24">
        <f t="shared" si="3"/>
        <v>12.191039999999999</v>
      </c>
      <c r="AB38" s="24">
        <f t="shared" si="4"/>
        <v>0</v>
      </c>
      <c r="AC38" s="24">
        <f t="shared" si="22"/>
        <v>24.382079999999998</v>
      </c>
      <c r="AD38" s="24">
        <f t="shared" si="22"/>
        <v>0</v>
      </c>
      <c r="AE38" s="24"/>
      <c r="AF38" s="24">
        <f t="shared" si="5"/>
        <v>1.0971935999999998</v>
      </c>
      <c r="AG38" s="24">
        <f t="shared" si="5"/>
        <v>0</v>
      </c>
      <c r="AH38" s="24"/>
      <c r="AI38" s="28">
        <f t="shared" si="6"/>
        <v>37.670313599999993</v>
      </c>
      <c r="AJ38" s="28">
        <f t="shared" si="6"/>
        <v>0</v>
      </c>
      <c r="AK38" s="28">
        <f t="shared" si="23"/>
        <v>7.5340627199999988</v>
      </c>
      <c r="AL38" s="28">
        <f t="shared" si="23"/>
        <v>0</v>
      </c>
      <c r="AM38" s="28"/>
      <c r="AN38" s="28">
        <f t="shared" si="7"/>
        <v>45.204376319999994</v>
      </c>
      <c r="AO38" s="28">
        <f t="shared" si="7"/>
        <v>0</v>
      </c>
    </row>
    <row r="39" spans="1:41" s="13" customFormat="1" ht="38.25" customHeight="1">
      <c r="A39" s="19" t="s">
        <v>104</v>
      </c>
      <c r="B39" s="20" t="s">
        <v>105</v>
      </c>
      <c r="C39" s="21"/>
      <c r="D39" s="21"/>
      <c r="E39" s="22"/>
      <c r="F39" s="22"/>
      <c r="G39" s="24"/>
      <c r="H39" s="24"/>
      <c r="I39" s="25"/>
      <c r="J39" s="24"/>
      <c r="K39" s="25"/>
      <c r="L39" s="24"/>
      <c r="M39" s="24"/>
      <c r="N39" s="24"/>
      <c r="O39" s="24"/>
      <c r="P39" s="24"/>
      <c r="Q39" s="24"/>
      <c r="R39" s="24"/>
      <c r="S39" s="26"/>
      <c r="T39" s="24"/>
      <c r="U39" s="27"/>
      <c r="V39" s="27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8"/>
      <c r="AJ39" s="28"/>
      <c r="AK39" s="28"/>
      <c r="AL39" s="28"/>
      <c r="AM39" s="28"/>
      <c r="AN39" s="28"/>
      <c r="AO39" s="28"/>
    </row>
    <row r="40" spans="1:41" s="13" customFormat="1" ht="38.25" customHeight="1">
      <c r="A40" s="19" t="s">
        <v>106</v>
      </c>
      <c r="B40" s="20" t="s">
        <v>107</v>
      </c>
      <c r="C40" s="21" t="s">
        <v>108</v>
      </c>
      <c r="D40" s="21" t="s">
        <v>42</v>
      </c>
      <c r="E40" s="22">
        <v>160</v>
      </c>
      <c r="F40" s="22"/>
      <c r="G40" s="24">
        <f t="shared" ref="G40:G45" si="24">$G$9</f>
        <v>4.8000000000000001E-2</v>
      </c>
      <c r="H40" s="24">
        <f t="shared" si="2"/>
        <v>7.68</v>
      </c>
      <c r="I40" s="25">
        <f t="shared" ref="I40:I45" si="25">H40</f>
        <v>7.68</v>
      </c>
      <c r="J40" s="24">
        <f t="shared" si="8"/>
        <v>0</v>
      </c>
      <c r="K40" s="25"/>
      <c r="L40" s="24"/>
      <c r="M40" s="24"/>
      <c r="N40" s="24"/>
      <c r="O40" s="24">
        <f t="shared" ref="O40:O45" si="26">I40*$Q$7</f>
        <v>0.1152</v>
      </c>
      <c r="P40" s="24">
        <f t="shared" ref="P40:P45" si="27">K40*$Q$7</f>
        <v>0</v>
      </c>
      <c r="Q40" s="24"/>
      <c r="R40" s="24">
        <f t="shared" ref="R40:R45" si="28">I40*$T$7</f>
        <v>2.6112000000000002</v>
      </c>
      <c r="S40" s="26">
        <f t="shared" ref="S40:S45" si="29">K40*$T$7</f>
        <v>0</v>
      </c>
      <c r="T40" s="24"/>
      <c r="U40" s="27">
        <f t="shared" ref="U40:U45" si="30">I40*$W$7</f>
        <v>7.6800000000000002E-4</v>
      </c>
      <c r="V40" s="27">
        <f t="shared" ref="V40:V45" si="31">K40*$W$7</f>
        <v>0</v>
      </c>
      <c r="W40" s="24"/>
      <c r="X40" s="24">
        <f t="shared" ref="X40:X45" si="32">I40*$Z$7</f>
        <v>5.8475519999999994</v>
      </c>
      <c r="Y40" s="24">
        <f t="shared" ref="Y40:Y45" si="33">K40*$Z$7</f>
        <v>0</v>
      </c>
      <c r="Z40" s="24"/>
      <c r="AA40" s="24">
        <f t="shared" si="3"/>
        <v>16.254719999999999</v>
      </c>
      <c r="AB40" s="24">
        <f t="shared" si="4"/>
        <v>0</v>
      </c>
      <c r="AC40" s="24">
        <f t="shared" ref="AC40:AD45" si="34">AA40*$AE$7</f>
        <v>32.509439999999998</v>
      </c>
      <c r="AD40" s="24">
        <f t="shared" si="34"/>
        <v>0</v>
      </c>
      <c r="AE40" s="24"/>
      <c r="AF40" s="24">
        <f t="shared" si="5"/>
        <v>1.4629247999999999</v>
      </c>
      <c r="AG40" s="24">
        <f t="shared" si="5"/>
        <v>0</v>
      </c>
      <c r="AH40" s="24"/>
      <c r="AI40" s="28">
        <f t="shared" si="6"/>
        <v>50.2270848</v>
      </c>
      <c r="AJ40" s="28">
        <f t="shared" si="6"/>
        <v>0</v>
      </c>
      <c r="AK40" s="28">
        <f t="shared" ref="AK40:AL45" si="35">AI40*$AM$7</f>
        <v>10.045416960000001</v>
      </c>
      <c r="AL40" s="28">
        <f t="shared" si="35"/>
        <v>0</v>
      </c>
      <c r="AM40" s="28"/>
      <c r="AN40" s="28">
        <f t="shared" si="7"/>
        <v>60.272501759999997</v>
      </c>
      <c r="AO40" s="28">
        <f t="shared" si="7"/>
        <v>0</v>
      </c>
    </row>
    <row r="41" spans="1:41" s="13" customFormat="1" ht="38.25" customHeight="1">
      <c r="A41" s="19" t="s">
        <v>109</v>
      </c>
      <c r="B41" s="20" t="s">
        <v>110</v>
      </c>
      <c r="C41" s="21" t="s">
        <v>108</v>
      </c>
      <c r="D41" s="21" t="s">
        <v>42</v>
      </c>
      <c r="E41" s="22">
        <v>150</v>
      </c>
      <c r="F41" s="22"/>
      <c r="G41" s="24">
        <f t="shared" si="24"/>
        <v>4.8000000000000001E-2</v>
      </c>
      <c r="H41" s="24">
        <f t="shared" si="2"/>
        <v>7.2</v>
      </c>
      <c r="I41" s="25">
        <f t="shared" si="25"/>
        <v>7.2</v>
      </c>
      <c r="J41" s="24">
        <f t="shared" si="8"/>
        <v>0</v>
      </c>
      <c r="K41" s="25"/>
      <c r="L41" s="24"/>
      <c r="M41" s="24"/>
      <c r="N41" s="24"/>
      <c r="O41" s="24">
        <f t="shared" si="26"/>
        <v>0.108</v>
      </c>
      <c r="P41" s="24">
        <f t="shared" si="27"/>
        <v>0</v>
      </c>
      <c r="Q41" s="24"/>
      <c r="R41" s="24">
        <f t="shared" si="28"/>
        <v>2.4480000000000004</v>
      </c>
      <c r="S41" s="26">
        <f t="shared" si="29"/>
        <v>0</v>
      </c>
      <c r="T41" s="24"/>
      <c r="U41" s="27">
        <f t="shared" si="30"/>
        <v>7.2000000000000005E-4</v>
      </c>
      <c r="V41" s="27">
        <f t="shared" si="31"/>
        <v>0</v>
      </c>
      <c r="W41" s="24"/>
      <c r="X41" s="24">
        <f t="shared" si="32"/>
        <v>5.4820799999999998</v>
      </c>
      <c r="Y41" s="24">
        <f t="shared" si="33"/>
        <v>0</v>
      </c>
      <c r="Z41" s="24"/>
      <c r="AA41" s="24">
        <f t="shared" si="3"/>
        <v>15.238799999999999</v>
      </c>
      <c r="AB41" s="24">
        <f t="shared" si="4"/>
        <v>0</v>
      </c>
      <c r="AC41" s="24">
        <f t="shared" si="34"/>
        <v>30.477599999999999</v>
      </c>
      <c r="AD41" s="24">
        <f t="shared" si="34"/>
        <v>0</v>
      </c>
      <c r="AE41" s="24"/>
      <c r="AF41" s="24">
        <f t="shared" si="5"/>
        <v>1.3714919999999999</v>
      </c>
      <c r="AG41" s="24">
        <f t="shared" si="5"/>
        <v>0</v>
      </c>
      <c r="AH41" s="24"/>
      <c r="AI41" s="28">
        <f t="shared" si="6"/>
        <v>47.087891999999997</v>
      </c>
      <c r="AJ41" s="28">
        <f t="shared" si="6"/>
        <v>0</v>
      </c>
      <c r="AK41" s="28">
        <f t="shared" si="35"/>
        <v>9.4175784</v>
      </c>
      <c r="AL41" s="28">
        <f t="shared" si="35"/>
        <v>0</v>
      </c>
      <c r="AM41" s="28"/>
      <c r="AN41" s="28">
        <f t="shared" si="7"/>
        <v>56.505470399999993</v>
      </c>
      <c r="AO41" s="28">
        <f t="shared" si="7"/>
        <v>0</v>
      </c>
    </row>
    <row r="42" spans="1:41" s="13" customFormat="1" ht="38.25" customHeight="1">
      <c r="A42" s="19" t="s">
        <v>111</v>
      </c>
      <c r="B42" s="20" t="s">
        <v>112</v>
      </c>
      <c r="C42" s="21" t="s">
        <v>108</v>
      </c>
      <c r="D42" s="21" t="s">
        <v>42</v>
      </c>
      <c r="E42" s="22">
        <v>220</v>
      </c>
      <c r="F42" s="22"/>
      <c r="G42" s="24">
        <f t="shared" si="24"/>
        <v>4.8000000000000001E-2</v>
      </c>
      <c r="H42" s="24">
        <f t="shared" si="2"/>
        <v>10.56</v>
      </c>
      <c r="I42" s="25">
        <f t="shared" si="25"/>
        <v>10.56</v>
      </c>
      <c r="J42" s="24">
        <f t="shared" si="8"/>
        <v>0</v>
      </c>
      <c r="K42" s="25"/>
      <c r="L42" s="24"/>
      <c r="M42" s="24"/>
      <c r="N42" s="24"/>
      <c r="O42" s="24">
        <f t="shared" si="26"/>
        <v>0.15840000000000001</v>
      </c>
      <c r="P42" s="24">
        <f t="shared" si="27"/>
        <v>0</v>
      </c>
      <c r="Q42" s="24"/>
      <c r="R42" s="24">
        <f t="shared" si="28"/>
        <v>3.5904000000000003</v>
      </c>
      <c r="S42" s="26">
        <f t="shared" si="29"/>
        <v>0</v>
      </c>
      <c r="T42" s="24"/>
      <c r="U42" s="27">
        <f t="shared" si="30"/>
        <v>1.0560000000000001E-3</v>
      </c>
      <c r="V42" s="27">
        <f t="shared" si="31"/>
        <v>0</v>
      </c>
      <c r="W42" s="24"/>
      <c r="X42" s="24">
        <f t="shared" si="32"/>
        <v>8.0403839999999995</v>
      </c>
      <c r="Y42" s="24">
        <f t="shared" si="33"/>
        <v>0</v>
      </c>
      <c r="Z42" s="24"/>
      <c r="AA42" s="24">
        <f t="shared" si="3"/>
        <v>22.350239999999999</v>
      </c>
      <c r="AB42" s="24">
        <f t="shared" si="4"/>
        <v>0</v>
      </c>
      <c r="AC42" s="24">
        <f t="shared" si="34"/>
        <v>44.700479999999999</v>
      </c>
      <c r="AD42" s="24">
        <f t="shared" si="34"/>
        <v>0</v>
      </c>
      <c r="AE42" s="24"/>
      <c r="AF42" s="24">
        <f t="shared" si="5"/>
        <v>2.0115216</v>
      </c>
      <c r="AG42" s="24">
        <f t="shared" si="5"/>
        <v>0</v>
      </c>
      <c r="AH42" s="24"/>
      <c r="AI42" s="28">
        <f t="shared" si="6"/>
        <v>69.062241599999993</v>
      </c>
      <c r="AJ42" s="28">
        <f t="shared" si="6"/>
        <v>0</v>
      </c>
      <c r="AK42" s="28">
        <f t="shared" si="35"/>
        <v>13.81244832</v>
      </c>
      <c r="AL42" s="28">
        <f t="shared" si="35"/>
        <v>0</v>
      </c>
      <c r="AM42" s="28"/>
      <c r="AN42" s="28">
        <f t="shared" si="7"/>
        <v>82.874689919999994</v>
      </c>
      <c r="AO42" s="28">
        <f t="shared" si="7"/>
        <v>0</v>
      </c>
    </row>
    <row r="43" spans="1:41" s="13" customFormat="1" ht="38.25" customHeight="1">
      <c r="A43" s="19" t="s">
        <v>113</v>
      </c>
      <c r="B43" s="20" t="s">
        <v>114</v>
      </c>
      <c r="C43" s="21" t="s">
        <v>108</v>
      </c>
      <c r="D43" s="21" t="s">
        <v>42</v>
      </c>
      <c r="E43" s="22">
        <v>300</v>
      </c>
      <c r="F43" s="22"/>
      <c r="G43" s="24">
        <f t="shared" si="24"/>
        <v>4.8000000000000001E-2</v>
      </c>
      <c r="H43" s="24">
        <f t="shared" si="2"/>
        <v>14.4</v>
      </c>
      <c r="I43" s="25">
        <f t="shared" si="25"/>
        <v>14.4</v>
      </c>
      <c r="J43" s="24">
        <f t="shared" si="8"/>
        <v>0</v>
      </c>
      <c r="K43" s="25"/>
      <c r="L43" s="24"/>
      <c r="M43" s="24"/>
      <c r="N43" s="24"/>
      <c r="O43" s="24">
        <f t="shared" si="26"/>
        <v>0.216</v>
      </c>
      <c r="P43" s="24">
        <f t="shared" si="27"/>
        <v>0</v>
      </c>
      <c r="Q43" s="24"/>
      <c r="R43" s="24">
        <f t="shared" si="28"/>
        <v>4.8960000000000008</v>
      </c>
      <c r="S43" s="26">
        <f t="shared" si="29"/>
        <v>0</v>
      </c>
      <c r="T43" s="24"/>
      <c r="U43" s="27">
        <f t="shared" si="30"/>
        <v>1.4400000000000001E-3</v>
      </c>
      <c r="V43" s="27">
        <f t="shared" si="31"/>
        <v>0</v>
      </c>
      <c r="W43" s="24"/>
      <c r="X43" s="24">
        <f t="shared" si="32"/>
        <v>10.96416</v>
      </c>
      <c r="Y43" s="24">
        <f t="shared" si="33"/>
        <v>0</v>
      </c>
      <c r="Z43" s="24"/>
      <c r="AA43" s="24">
        <f t="shared" si="3"/>
        <v>30.477599999999999</v>
      </c>
      <c r="AB43" s="24">
        <f t="shared" si="4"/>
        <v>0</v>
      </c>
      <c r="AC43" s="24">
        <f t="shared" si="34"/>
        <v>60.955199999999998</v>
      </c>
      <c r="AD43" s="24">
        <f t="shared" si="34"/>
        <v>0</v>
      </c>
      <c r="AE43" s="24"/>
      <c r="AF43" s="24">
        <f t="shared" si="5"/>
        <v>2.7429839999999999</v>
      </c>
      <c r="AG43" s="24">
        <f t="shared" si="5"/>
        <v>0</v>
      </c>
      <c r="AH43" s="24"/>
      <c r="AI43" s="28">
        <f t="shared" si="6"/>
        <v>94.175783999999993</v>
      </c>
      <c r="AJ43" s="28">
        <f t="shared" si="6"/>
        <v>0</v>
      </c>
      <c r="AK43" s="28">
        <f t="shared" si="35"/>
        <v>18.8351568</v>
      </c>
      <c r="AL43" s="28">
        <f t="shared" si="35"/>
        <v>0</v>
      </c>
      <c r="AM43" s="28"/>
      <c r="AN43" s="28">
        <f t="shared" si="7"/>
        <v>113.01094079999999</v>
      </c>
      <c r="AO43" s="28">
        <f t="shared" si="7"/>
        <v>0</v>
      </c>
    </row>
    <row r="44" spans="1:41" s="13" customFormat="1" ht="38.25" customHeight="1">
      <c r="A44" s="19" t="s">
        <v>115</v>
      </c>
      <c r="B44" s="20" t="s">
        <v>116</v>
      </c>
      <c r="C44" s="21" t="s">
        <v>108</v>
      </c>
      <c r="D44" s="21" t="s">
        <v>42</v>
      </c>
      <c r="E44" s="22">
        <v>360</v>
      </c>
      <c r="F44" s="22"/>
      <c r="G44" s="24">
        <f t="shared" si="24"/>
        <v>4.8000000000000001E-2</v>
      </c>
      <c r="H44" s="24">
        <f t="shared" si="2"/>
        <v>17.28</v>
      </c>
      <c r="I44" s="25">
        <f t="shared" si="25"/>
        <v>17.28</v>
      </c>
      <c r="J44" s="24">
        <f t="shared" si="8"/>
        <v>0</v>
      </c>
      <c r="K44" s="25"/>
      <c r="L44" s="24"/>
      <c r="M44" s="24"/>
      <c r="N44" s="24"/>
      <c r="O44" s="24">
        <f t="shared" si="26"/>
        <v>0.25919999999999999</v>
      </c>
      <c r="P44" s="24">
        <f t="shared" si="27"/>
        <v>0</v>
      </c>
      <c r="Q44" s="24"/>
      <c r="R44" s="24">
        <f t="shared" si="28"/>
        <v>5.8752000000000004</v>
      </c>
      <c r="S44" s="26">
        <f t="shared" si="29"/>
        <v>0</v>
      </c>
      <c r="T44" s="24"/>
      <c r="U44" s="27">
        <f t="shared" si="30"/>
        <v>1.7280000000000002E-3</v>
      </c>
      <c r="V44" s="27">
        <f t="shared" si="31"/>
        <v>0</v>
      </c>
      <c r="W44" s="24"/>
      <c r="X44" s="24">
        <f t="shared" si="32"/>
        <v>13.156992000000001</v>
      </c>
      <c r="Y44" s="24">
        <f t="shared" si="33"/>
        <v>0</v>
      </c>
      <c r="Z44" s="24"/>
      <c r="AA44" s="24">
        <f t="shared" si="3"/>
        <v>36.573120000000003</v>
      </c>
      <c r="AB44" s="24">
        <f t="shared" si="4"/>
        <v>0</v>
      </c>
      <c r="AC44" s="24">
        <f t="shared" si="34"/>
        <v>73.146240000000006</v>
      </c>
      <c r="AD44" s="24">
        <f t="shared" si="34"/>
        <v>0</v>
      </c>
      <c r="AE44" s="24"/>
      <c r="AF44" s="24">
        <f t="shared" si="5"/>
        <v>3.2915808000000002</v>
      </c>
      <c r="AG44" s="24">
        <f t="shared" si="5"/>
        <v>0</v>
      </c>
      <c r="AH44" s="24"/>
      <c r="AI44" s="28">
        <f t="shared" si="6"/>
        <v>113.01094080000001</v>
      </c>
      <c r="AJ44" s="28">
        <f t="shared" si="6"/>
        <v>0</v>
      </c>
      <c r="AK44" s="28">
        <f t="shared" si="35"/>
        <v>22.602188160000004</v>
      </c>
      <c r="AL44" s="28">
        <f t="shared" si="35"/>
        <v>0</v>
      </c>
      <c r="AM44" s="28"/>
      <c r="AN44" s="28">
        <f t="shared" si="7"/>
        <v>135.61312896000001</v>
      </c>
      <c r="AO44" s="28">
        <f t="shared" si="7"/>
        <v>0</v>
      </c>
    </row>
    <row r="45" spans="1:41" s="13" customFormat="1" ht="38.25" customHeight="1">
      <c r="A45" s="19" t="s">
        <v>117</v>
      </c>
      <c r="B45" s="20" t="s">
        <v>118</v>
      </c>
      <c r="C45" s="21" t="s">
        <v>108</v>
      </c>
      <c r="D45" s="21" t="s">
        <v>42</v>
      </c>
      <c r="E45" s="22">
        <v>420</v>
      </c>
      <c r="F45" s="22"/>
      <c r="G45" s="24">
        <f t="shared" si="24"/>
        <v>4.8000000000000001E-2</v>
      </c>
      <c r="H45" s="24">
        <f t="shared" si="2"/>
        <v>20.16</v>
      </c>
      <c r="I45" s="25">
        <f t="shared" si="25"/>
        <v>20.16</v>
      </c>
      <c r="J45" s="24">
        <f t="shared" si="8"/>
        <v>0</v>
      </c>
      <c r="K45" s="25"/>
      <c r="L45" s="24"/>
      <c r="M45" s="24"/>
      <c r="N45" s="24"/>
      <c r="O45" s="24">
        <f t="shared" si="26"/>
        <v>0.3024</v>
      </c>
      <c r="P45" s="24">
        <f t="shared" si="27"/>
        <v>0</v>
      </c>
      <c r="Q45" s="24"/>
      <c r="R45" s="24">
        <f t="shared" si="28"/>
        <v>6.8544000000000009</v>
      </c>
      <c r="S45" s="26">
        <f t="shared" si="29"/>
        <v>0</v>
      </c>
      <c r="T45" s="24"/>
      <c r="U45" s="27">
        <f t="shared" si="30"/>
        <v>2.016E-3</v>
      </c>
      <c r="V45" s="27">
        <f t="shared" si="31"/>
        <v>0</v>
      </c>
      <c r="W45" s="24"/>
      <c r="X45" s="24">
        <f t="shared" si="32"/>
        <v>15.349824</v>
      </c>
      <c r="Y45" s="24">
        <f t="shared" si="33"/>
        <v>0</v>
      </c>
      <c r="Z45" s="24"/>
      <c r="AA45" s="24">
        <f t="shared" si="3"/>
        <v>42.668640000000003</v>
      </c>
      <c r="AB45" s="24">
        <f t="shared" si="4"/>
        <v>0</v>
      </c>
      <c r="AC45" s="24">
        <f t="shared" si="34"/>
        <v>85.337280000000007</v>
      </c>
      <c r="AD45" s="24">
        <f t="shared" si="34"/>
        <v>0</v>
      </c>
      <c r="AE45" s="24"/>
      <c r="AF45" s="24">
        <f t="shared" si="5"/>
        <v>3.8401776000000001</v>
      </c>
      <c r="AG45" s="24">
        <f t="shared" si="5"/>
        <v>0</v>
      </c>
      <c r="AH45" s="24"/>
      <c r="AI45" s="28">
        <f t="shared" si="6"/>
        <v>131.84609760000001</v>
      </c>
      <c r="AJ45" s="28">
        <f t="shared" si="6"/>
        <v>0</v>
      </c>
      <c r="AK45" s="28">
        <f t="shared" si="35"/>
        <v>26.369219520000001</v>
      </c>
      <c r="AL45" s="28">
        <f t="shared" si="35"/>
        <v>0</v>
      </c>
      <c r="AM45" s="28"/>
      <c r="AN45" s="28">
        <f t="shared" si="7"/>
        <v>158.21531712000001</v>
      </c>
      <c r="AO45" s="28">
        <f t="shared" si="7"/>
        <v>0</v>
      </c>
    </row>
    <row r="46" spans="1:41" s="13" customFormat="1" ht="38.25" customHeight="1">
      <c r="A46" s="19" t="s">
        <v>119</v>
      </c>
      <c r="B46" s="20" t="s">
        <v>120</v>
      </c>
      <c r="C46" s="21"/>
      <c r="D46" s="21"/>
      <c r="E46" s="22"/>
      <c r="F46" s="22"/>
      <c r="G46" s="24"/>
      <c r="H46" s="24"/>
      <c r="I46" s="25"/>
      <c r="J46" s="24"/>
      <c r="K46" s="25"/>
      <c r="L46" s="24"/>
      <c r="M46" s="24"/>
      <c r="N46" s="24"/>
      <c r="O46" s="24"/>
      <c r="P46" s="24"/>
      <c r="Q46" s="24"/>
      <c r="R46" s="24"/>
      <c r="S46" s="26"/>
      <c r="T46" s="24"/>
      <c r="U46" s="27"/>
      <c r="V46" s="27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8"/>
      <c r="AJ46" s="28"/>
      <c r="AK46" s="28"/>
      <c r="AL46" s="28"/>
      <c r="AM46" s="28"/>
      <c r="AN46" s="28"/>
      <c r="AO46" s="28"/>
    </row>
    <row r="47" spans="1:41" s="13" customFormat="1" ht="38.25" customHeight="1">
      <c r="A47" s="19" t="s">
        <v>121</v>
      </c>
      <c r="B47" s="20" t="s">
        <v>122</v>
      </c>
      <c r="C47" s="21" t="s">
        <v>123</v>
      </c>
      <c r="D47" s="21" t="s">
        <v>42</v>
      </c>
      <c r="E47" s="22">
        <v>220</v>
      </c>
      <c r="F47" s="22"/>
      <c r="G47" s="24">
        <v>4.8000000000000001E-2</v>
      </c>
      <c r="H47" s="24">
        <f t="shared" si="2"/>
        <v>10.56</v>
      </c>
      <c r="I47" s="25">
        <f t="shared" ref="I47:I56" si="36">H47</f>
        <v>10.56</v>
      </c>
      <c r="J47" s="24">
        <f t="shared" si="8"/>
        <v>0</v>
      </c>
      <c r="K47" s="25"/>
      <c r="L47" s="24"/>
      <c r="M47" s="24"/>
      <c r="N47" s="24"/>
      <c r="O47" s="24">
        <f t="shared" ref="O47:O65" si="37">I47*$Q$7</f>
        <v>0.15840000000000001</v>
      </c>
      <c r="P47" s="24">
        <f t="shared" ref="P47:P65" si="38">K47*$Q$7</f>
        <v>0</v>
      </c>
      <c r="Q47" s="24"/>
      <c r="R47" s="24">
        <f t="shared" ref="R47:R65" si="39">I47*$T$7</f>
        <v>3.5904000000000003</v>
      </c>
      <c r="S47" s="26">
        <f t="shared" ref="S47:S65" si="40">K47*$T$7</f>
        <v>0</v>
      </c>
      <c r="T47" s="24"/>
      <c r="U47" s="27">
        <f t="shared" ref="U47:U65" si="41">I47*$W$7</f>
        <v>1.0560000000000001E-3</v>
      </c>
      <c r="V47" s="27">
        <f t="shared" ref="V47:V65" si="42">K47*$W$7</f>
        <v>0</v>
      </c>
      <c r="W47" s="24"/>
      <c r="X47" s="24">
        <f t="shared" ref="X47:X65" si="43">I47*$Z$7</f>
        <v>8.0403839999999995</v>
      </c>
      <c r="Y47" s="24">
        <f t="shared" ref="Y47:Y65" si="44">K47*$Z$7</f>
        <v>0</v>
      </c>
      <c r="Z47" s="24"/>
      <c r="AA47" s="24">
        <f t="shared" si="3"/>
        <v>22.350239999999999</v>
      </c>
      <c r="AB47" s="24">
        <f t="shared" si="4"/>
        <v>0</v>
      </c>
      <c r="AC47" s="24">
        <f t="shared" ref="AC47:AD65" si="45">AA47*$AE$7</f>
        <v>44.700479999999999</v>
      </c>
      <c r="AD47" s="24">
        <f t="shared" si="45"/>
        <v>0</v>
      </c>
      <c r="AE47" s="24"/>
      <c r="AF47" s="24">
        <f t="shared" si="5"/>
        <v>2.0115216</v>
      </c>
      <c r="AG47" s="24">
        <f t="shared" si="5"/>
        <v>0</v>
      </c>
      <c r="AH47" s="24"/>
      <c r="AI47" s="28">
        <f t="shared" si="6"/>
        <v>69.062241599999993</v>
      </c>
      <c r="AJ47" s="28">
        <f t="shared" si="6"/>
        <v>0</v>
      </c>
      <c r="AK47" s="28">
        <f t="shared" ref="AK47:AL65" si="46">AI47*$AM$7</f>
        <v>13.81244832</v>
      </c>
      <c r="AL47" s="28">
        <f t="shared" si="46"/>
        <v>0</v>
      </c>
      <c r="AM47" s="28"/>
      <c r="AN47" s="28">
        <f t="shared" si="7"/>
        <v>82.874689919999994</v>
      </c>
      <c r="AO47" s="28">
        <f t="shared" si="7"/>
        <v>0</v>
      </c>
    </row>
    <row r="48" spans="1:41" s="13" customFormat="1" ht="38.25" customHeight="1">
      <c r="A48" s="19" t="s">
        <v>124</v>
      </c>
      <c r="B48" s="20" t="s">
        <v>125</v>
      </c>
      <c r="C48" s="21" t="s">
        <v>123</v>
      </c>
      <c r="D48" s="21" t="s">
        <v>42</v>
      </c>
      <c r="E48" s="22">
        <v>320</v>
      </c>
      <c r="F48" s="22"/>
      <c r="G48" s="24">
        <f>$G$9</f>
        <v>4.8000000000000001E-2</v>
      </c>
      <c r="H48" s="24">
        <f t="shared" si="2"/>
        <v>15.36</v>
      </c>
      <c r="I48" s="25">
        <f t="shared" si="36"/>
        <v>15.36</v>
      </c>
      <c r="J48" s="24">
        <f t="shared" si="8"/>
        <v>0</v>
      </c>
      <c r="K48" s="25"/>
      <c r="L48" s="24"/>
      <c r="M48" s="24"/>
      <c r="N48" s="24"/>
      <c r="O48" s="24">
        <f t="shared" si="37"/>
        <v>0.23039999999999999</v>
      </c>
      <c r="P48" s="24">
        <f t="shared" si="38"/>
        <v>0</v>
      </c>
      <c r="Q48" s="24"/>
      <c r="R48" s="24">
        <f t="shared" si="39"/>
        <v>5.2224000000000004</v>
      </c>
      <c r="S48" s="26">
        <f t="shared" si="40"/>
        <v>0</v>
      </c>
      <c r="T48" s="24"/>
      <c r="U48" s="27">
        <f t="shared" si="41"/>
        <v>1.536E-3</v>
      </c>
      <c r="V48" s="27">
        <f t="shared" si="42"/>
        <v>0</v>
      </c>
      <c r="W48" s="24"/>
      <c r="X48" s="24">
        <f t="shared" si="43"/>
        <v>11.695103999999999</v>
      </c>
      <c r="Y48" s="24">
        <f t="shared" si="44"/>
        <v>0</v>
      </c>
      <c r="Z48" s="24"/>
      <c r="AA48" s="24">
        <f t="shared" si="3"/>
        <v>32.509439999999998</v>
      </c>
      <c r="AB48" s="24">
        <f t="shared" si="4"/>
        <v>0</v>
      </c>
      <c r="AC48" s="24">
        <f t="shared" si="45"/>
        <v>65.018879999999996</v>
      </c>
      <c r="AD48" s="24">
        <f t="shared" si="45"/>
        <v>0</v>
      </c>
      <c r="AE48" s="24"/>
      <c r="AF48" s="24">
        <f t="shared" si="5"/>
        <v>2.9258495999999998</v>
      </c>
      <c r="AG48" s="24">
        <f t="shared" si="5"/>
        <v>0</v>
      </c>
      <c r="AH48" s="24"/>
      <c r="AI48" s="28">
        <f t="shared" si="6"/>
        <v>100.4541696</v>
      </c>
      <c r="AJ48" s="28">
        <f t="shared" si="6"/>
        <v>0</v>
      </c>
      <c r="AK48" s="28">
        <f t="shared" si="46"/>
        <v>20.090833920000001</v>
      </c>
      <c r="AL48" s="28">
        <f t="shared" si="46"/>
        <v>0</v>
      </c>
      <c r="AM48" s="28"/>
      <c r="AN48" s="28">
        <f t="shared" si="7"/>
        <v>120.54500351999999</v>
      </c>
      <c r="AO48" s="28">
        <f t="shared" si="7"/>
        <v>0</v>
      </c>
    </row>
    <row r="49" spans="1:41" s="13" customFormat="1" ht="38.25" customHeight="1">
      <c r="A49" s="19" t="s">
        <v>126</v>
      </c>
      <c r="B49" s="20" t="s">
        <v>127</v>
      </c>
      <c r="C49" s="21" t="s">
        <v>123</v>
      </c>
      <c r="D49" s="21" t="s">
        <v>42</v>
      </c>
      <c r="E49" s="22">
        <v>620</v>
      </c>
      <c r="F49" s="22"/>
      <c r="G49" s="24">
        <v>4.8000000000000001E-2</v>
      </c>
      <c r="H49" s="24">
        <f t="shared" si="2"/>
        <v>29.76</v>
      </c>
      <c r="I49" s="25">
        <f t="shared" si="36"/>
        <v>29.76</v>
      </c>
      <c r="J49" s="24">
        <f t="shared" si="8"/>
        <v>0</v>
      </c>
      <c r="K49" s="25"/>
      <c r="L49" s="24"/>
      <c r="M49" s="24"/>
      <c r="N49" s="24"/>
      <c r="O49" s="24">
        <f t="shared" si="37"/>
        <v>0.44640000000000002</v>
      </c>
      <c r="P49" s="24">
        <f t="shared" si="38"/>
        <v>0</v>
      </c>
      <c r="Q49" s="24"/>
      <c r="R49" s="24">
        <f t="shared" si="39"/>
        <v>10.118400000000001</v>
      </c>
      <c r="S49" s="26">
        <f t="shared" si="40"/>
        <v>0</v>
      </c>
      <c r="T49" s="24"/>
      <c r="U49" s="27">
        <f t="shared" si="41"/>
        <v>2.9760000000000003E-3</v>
      </c>
      <c r="V49" s="27">
        <f t="shared" si="42"/>
        <v>0</v>
      </c>
      <c r="W49" s="24"/>
      <c r="X49" s="24">
        <f t="shared" si="43"/>
        <v>22.659264</v>
      </c>
      <c r="Y49" s="24">
        <f t="shared" si="44"/>
        <v>0</v>
      </c>
      <c r="Z49" s="24"/>
      <c r="AA49" s="24">
        <f t="shared" si="3"/>
        <v>62.98704</v>
      </c>
      <c r="AB49" s="24">
        <f t="shared" si="4"/>
        <v>0</v>
      </c>
      <c r="AC49" s="24">
        <f t="shared" si="45"/>
        <v>125.97408</v>
      </c>
      <c r="AD49" s="24">
        <f t="shared" si="45"/>
        <v>0</v>
      </c>
      <c r="AE49" s="24"/>
      <c r="AF49" s="24">
        <f t="shared" si="5"/>
        <v>5.6688335999999993</v>
      </c>
      <c r="AG49" s="24">
        <f t="shared" si="5"/>
        <v>0</v>
      </c>
      <c r="AH49" s="24"/>
      <c r="AI49" s="28">
        <f t="shared" si="6"/>
        <v>194.62995359999999</v>
      </c>
      <c r="AJ49" s="28">
        <f t="shared" si="6"/>
        <v>0</v>
      </c>
      <c r="AK49" s="28">
        <f t="shared" si="46"/>
        <v>38.925990720000001</v>
      </c>
      <c r="AL49" s="28">
        <f t="shared" si="46"/>
        <v>0</v>
      </c>
      <c r="AM49" s="28"/>
      <c r="AN49" s="28">
        <f t="shared" si="7"/>
        <v>233.55594431999998</v>
      </c>
      <c r="AO49" s="28">
        <f t="shared" si="7"/>
        <v>0</v>
      </c>
    </row>
    <row r="50" spans="1:41" s="13" customFormat="1" ht="38.25" customHeight="1">
      <c r="A50" s="19" t="s">
        <v>128</v>
      </c>
      <c r="B50" s="20" t="s">
        <v>129</v>
      </c>
      <c r="C50" s="21" t="s">
        <v>123</v>
      </c>
      <c r="D50" s="21" t="s">
        <v>42</v>
      </c>
      <c r="E50" s="22">
        <v>920</v>
      </c>
      <c r="F50" s="22"/>
      <c r="G50" s="44">
        <f t="shared" ref="G50:G55" si="47">$G$9</f>
        <v>4.8000000000000001E-2</v>
      </c>
      <c r="H50" s="24">
        <f t="shared" si="2"/>
        <v>44.160000000000004</v>
      </c>
      <c r="I50" s="25">
        <f t="shared" si="36"/>
        <v>44.160000000000004</v>
      </c>
      <c r="J50" s="24">
        <f t="shared" si="8"/>
        <v>0</v>
      </c>
      <c r="K50" s="25"/>
      <c r="L50" s="24"/>
      <c r="M50" s="24"/>
      <c r="N50" s="24"/>
      <c r="O50" s="24">
        <f t="shared" si="37"/>
        <v>0.66239999999999999</v>
      </c>
      <c r="P50" s="24">
        <f t="shared" si="38"/>
        <v>0</v>
      </c>
      <c r="Q50" s="24"/>
      <c r="R50" s="24">
        <f t="shared" si="39"/>
        <v>15.014400000000002</v>
      </c>
      <c r="S50" s="26">
        <f t="shared" si="40"/>
        <v>0</v>
      </c>
      <c r="T50" s="24"/>
      <c r="U50" s="27">
        <f t="shared" si="41"/>
        <v>4.4160000000000007E-3</v>
      </c>
      <c r="V50" s="27">
        <f t="shared" si="42"/>
        <v>0</v>
      </c>
      <c r="W50" s="24"/>
      <c r="X50" s="24">
        <f t="shared" si="43"/>
        <v>33.623424</v>
      </c>
      <c r="Y50" s="24">
        <f t="shared" si="44"/>
        <v>0</v>
      </c>
      <c r="Z50" s="24"/>
      <c r="AA50" s="24">
        <f t="shared" si="3"/>
        <v>93.464640000000003</v>
      </c>
      <c r="AB50" s="24">
        <f t="shared" si="4"/>
        <v>0</v>
      </c>
      <c r="AC50" s="24">
        <f t="shared" si="45"/>
        <v>186.92928000000001</v>
      </c>
      <c r="AD50" s="24">
        <f t="shared" si="45"/>
        <v>0</v>
      </c>
      <c r="AE50" s="24"/>
      <c r="AF50" s="24">
        <f t="shared" si="5"/>
        <v>8.4118175999999991</v>
      </c>
      <c r="AG50" s="24">
        <f t="shared" si="5"/>
        <v>0</v>
      </c>
      <c r="AH50" s="24"/>
      <c r="AI50" s="28">
        <f t="shared" si="6"/>
        <v>288.80573759999999</v>
      </c>
      <c r="AJ50" s="28">
        <f t="shared" si="6"/>
        <v>0</v>
      </c>
      <c r="AK50" s="28">
        <f t="shared" si="46"/>
        <v>57.761147520000002</v>
      </c>
      <c r="AL50" s="28">
        <f t="shared" si="46"/>
        <v>0</v>
      </c>
      <c r="AM50" s="28"/>
      <c r="AN50" s="28">
        <f t="shared" si="7"/>
        <v>346.56688511999999</v>
      </c>
      <c r="AO50" s="28">
        <f t="shared" si="7"/>
        <v>0</v>
      </c>
    </row>
    <row r="51" spans="1:41" s="13" customFormat="1" ht="38.25" customHeight="1">
      <c r="A51" s="19" t="s">
        <v>130</v>
      </c>
      <c r="B51" s="20" t="s">
        <v>131</v>
      </c>
      <c r="C51" s="21" t="s">
        <v>123</v>
      </c>
      <c r="D51" s="21" t="s">
        <v>42</v>
      </c>
      <c r="E51" s="22">
        <v>160</v>
      </c>
      <c r="F51" s="22"/>
      <c r="G51" s="24">
        <f t="shared" si="47"/>
        <v>4.8000000000000001E-2</v>
      </c>
      <c r="H51" s="24">
        <f t="shared" si="2"/>
        <v>7.68</v>
      </c>
      <c r="I51" s="25">
        <f t="shared" si="36"/>
        <v>7.68</v>
      </c>
      <c r="J51" s="24">
        <f t="shared" si="8"/>
        <v>0</v>
      </c>
      <c r="K51" s="25"/>
      <c r="L51" s="24"/>
      <c r="M51" s="24"/>
      <c r="N51" s="24"/>
      <c r="O51" s="24">
        <f t="shared" si="37"/>
        <v>0.1152</v>
      </c>
      <c r="P51" s="24">
        <f t="shared" si="38"/>
        <v>0</v>
      </c>
      <c r="Q51" s="24"/>
      <c r="R51" s="24">
        <f t="shared" si="39"/>
        <v>2.6112000000000002</v>
      </c>
      <c r="S51" s="26">
        <f t="shared" si="40"/>
        <v>0</v>
      </c>
      <c r="T51" s="24"/>
      <c r="U51" s="27">
        <f t="shared" si="41"/>
        <v>7.6800000000000002E-4</v>
      </c>
      <c r="V51" s="27">
        <f t="shared" si="42"/>
        <v>0</v>
      </c>
      <c r="W51" s="24"/>
      <c r="X51" s="24">
        <f t="shared" si="43"/>
        <v>5.8475519999999994</v>
      </c>
      <c r="Y51" s="24">
        <f t="shared" si="44"/>
        <v>0</v>
      </c>
      <c r="Z51" s="24"/>
      <c r="AA51" s="24">
        <f t="shared" si="3"/>
        <v>16.254719999999999</v>
      </c>
      <c r="AB51" s="24">
        <f t="shared" si="4"/>
        <v>0</v>
      </c>
      <c r="AC51" s="24">
        <f t="shared" si="45"/>
        <v>32.509439999999998</v>
      </c>
      <c r="AD51" s="24">
        <f t="shared" si="45"/>
        <v>0</v>
      </c>
      <c r="AE51" s="24"/>
      <c r="AF51" s="24">
        <f t="shared" si="5"/>
        <v>1.4629247999999999</v>
      </c>
      <c r="AG51" s="24">
        <f t="shared" si="5"/>
        <v>0</v>
      </c>
      <c r="AH51" s="24"/>
      <c r="AI51" s="28">
        <f t="shared" si="6"/>
        <v>50.2270848</v>
      </c>
      <c r="AJ51" s="28">
        <f t="shared" si="6"/>
        <v>0</v>
      </c>
      <c r="AK51" s="28">
        <f t="shared" si="46"/>
        <v>10.045416960000001</v>
      </c>
      <c r="AL51" s="28">
        <f t="shared" si="46"/>
        <v>0</v>
      </c>
      <c r="AM51" s="28"/>
      <c r="AN51" s="28">
        <f t="shared" si="7"/>
        <v>60.272501759999997</v>
      </c>
      <c r="AO51" s="28">
        <f t="shared" si="7"/>
        <v>0</v>
      </c>
    </row>
    <row r="52" spans="1:41" s="13" customFormat="1" ht="38.25" customHeight="1">
      <c r="A52" s="19" t="s">
        <v>132</v>
      </c>
      <c r="B52" s="20" t="s">
        <v>133</v>
      </c>
      <c r="C52" s="21" t="s">
        <v>123</v>
      </c>
      <c r="D52" s="21" t="s">
        <v>42</v>
      </c>
      <c r="E52" s="22">
        <v>280</v>
      </c>
      <c r="F52" s="22"/>
      <c r="G52" s="24">
        <f t="shared" si="47"/>
        <v>4.8000000000000001E-2</v>
      </c>
      <c r="H52" s="24">
        <f t="shared" si="2"/>
        <v>13.44</v>
      </c>
      <c r="I52" s="25">
        <f t="shared" si="36"/>
        <v>13.44</v>
      </c>
      <c r="J52" s="24">
        <f t="shared" si="8"/>
        <v>0</v>
      </c>
      <c r="K52" s="25"/>
      <c r="L52" s="24"/>
      <c r="M52" s="24"/>
      <c r="N52" s="24"/>
      <c r="O52" s="24">
        <f t="shared" si="37"/>
        <v>0.20159999999999997</v>
      </c>
      <c r="P52" s="24">
        <f t="shared" si="38"/>
        <v>0</v>
      </c>
      <c r="Q52" s="24"/>
      <c r="R52" s="24">
        <f t="shared" si="39"/>
        <v>4.5696000000000003</v>
      </c>
      <c r="S52" s="26">
        <f t="shared" si="40"/>
        <v>0</v>
      </c>
      <c r="T52" s="24"/>
      <c r="U52" s="27">
        <f t="shared" si="41"/>
        <v>1.3439999999999999E-3</v>
      </c>
      <c r="V52" s="27">
        <f t="shared" si="42"/>
        <v>0</v>
      </c>
      <c r="W52" s="24"/>
      <c r="X52" s="24">
        <f t="shared" si="43"/>
        <v>10.233215999999999</v>
      </c>
      <c r="Y52" s="24">
        <f t="shared" si="44"/>
        <v>0</v>
      </c>
      <c r="Z52" s="24"/>
      <c r="AA52" s="24">
        <f t="shared" si="3"/>
        <v>28.445759999999996</v>
      </c>
      <c r="AB52" s="24">
        <f t="shared" si="4"/>
        <v>0</v>
      </c>
      <c r="AC52" s="24">
        <f t="shared" si="45"/>
        <v>56.891519999999993</v>
      </c>
      <c r="AD52" s="24">
        <f t="shared" si="45"/>
        <v>0</v>
      </c>
      <c r="AE52" s="24"/>
      <c r="AF52" s="24">
        <f t="shared" si="5"/>
        <v>2.5601183999999999</v>
      </c>
      <c r="AG52" s="24">
        <f t="shared" si="5"/>
        <v>0</v>
      </c>
      <c r="AH52" s="24"/>
      <c r="AI52" s="28">
        <f t="shared" si="6"/>
        <v>87.897398399999986</v>
      </c>
      <c r="AJ52" s="28">
        <f t="shared" si="6"/>
        <v>0</v>
      </c>
      <c r="AK52" s="28">
        <f t="shared" si="46"/>
        <v>17.579479679999999</v>
      </c>
      <c r="AL52" s="28">
        <f t="shared" si="46"/>
        <v>0</v>
      </c>
      <c r="AM52" s="28"/>
      <c r="AN52" s="28">
        <f t="shared" si="7"/>
        <v>105.47687807999998</v>
      </c>
      <c r="AO52" s="28">
        <f t="shared" si="7"/>
        <v>0</v>
      </c>
    </row>
    <row r="53" spans="1:41" s="13" customFormat="1" ht="38.25" customHeight="1">
      <c r="A53" s="19" t="s">
        <v>134</v>
      </c>
      <c r="B53" s="20" t="s">
        <v>135</v>
      </c>
      <c r="C53" s="21" t="s">
        <v>123</v>
      </c>
      <c r="D53" s="21" t="s">
        <v>42</v>
      </c>
      <c r="E53" s="22">
        <v>320</v>
      </c>
      <c r="F53" s="22"/>
      <c r="G53" s="24">
        <f t="shared" si="47"/>
        <v>4.8000000000000001E-2</v>
      </c>
      <c r="H53" s="24">
        <f t="shared" si="2"/>
        <v>15.36</v>
      </c>
      <c r="I53" s="25">
        <f t="shared" si="36"/>
        <v>15.36</v>
      </c>
      <c r="J53" s="24">
        <f t="shared" si="8"/>
        <v>0</v>
      </c>
      <c r="K53" s="25"/>
      <c r="L53" s="24"/>
      <c r="M53" s="24"/>
      <c r="N53" s="24"/>
      <c r="O53" s="24">
        <f t="shared" si="37"/>
        <v>0.23039999999999999</v>
      </c>
      <c r="P53" s="24">
        <f t="shared" si="38"/>
        <v>0</v>
      </c>
      <c r="Q53" s="24"/>
      <c r="R53" s="24">
        <f t="shared" si="39"/>
        <v>5.2224000000000004</v>
      </c>
      <c r="S53" s="26">
        <f t="shared" si="40"/>
        <v>0</v>
      </c>
      <c r="T53" s="24"/>
      <c r="U53" s="27">
        <f t="shared" si="41"/>
        <v>1.536E-3</v>
      </c>
      <c r="V53" s="27">
        <f t="shared" si="42"/>
        <v>0</v>
      </c>
      <c r="W53" s="24"/>
      <c r="X53" s="24">
        <f t="shared" si="43"/>
        <v>11.695103999999999</v>
      </c>
      <c r="Y53" s="24">
        <f t="shared" si="44"/>
        <v>0</v>
      </c>
      <c r="Z53" s="24"/>
      <c r="AA53" s="24">
        <f t="shared" si="3"/>
        <v>32.509439999999998</v>
      </c>
      <c r="AB53" s="24">
        <f t="shared" si="4"/>
        <v>0</v>
      </c>
      <c r="AC53" s="24">
        <f t="shared" si="45"/>
        <v>65.018879999999996</v>
      </c>
      <c r="AD53" s="24">
        <f t="shared" si="45"/>
        <v>0</v>
      </c>
      <c r="AE53" s="24"/>
      <c r="AF53" s="24">
        <f t="shared" si="5"/>
        <v>2.9258495999999998</v>
      </c>
      <c r="AG53" s="24">
        <f t="shared" si="5"/>
        <v>0</v>
      </c>
      <c r="AH53" s="24"/>
      <c r="AI53" s="28">
        <f t="shared" si="6"/>
        <v>100.4541696</v>
      </c>
      <c r="AJ53" s="28">
        <f t="shared" si="6"/>
        <v>0</v>
      </c>
      <c r="AK53" s="28">
        <f t="shared" si="46"/>
        <v>20.090833920000001</v>
      </c>
      <c r="AL53" s="28">
        <f t="shared" si="46"/>
        <v>0</v>
      </c>
      <c r="AM53" s="28"/>
      <c r="AN53" s="28">
        <f t="shared" si="7"/>
        <v>120.54500351999999</v>
      </c>
      <c r="AO53" s="28">
        <f t="shared" si="7"/>
        <v>0</v>
      </c>
    </row>
    <row r="54" spans="1:41" s="13" customFormat="1" ht="38.25" customHeight="1">
      <c r="A54" s="19" t="s">
        <v>136</v>
      </c>
      <c r="B54" s="20" t="s">
        <v>137</v>
      </c>
      <c r="C54" s="21" t="s">
        <v>123</v>
      </c>
      <c r="D54" s="21" t="s">
        <v>42</v>
      </c>
      <c r="E54" s="22">
        <v>460</v>
      </c>
      <c r="F54" s="22"/>
      <c r="G54" s="24">
        <f t="shared" si="47"/>
        <v>4.8000000000000001E-2</v>
      </c>
      <c r="H54" s="24">
        <f t="shared" si="2"/>
        <v>22.080000000000002</v>
      </c>
      <c r="I54" s="25">
        <f t="shared" si="36"/>
        <v>22.080000000000002</v>
      </c>
      <c r="J54" s="24">
        <f t="shared" si="8"/>
        <v>0</v>
      </c>
      <c r="K54" s="25"/>
      <c r="L54" s="24"/>
      <c r="M54" s="24"/>
      <c r="N54" s="24"/>
      <c r="O54" s="24">
        <f t="shared" si="37"/>
        <v>0.33119999999999999</v>
      </c>
      <c r="P54" s="24">
        <f t="shared" si="38"/>
        <v>0</v>
      </c>
      <c r="Q54" s="24"/>
      <c r="R54" s="24">
        <f t="shared" si="39"/>
        <v>7.507200000000001</v>
      </c>
      <c r="S54" s="26">
        <f t="shared" si="40"/>
        <v>0</v>
      </c>
      <c r="T54" s="24"/>
      <c r="U54" s="27">
        <f t="shared" si="41"/>
        <v>2.2080000000000003E-3</v>
      </c>
      <c r="V54" s="27">
        <f t="shared" si="42"/>
        <v>0</v>
      </c>
      <c r="W54" s="24"/>
      <c r="X54" s="24">
        <f t="shared" si="43"/>
        <v>16.811712</v>
      </c>
      <c r="Y54" s="24">
        <f t="shared" si="44"/>
        <v>0</v>
      </c>
      <c r="Z54" s="24"/>
      <c r="AA54" s="24">
        <f t="shared" si="3"/>
        <v>46.732320000000001</v>
      </c>
      <c r="AB54" s="24">
        <f t="shared" si="4"/>
        <v>0</v>
      </c>
      <c r="AC54" s="24">
        <f t="shared" si="45"/>
        <v>93.464640000000003</v>
      </c>
      <c r="AD54" s="24">
        <f t="shared" si="45"/>
        <v>0</v>
      </c>
      <c r="AE54" s="24"/>
      <c r="AF54" s="24">
        <f t="shared" si="5"/>
        <v>4.2059087999999996</v>
      </c>
      <c r="AG54" s="24">
        <f t="shared" si="5"/>
        <v>0</v>
      </c>
      <c r="AH54" s="24"/>
      <c r="AI54" s="28">
        <f t="shared" si="6"/>
        <v>144.40286879999999</v>
      </c>
      <c r="AJ54" s="28">
        <f t="shared" si="6"/>
        <v>0</v>
      </c>
      <c r="AK54" s="28">
        <f t="shared" si="46"/>
        <v>28.880573760000001</v>
      </c>
      <c r="AL54" s="28">
        <f t="shared" si="46"/>
        <v>0</v>
      </c>
      <c r="AM54" s="28"/>
      <c r="AN54" s="28">
        <f t="shared" si="7"/>
        <v>173.28344256</v>
      </c>
      <c r="AO54" s="28">
        <f t="shared" si="7"/>
        <v>0</v>
      </c>
    </row>
    <row r="55" spans="1:41" s="13" customFormat="1" ht="38.25" customHeight="1">
      <c r="A55" s="19" t="s">
        <v>138</v>
      </c>
      <c r="B55" s="20" t="s">
        <v>139</v>
      </c>
      <c r="C55" s="21" t="s">
        <v>123</v>
      </c>
      <c r="D55" s="21" t="s">
        <v>42</v>
      </c>
      <c r="E55" s="22">
        <v>1220</v>
      </c>
      <c r="F55" s="22"/>
      <c r="G55" s="24">
        <f t="shared" si="47"/>
        <v>4.8000000000000001E-2</v>
      </c>
      <c r="H55" s="24">
        <f t="shared" si="2"/>
        <v>58.56</v>
      </c>
      <c r="I55" s="25">
        <f t="shared" si="36"/>
        <v>58.56</v>
      </c>
      <c r="J55" s="24">
        <f t="shared" si="8"/>
        <v>0</v>
      </c>
      <c r="K55" s="25"/>
      <c r="L55" s="24"/>
      <c r="M55" s="24"/>
      <c r="N55" s="24"/>
      <c r="O55" s="24">
        <f t="shared" si="37"/>
        <v>0.87839999999999996</v>
      </c>
      <c r="P55" s="24">
        <f t="shared" si="38"/>
        <v>0</v>
      </c>
      <c r="Q55" s="24"/>
      <c r="R55" s="24">
        <f t="shared" si="39"/>
        <v>19.910400000000003</v>
      </c>
      <c r="S55" s="26">
        <f t="shared" si="40"/>
        <v>0</v>
      </c>
      <c r="T55" s="24"/>
      <c r="U55" s="27">
        <f t="shared" si="41"/>
        <v>5.8560000000000001E-3</v>
      </c>
      <c r="V55" s="27">
        <f t="shared" si="42"/>
        <v>0</v>
      </c>
      <c r="W55" s="24"/>
      <c r="X55" s="24">
        <f t="shared" si="43"/>
        <v>44.587584</v>
      </c>
      <c r="Y55" s="24">
        <f t="shared" si="44"/>
        <v>0</v>
      </c>
      <c r="Z55" s="24"/>
      <c r="AA55" s="24">
        <f t="shared" si="3"/>
        <v>123.94224</v>
      </c>
      <c r="AB55" s="24">
        <f t="shared" si="4"/>
        <v>0</v>
      </c>
      <c r="AC55" s="24">
        <f t="shared" si="45"/>
        <v>247.88448</v>
      </c>
      <c r="AD55" s="24">
        <f t="shared" si="45"/>
        <v>0</v>
      </c>
      <c r="AE55" s="24"/>
      <c r="AF55" s="24">
        <f t="shared" si="5"/>
        <v>11.154801600000001</v>
      </c>
      <c r="AG55" s="24">
        <f t="shared" si="5"/>
        <v>0</v>
      </c>
      <c r="AH55" s="24"/>
      <c r="AI55" s="28">
        <f t="shared" si="6"/>
        <v>382.98152160000001</v>
      </c>
      <c r="AJ55" s="28">
        <f t="shared" si="6"/>
        <v>0</v>
      </c>
      <c r="AK55" s="28">
        <f t="shared" si="46"/>
        <v>76.596304320000002</v>
      </c>
      <c r="AL55" s="28">
        <f t="shared" si="46"/>
        <v>0</v>
      </c>
      <c r="AM55" s="28"/>
      <c r="AN55" s="28">
        <f t="shared" si="7"/>
        <v>459.57782592000001</v>
      </c>
      <c r="AO55" s="28">
        <f t="shared" si="7"/>
        <v>0</v>
      </c>
    </row>
    <row r="56" spans="1:41" s="13" customFormat="1" ht="38.25" customHeight="1">
      <c r="A56" s="19" t="s">
        <v>140</v>
      </c>
      <c r="B56" s="20" t="s">
        <v>141</v>
      </c>
      <c r="C56" s="21" t="s">
        <v>123</v>
      </c>
      <c r="D56" s="21" t="s">
        <v>42</v>
      </c>
      <c r="E56" s="22">
        <v>200</v>
      </c>
      <c r="F56" s="22"/>
      <c r="G56" s="44">
        <v>4.8000000000000001E-2</v>
      </c>
      <c r="H56" s="45">
        <f t="shared" si="2"/>
        <v>9.6</v>
      </c>
      <c r="I56" s="46">
        <f t="shared" si="36"/>
        <v>9.6</v>
      </c>
      <c r="J56" s="45">
        <f t="shared" si="8"/>
        <v>0</v>
      </c>
      <c r="K56" s="46"/>
      <c r="L56" s="45"/>
      <c r="M56" s="45"/>
      <c r="N56" s="45"/>
      <c r="O56" s="45">
        <f t="shared" si="37"/>
        <v>0.14399999999999999</v>
      </c>
      <c r="P56" s="24">
        <f t="shared" si="38"/>
        <v>0</v>
      </c>
      <c r="Q56" s="45"/>
      <c r="R56" s="24">
        <f t="shared" si="39"/>
        <v>3.2640000000000002</v>
      </c>
      <c r="S56" s="26">
        <f t="shared" si="40"/>
        <v>0</v>
      </c>
      <c r="T56" s="24"/>
      <c r="U56" s="27">
        <f t="shared" si="41"/>
        <v>9.6000000000000002E-4</v>
      </c>
      <c r="V56" s="27">
        <f t="shared" si="42"/>
        <v>0</v>
      </c>
      <c r="W56" s="24"/>
      <c r="X56" s="24">
        <f t="shared" si="43"/>
        <v>7.3094399999999995</v>
      </c>
      <c r="Y56" s="24">
        <f t="shared" si="44"/>
        <v>0</v>
      </c>
      <c r="Z56" s="24"/>
      <c r="AA56" s="24">
        <f t="shared" si="3"/>
        <v>20.318399999999997</v>
      </c>
      <c r="AB56" s="24">
        <f t="shared" si="4"/>
        <v>0</v>
      </c>
      <c r="AC56" s="24">
        <f t="shared" si="45"/>
        <v>40.636799999999994</v>
      </c>
      <c r="AD56" s="24">
        <f t="shared" si="45"/>
        <v>0</v>
      </c>
      <c r="AE56" s="24"/>
      <c r="AF56" s="24">
        <f t="shared" si="5"/>
        <v>1.8286559999999996</v>
      </c>
      <c r="AG56" s="24">
        <f t="shared" si="5"/>
        <v>0</v>
      </c>
      <c r="AH56" s="24"/>
      <c r="AI56" s="28">
        <f t="shared" si="6"/>
        <v>62.783855999999993</v>
      </c>
      <c r="AJ56" s="28">
        <f t="shared" si="6"/>
        <v>0</v>
      </c>
      <c r="AK56" s="28">
        <f t="shared" si="46"/>
        <v>12.5567712</v>
      </c>
      <c r="AL56" s="28">
        <f t="shared" si="46"/>
        <v>0</v>
      </c>
      <c r="AM56" s="28"/>
      <c r="AN56" s="28">
        <f t="shared" si="7"/>
        <v>75.3406272</v>
      </c>
      <c r="AO56" s="28">
        <f t="shared" si="7"/>
        <v>0</v>
      </c>
    </row>
    <row r="57" spans="1:41" s="13" customFormat="1" ht="38.25" customHeight="1">
      <c r="A57" s="160" t="s">
        <v>142</v>
      </c>
      <c r="B57" s="161" t="s">
        <v>143</v>
      </c>
      <c r="C57" s="162" t="s">
        <v>123</v>
      </c>
      <c r="D57" s="21" t="s">
        <v>42</v>
      </c>
      <c r="E57" s="22">
        <v>90</v>
      </c>
      <c r="F57" s="22">
        <v>9</v>
      </c>
      <c r="G57" s="24">
        <f>$G$9</f>
        <v>4.8000000000000001E-2</v>
      </c>
      <c r="H57" s="24">
        <f t="shared" si="2"/>
        <v>4.32</v>
      </c>
      <c r="I57" s="47">
        <f>H57+H58</f>
        <v>4.71</v>
      </c>
      <c r="J57" s="24">
        <f t="shared" si="8"/>
        <v>0.432</v>
      </c>
      <c r="K57" s="47">
        <f>J57+J58</f>
        <v>0.627</v>
      </c>
      <c r="L57" s="24"/>
      <c r="M57" s="24"/>
      <c r="N57" s="24"/>
      <c r="O57" s="24">
        <f t="shared" si="37"/>
        <v>7.0649999999999991E-2</v>
      </c>
      <c r="P57" s="24">
        <f t="shared" si="38"/>
        <v>9.4050000000000002E-3</v>
      </c>
      <c r="Q57" s="24"/>
      <c r="R57" s="24">
        <f t="shared" si="39"/>
        <v>1.6014000000000002</v>
      </c>
      <c r="S57" s="26">
        <f t="shared" si="40"/>
        <v>0.21318000000000001</v>
      </c>
      <c r="T57" s="24"/>
      <c r="U57" s="27">
        <f t="shared" si="41"/>
        <v>4.7100000000000001E-4</v>
      </c>
      <c r="V57" s="27">
        <f t="shared" si="42"/>
        <v>6.2700000000000006E-5</v>
      </c>
      <c r="W57" s="24"/>
      <c r="X57" s="24">
        <f t="shared" si="43"/>
        <v>3.5861939999999999</v>
      </c>
      <c r="Y57" s="24">
        <f t="shared" si="44"/>
        <v>0.47739779999999998</v>
      </c>
      <c r="Z57" s="24"/>
      <c r="AA57" s="24">
        <f t="shared" si="3"/>
        <v>9.9687149999999995</v>
      </c>
      <c r="AB57" s="24">
        <f t="shared" si="4"/>
        <v>1.3270455000000001</v>
      </c>
      <c r="AC57" s="24">
        <f t="shared" si="45"/>
        <v>19.937429999999999</v>
      </c>
      <c r="AD57" s="24">
        <f t="shared" si="45"/>
        <v>2.6540910000000002</v>
      </c>
      <c r="AE57" s="24"/>
      <c r="AF57" s="24">
        <f t="shared" si="5"/>
        <v>0.89718434999999996</v>
      </c>
      <c r="AG57" s="24">
        <f t="shared" si="5"/>
        <v>0.119434095</v>
      </c>
      <c r="AH57" s="24"/>
      <c r="AI57" s="28">
        <f t="shared" si="6"/>
        <v>30.803329349999998</v>
      </c>
      <c r="AJ57" s="28">
        <f t="shared" si="6"/>
        <v>4.1005705950000007</v>
      </c>
      <c r="AK57" s="28">
        <f t="shared" si="46"/>
        <v>6.1606658699999999</v>
      </c>
      <c r="AL57" s="28">
        <f t="shared" si="46"/>
        <v>0.8201141190000002</v>
      </c>
      <c r="AM57" s="28"/>
      <c r="AN57" s="28">
        <f t="shared" si="7"/>
        <v>36.963995220000001</v>
      </c>
      <c r="AO57" s="28">
        <f t="shared" si="7"/>
        <v>4.920684714000001</v>
      </c>
    </row>
    <row r="58" spans="1:41" s="13" customFormat="1" ht="38.25" customHeight="1">
      <c r="A58" s="160"/>
      <c r="B58" s="161"/>
      <c r="C58" s="162"/>
      <c r="D58" s="21" t="s">
        <v>56</v>
      </c>
      <c r="E58" s="22">
        <v>10</v>
      </c>
      <c r="F58" s="22">
        <v>5</v>
      </c>
      <c r="G58" s="24">
        <f>$G$16</f>
        <v>3.9E-2</v>
      </c>
      <c r="H58" s="24">
        <f t="shared" si="2"/>
        <v>0.39</v>
      </c>
      <c r="I58" s="34"/>
      <c r="J58" s="24">
        <f t="shared" si="8"/>
        <v>0.19500000000000001</v>
      </c>
      <c r="K58" s="34"/>
      <c r="L58" s="24"/>
      <c r="M58" s="24"/>
      <c r="N58" s="24"/>
      <c r="O58" s="24">
        <f t="shared" si="37"/>
        <v>0</v>
      </c>
      <c r="P58" s="24">
        <f t="shared" si="38"/>
        <v>0</v>
      </c>
      <c r="Q58" s="24"/>
      <c r="R58" s="24">
        <f t="shared" si="39"/>
        <v>0</v>
      </c>
      <c r="S58" s="26">
        <f t="shared" si="40"/>
        <v>0</v>
      </c>
      <c r="T58" s="24"/>
      <c r="U58" s="27">
        <f t="shared" si="41"/>
        <v>0</v>
      </c>
      <c r="V58" s="27">
        <f t="shared" si="42"/>
        <v>0</v>
      </c>
      <c r="W58" s="24"/>
      <c r="X58" s="24">
        <f t="shared" si="43"/>
        <v>0</v>
      </c>
      <c r="Y58" s="24">
        <f t="shared" si="44"/>
        <v>0</v>
      </c>
      <c r="Z58" s="24"/>
      <c r="AA58" s="24">
        <f t="shared" si="3"/>
        <v>0</v>
      </c>
      <c r="AB58" s="24">
        <f t="shared" si="4"/>
        <v>0</v>
      </c>
      <c r="AC58" s="24">
        <f t="shared" si="45"/>
        <v>0</v>
      </c>
      <c r="AD58" s="24">
        <f t="shared" si="45"/>
        <v>0</v>
      </c>
      <c r="AE58" s="24"/>
      <c r="AF58" s="24">
        <f t="shared" si="5"/>
        <v>0</v>
      </c>
      <c r="AG58" s="24">
        <f t="shared" si="5"/>
        <v>0</v>
      </c>
      <c r="AH58" s="24"/>
      <c r="AI58" s="28">
        <f t="shared" si="6"/>
        <v>0</v>
      </c>
      <c r="AJ58" s="28">
        <f t="shared" si="6"/>
        <v>0</v>
      </c>
      <c r="AK58" s="28">
        <f t="shared" si="46"/>
        <v>0</v>
      </c>
      <c r="AL58" s="28">
        <f t="shared" si="46"/>
        <v>0</v>
      </c>
      <c r="AM58" s="28"/>
      <c r="AN58" s="28">
        <f t="shared" si="7"/>
        <v>0</v>
      </c>
      <c r="AO58" s="28">
        <f t="shared" si="7"/>
        <v>0</v>
      </c>
    </row>
    <row r="59" spans="1:41" s="13" customFormat="1" ht="38.25" customHeight="1">
      <c r="A59" s="19" t="s">
        <v>144</v>
      </c>
      <c r="B59" s="20" t="s">
        <v>145</v>
      </c>
      <c r="C59" s="21" t="s">
        <v>123</v>
      </c>
      <c r="D59" s="21" t="s">
        <v>42</v>
      </c>
      <c r="E59" s="22">
        <v>120</v>
      </c>
      <c r="F59" s="22"/>
      <c r="G59" s="24">
        <f t="shared" ref="G59:G65" si="48">$G$9</f>
        <v>4.8000000000000001E-2</v>
      </c>
      <c r="H59" s="24">
        <f t="shared" si="2"/>
        <v>5.76</v>
      </c>
      <c r="I59" s="25">
        <f t="shared" ref="I59:I65" si="49">H59</f>
        <v>5.76</v>
      </c>
      <c r="J59" s="24">
        <f t="shared" si="8"/>
        <v>0</v>
      </c>
      <c r="K59" s="25"/>
      <c r="L59" s="24"/>
      <c r="M59" s="24"/>
      <c r="N59" s="24"/>
      <c r="O59" s="24">
        <f t="shared" si="37"/>
        <v>8.6399999999999991E-2</v>
      </c>
      <c r="P59" s="24">
        <f t="shared" si="38"/>
        <v>0</v>
      </c>
      <c r="Q59" s="24"/>
      <c r="R59" s="24">
        <f t="shared" si="39"/>
        <v>1.9584000000000001</v>
      </c>
      <c r="S59" s="26">
        <f t="shared" si="40"/>
        <v>0</v>
      </c>
      <c r="T59" s="24"/>
      <c r="U59" s="27">
        <f t="shared" si="41"/>
        <v>5.7600000000000001E-4</v>
      </c>
      <c r="V59" s="27">
        <f t="shared" si="42"/>
        <v>0</v>
      </c>
      <c r="W59" s="24"/>
      <c r="X59" s="24">
        <f t="shared" si="43"/>
        <v>4.3856639999999993</v>
      </c>
      <c r="Y59" s="24">
        <f t="shared" si="44"/>
        <v>0</v>
      </c>
      <c r="Z59" s="24"/>
      <c r="AA59" s="24">
        <f t="shared" si="3"/>
        <v>12.191039999999999</v>
      </c>
      <c r="AB59" s="24">
        <f t="shared" si="4"/>
        <v>0</v>
      </c>
      <c r="AC59" s="24">
        <f t="shared" si="45"/>
        <v>24.382079999999998</v>
      </c>
      <c r="AD59" s="24">
        <f t="shared" si="45"/>
        <v>0</v>
      </c>
      <c r="AE59" s="24"/>
      <c r="AF59" s="24">
        <f t="shared" si="5"/>
        <v>1.0971935999999998</v>
      </c>
      <c r="AG59" s="24">
        <f t="shared" si="5"/>
        <v>0</v>
      </c>
      <c r="AH59" s="24"/>
      <c r="AI59" s="28">
        <f t="shared" si="6"/>
        <v>37.670313599999993</v>
      </c>
      <c r="AJ59" s="28">
        <f t="shared" si="6"/>
        <v>0</v>
      </c>
      <c r="AK59" s="28">
        <f t="shared" si="46"/>
        <v>7.5340627199999988</v>
      </c>
      <c r="AL59" s="28">
        <f t="shared" si="46"/>
        <v>0</v>
      </c>
      <c r="AM59" s="28"/>
      <c r="AN59" s="28">
        <f t="shared" si="7"/>
        <v>45.204376319999994</v>
      </c>
      <c r="AO59" s="28">
        <f t="shared" si="7"/>
        <v>0</v>
      </c>
    </row>
    <row r="60" spans="1:41" s="13" customFormat="1" ht="38.25" customHeight="1">
      <c r="A60" s="19" t="s">
        <v>146</v>
      </c>
      <c r="B60" s="20" t="s">
        <v>147</v>
      </c>
      <c r="C60" s="21" t="s">
        <v>123</v>
      </c>
      <c r="D60" s="21" t="s">
        <v>42</v>
      </c>
      <c r="E60" s="22">
        <v>300</v>
      </c>
      <c r="F60" s="22"/>
      <c r="G60" s="24">
        <f t="shared" si="48"/>
        <v>4.8000000000000001E-2</v>
      </c>
      <c r="H60" s="24">
        <f t="shared" si="2"/>
        <v>14.4</v>
      </c>
      <c r="I60" s="25">
        <f t="shared" si="49"/>
        <v>14.4</v>
      </c>
      <c r="J60" s="24">
        <f t="shared" si="8"/>
        <v>0</v>
      </c>
      <c r="K60" s="25"/>
      <c r="L60" s="24"/>
      <c r="M60" s="24"/>
      <c r="N60" s="24"/>
      <c r="O60" s="24">
        <f t="shared" si="37"/>
        <v>0.216</v>
      </c>
      <c r="P60" s="24">
        <f t="shared" si="38"/>
        <v>0</v>
      </c>
      <c r="Q60" s="24"/>
      <c r="R60" s="24">
        <f t="shared" si="39"/>
        <v>4.8960000000000008</v>
      </c>
      <c r="S60" s="26">
        <f t="shared" si="40"/>
        <v>0</v>
      </c>
      <c r="T60" s="24"/>
      <c r="U60" s="27">
        <f t="shared" si="41"/>
        <v>1.4400000000000001E-3</v>
      </c>
      <c r="V60" s="27">
        <f t="shared" si="42"/>
        <v>0</v>
      </c>
      <c r="W60" s="24"/>
      <c r="X60" s="24">
        <f t="shared" si="43"/>
        <v>10.96416</v>
      </c>
      <c r="Y60" s="24">
        <f t="shared" si="44"/>
        <v>0</v>
      </c>
      <c r="Z60" s="24"/>
      <c r="AA60" s="24">
        <f t="shared" si="3"/>
        <v>30.477599999999999</v>
      </c>
      <c r="AB60" s="24">
        <f t="shared" si="4"/>
        <v>0</v>
      </c>
      <c r="AC60" s="24">
        <f t="shared" si="45"/>
        <v>60.955199999999998</v>
      </c>
      <c r="AD60" s="24">
        <f t="shared" si="45"/>
        <v>0</v>
      </c>
      <c r="AE60" s="24"/>
      <c r="AF60" s="24">
        <f t="shared" si="5"/>
        <v>2.7429839999999999</v>
      </c>
      <c r="AG60" s="24">
        <f t="shared" si="5"/>
        <v>0</v>
      </c>
      <c r="AH60" s="24"/>
      <c r="AI60" s="28">
        <f t="shared" si="6"/>
        <v>94.175783999999993</v>
      </c>
      <c r="AJ60" s="28">
        <f t="shared" si="6"/>
        <v>0</v>
      </c>
      <c r="AK60" s="28">
        <f t="shared" si="46"/>
        <v>18.8351568</v>
      </c>
      <c r="AL60" s="28">
        <f t="shared" si="46"/>
        <v>0</v>
      </c>
      <c r="AM60" s="28"/>
      <c r="AN60" s="28">
        <f t="shared" si="7"/>
        <v>113.01094079999999</v>
      </c>
      <c r="AO60" s="28">
        <f t="shared" si="7"/>
        <v>0</v>
      </c>
    </row>
    <row r="61" spans="1:41" s="13" customFormat="1" ht="38.25" customHeight="1">
      <c r="A61" s="19" t="s">
        <v>148</v>
      </c>
      <c r="B61" s="20" t="s">
        <v>149</v>
      </c>
      <c r="C61" s="21" t="s">
        <v>123</v>
      </c>
      <c r="D61" s="21" t="s">
        <v>42</v>
      </c>
      <c r="E61" s="22">
        <v>370</v>
      </c>
      <c r="F61" s="22"/>
      <c r="G61" s="24">
        <f t="shared" si="48"/>
        <v>4.8000000000000001E-2</v>
      </c>
      <c r="H61" s="24">
        <f t="shared" si="2"/>
        <v>17.760000000000002</v>
      </c>
      <c r="I61" s="25">
        <f t="shared" si="49"/>
        <v>17.760000000000002</v>
      </c>
      <c r="J61" s="24">
        <f t="shared" si="8"/>
        <v>0</v>
      </c>
      <c r="K61" s="25"/>
      <c r="L61" s="24"/>
      <c r="M61" s="24"/>
      <c r="N61" s="24"/>
      <c r="O61" s="24">
        <f t="shared" si="37"/>
        <v>0.26640000000000003</v>
      </c>
      <c r="P61" s="24">
        <f t="shared" si="38"/>
        <v>0</v>
      </c>
      <c r="Q61" s="24"/>
      <c r="R61" s="24">
        <f t="shared" si="39"/>
        <v>6.0384000000000011</v>
      </c>
      <c r="S61" s="26">
        <f t="shared" si="40"/>
        <v>0</v>
      </c>
      <c r="T61" s="24"/>
      <c r="U61" s="27">
        <f t="shared" si="41"/>
        <v>1.7760000000000002E-3</v>
      </c>
      <c r="V61" s="27">
        <f t="shared" si="42"/>
        <v>0</v>
      </c>
      <c r="W61" s="24"/>
      <c r="X61" s="24">
        <f t="shared" si="43"/>
        <v>13.522464000000001</v>
      </c>
      <c r="Y61" s="24">
        <f t="shared" si="44"/>
        <v>0</v>
      </c>
      <c r="Z61" s="24"/>
      <c r="AA61" s="24">
        <f t="shared" si="3"/>
        <v>37.589040000000004</v>
      </c>
      <c r="AB61" s="24">
        <f t="shared" si="4"/>
        <v>0</v>
      </c>
      <c r="AC61" s="24">
        <f t="shared" si="45"/>
        <v>75.178080000000008</v>
      </c>
      <c r="AD61" s="24">
        <f t="shared" si="45"/>
        <v>0</v>
      </c>
      <c r="AE61" s="24"/>
      <c r="AF61" s="24">
        <f t="shared" si="5"/>
        <v>3.3830136</v>
      </c>
      <c r="AG61" s="24">
        <f t="shared" si="5"/>
        <v>0</v>
      </c>
      <c r="AH61" s="24"/>
      <c r="AI61" s="28">
        <f t="shared" si="6"/>
        <v>116.1501336</v>
      </c>
      <c r="AJ61" s="28">
        <f t="shared" si="6"/>
        <v>0</v>
      </c>
      <c r="AK61" s="28">
        <f t="shared" si="46"/>
        <v>23.230026720000001</v>
      </c>
      <c r="AL61" s="28">
        <f t="shared" si="46"/>
        <v>0</v>
      </c>
      <c r="AM61" s="28"/>
      <c r="AN61" s="28">
        <f t="shared" si="7"/>
        <v>139.38016032000002</v>
      </c>
      <c r="AO61" s="28">
        <f t="shared" si="7"/>
        <v>0</v>
      </c>
    </row>
    <row r="62" spans="1:41" s="13" customFormat="1" ht="38.25" customHeight="1">
      <c r="A62" s="19" t="s">
        <v>150</v>
      </c>
      <c r="B62" s="20" t="s">
        <v>151</v>
      </c>
      <c r="C62" s="21" t="s">
        <v>123</v>
      </c>
      <c r="D62" s="21" t="s">
        <v>42</v>
      </c>
      <c r="E62" s="22">
        <v>480</v>
      </c>
      <c r="F62" s="22"/>
      <c r="G62" s="24">
        <f t="shared" si="48"/>
        <v>4.8000000000000001E-2</v>
      </c>
      <c r="H62" s="24">
        <f t="shared" si="2"/>
        <v>23.04</v>
      </c>
      <c r="I62" s="25">
        <f t="shared" si="49"/>
        <v>23.04</v>
      </c>
      <c r="J62" s="24">
        <f t="shared" si="8"/>
        <v>0</v>
      </c>
      <c r="K62" s="25"/>
      <c r="L62" s="24"/>
      <c r="M62" s="24"/>
      <c r="N62" s="24"/>
      <c r="O62" s="24">
        <f t="shared" si="37"/>
        <v>0.34559999999999996</v>
      </c>
      <c r="P62" s="24">
        <f t="shared" si="38"/>
        <v>0</v>
      </c>
      <c r="Q62" s="24"/>
      <c r="R62" s="24">
        <f t="shared" si="39"/>
        <v>7.8336000000000006</v>
      </c>
      <c r="S62" s="26">
        <f t="shared" si="40"/>
        <v>0</v>
      </c>
      <c r="T62" s="24"/>
      <c r="U62" s="27">
        <f t="shared" si="41"/>
        <v>2.3040000000000001E-3</v>
      </c>
      <c r="V62" s="27">
        <f t="shared" si="42"/>
        <v>0</v>
      </c>
      <c r="W62" s="24"/>
      <c r="X62" s="24">
        <f t="shared" si="43"/>
        <v>17.542655999999997</v>
      </c>
      <c r="Y62" s="24">
        <f t="shared" si="44"/>
        <v>0</v>
      </c>
      <c r="Z62" s="24"/>
      <c r="AA62" s="24">
        <f t="shared" si="3"/>
        <v>48.764159999999997</v>
      </c>
      <c r="AB62" s="24">
        <f t="shared" si="4"/>
        <v>0</v>
      </c>
      <c r="AC62" s="24">
        <f t="shared" si="45"/>
        <v>97.528319999999994</v>
      </c>
      <c r="AD62" s="24">
        <f t="shared" si="45"/>
        <v>0</v>
      </c>
      <c r="AE62" s="24"/>
      <c r="AF62" s="24">
        <f t="shared" si="5"/>
        <v>4.3887743999999991</v>
      </c>
      <c r="AG62" s="24">
        <f t="shared" si="5"/>
        <v>0</v>
      </c>
      <c r="AH62" s="24"/>
      <c r="AI62" s="28">
        <f t="shared" si="6"/>
        <v>150.68125439999997</v>
      </c>
      <c r="AJ62" s="28">
        <f t="shared" si="6"/>
        <v>0</v>
      </c>
      <c r="AK62" s="28">
        <f t="shared" si="46"/>
        <v>30.136250879999995</v>
      </c>
      <c r="AL62" s="28">
        <f t="shared" si="46"/>
        <v>0</v>
      </c>
      <c r="AM62" s="28"/>
      <c r="AN62" s="28">
        <f t="shared" si="7"/>
        <v>180.81750527999998</v>
      </c>
      <c r="AO62" s="28">
        <f t="shared" si="7"/>
        <v>0</v>
      </c>
    </row>
    <row r="63" spans="1:41" s="13" customFormat="1" ht="38.25" customHeight="1">
      <c r="A63" s="19" t="s">
        <v>152</v>
      </c>
      <c r="B63" s="20" t="s">
        <v>153</v>
      </c>
      <c r="C63" s="21" t="s">
        <v>123</v>
      </c>
      <c r="D63" s="21" t="s">
        <v>42</v>
      </c>
      <c r="E63" s="22">
        <v>550</v>
      </c>
      <c r="F63" s="22"/>
      <c r="G63" s="24">
        <f t="shared" si="48"/>
        <v>4.8000000000000001E-2</v>
      </c>
      <c r="H63" s="24">
        <f t="shared" si="2"/>
        <v>26.400000000000002</v>
      </c>
      <c r="I63" s="25">
        <f t="shared" si="49"/>
        <v>26.400000000000002</v>
      </c>
      <c r="J63" s="24">
        <f t="shared" si="8"/>
        <v>0</v>
      </c>
      <c r="K63" s="25"/>
      <c r="L63" s="24"/>
      <c r="M63" s="24"/>
      <c r="N63" s="24"/>
      <c r="O63" s="24">
        <f t="shared" si="37"/>
        <v>0.39600000000000002</v>
      </c>
      <c r="P63" s="24">
        <f t="shared" si="38"/>
        <v>0</v>
      </c>
      <c r="Q63" s="24"/>
      <c r="R63" s="24">
        <f t="shared" si="39"/>
        <v>8.9760000000000009</v>
      </c>
      <c r="S63" s="26">
        <f t="shared" si="40"/>
        <v>0</v>
      </c>
      <c r="T63" s="24"/>
      <c r="U63" s="27">
        <f t="shared" si="41"/>
        <v>2.6400000000000004E-3</v>
      </c>
      <c r="V63" s="27">
        <f t="shared" si="42"/>
        <v>0</v>
      </c>
      <c r="W63" s="24"/>
      <c r="X63" s="24">
        <f t="shared" si="43"/>
        <v>20.100960000000001</v>
      </c>
      <c r="Y63" s="24">
        <f t="shared" si="44"/>
        <v>0</v>
      </c>
      <c r="Z63" s="24"/>
      <c r="AA63" s="24">
        <f t="shared" si="3"/>
        <v>55.875600000000006</v>
      </c>
      <c r="AB63" s="24">
        <f t="shared" si="4"/>
        <v>0</v>
      </c>
      <c r="AC63" s="24">
        <f t="shared" si="45"/>
        <v>111.75120000000001</v>
      </c>
      <c r="AD63" s="24">
        <f t="shared" si="45"/>
        <v>0</v>
      </c>
      <c r="AE63" s="24"/>
      <c r="AF63" s="24">
        <f t="shared" si="5"/>
        <v>5.0288040000000001</v>
      </c>
      <c r="AG63" s="24">
        <f t="shared" si="5"/>
        <v>0</v>
      </c>
      <c r="AH63" s="24"/>
      <c r="AI63" s="28">
        <f t="shared" si="6"/>
        <v>172.65560400000001</v>
      </c>
      <c r="AJ63" s="28">
        <f t="shared" si="6"/>
        <v>0</v>
      </c>
      <c r="AK63" s="28">
        <f t="shared" si="46"/>
        <v>34.531120800000004</v>
      </c>
      <c r="AL63" s="28">
        <f t="shared" si="46"/>
        <v>0</v>
      </c>
      <c r="AM63" s="28"/>
      <c r="AN63" s="28">
        <f t="shared" si="7"/>
        <v>207.18672480000001</v>
      </c>
      <c r="AO63" s="28">
        <f t="shared" si="7"/>
        <v>0</v>
      </c>
    </row>
    <row r="64" spans="1:41" s="13" customFormat="1" ht="38.25" customHeight="1">
      <c r="A64" s="19" t="s">
        <v>154</v>
      </c>
      <c r="B64" s="20" t="s">
        <v>155</v>
      </c>
      <c r="C64" s="21" t="s">
        <v>123</v>
      </c>
      <c r="D64" s="21" t="s">
        <v>42</v>
      </c>
      <c r="E64" s="22">
        <v>890</v>
      </c>
      <c r="F64" s="22"/>
      <c r="G64" s="24">
        <f t="shared" si="48"/>
        <v>4.8000000000000001E-2</v>
      </c>
      <c r="H64" s="24">
        <f t="shared" si="2"/>
        <v>42.72</v>
      </c>
      <c r="I64" s="25">
        <f t="shared" si="49"/>
        <v>42.72</v>
      </c>
      <c r="J64" s="24">
        <f t="shared" si="8"/>
        <v>0</v>
      </c>
      <c r="K64" s="25"/>
      <c r="L64" s="24"/>
      <c r="M64" s="24"/>
      <c r="N64" s="24"/>
      <c r="O64" s="24">
        <f t="shared" si="37"/>
        <v>0.64079999999999993</v>
      </c>
      <c r="P64" s="24">
        <f t="shared" si="38"/>
        <v>0</v>
      </c>
      <c r="Q64" s="24"/>
      <c r="R64" s="24">
        <f t="shared" si="39"/>
        <v>14.524800000000001</v>
      </c>
      <c r="S64" s="26">
        <f t="shared" si="40"/>
        <v>0</v>
      </c>
      <c r="T64" s="24"/>
      <c r="U64" s="27">
        <f t="shared" si="41"/>
        <v>4.2719999999999998E-3</v>
      </c>
      <c r="V64" s="27">
        <f t="shared" si="42"/>
        <v>0</v>
      </c>
      <c r="W64" s="24"/>
      <c r="X64" s="24">
        <f t="shared" si="43"/>
        <v>32.527007999999995</v>
      </c>
      <c r="Y64" s="24">
        <f t="shared" si="44"/>
        <v>0</v>
      </c>
      <c r="Z64" s="24"/>
      <c r="AA64" s="24">
        <f t="shared" si="3"/>
        <v>90.416879999999992</v>
      </c>
      <c r="AB64" s="24">
        <f t="shared" si="4"/>
        <v>0</v>
      </c>
      <c r="AC64" s="24">
        <f t="shared" si="45"/>
        <v>180.83375999999998</v>
      </c>
      <c r="AD64" s="24">
        <f t="shared" si="45"/>
        <v>0</v>
      </c>
      <c r="AE64" s="24"/>
      <c r="AF64" s="24">
        <f t="shared" si="5"/>
        <v>8.1375191999999998</v>
      </c>
      <c r="AG64" s="24">
        <f t="shared" si="5"/>
        <v>0</v>
      </c>
      <c r="AH64" s="24"/>
      <c r="AI64" s="28">
        <f t="shared" si="6"/>
        <v>279.38815919999996</v>
      </c>
      <c r="AJ64" s="28">
        <f t="shared" si="6"/>
        <v>0</v>
      </c>
      <c r="AK64" s="28">
        <f t="shared" si="46"/>
        <v>55.877631839999992</v>
      </c>
      <c r="AL64" s="28">
        <f t="shared" si="46"/>
        <v>0</v>
      </c>
      <c r="AM64" s="28"/>
      <c r="AN64" s="28">
        <f t="shared" si="7"/>
        <v>335.26579103999995</v>
      </c>
      <c r="AO64" s="28">
        <f t="shared" si="7"/>
        <v>0</v>
      </c>
    </row>
    <row r="65" spans="1:41" s="13" customFormat="1" ht="38.25" customHeight="1">
      <c r="A65" s="19" t="s">
        <v>156</v>
      </c>
      <c r="B65" s="20" t="s">
        <v>157</v>
      </c>
      <c r="C65" s="21" t="s">
        <v>123</v>
      </c>
      <c r="D65" s="21" t="s">
        <v>42</v>
      </c>
      <c r="E65" s="22">
        <v>350</v>
      </c>
      <c r="F65" s="22"/>
      <c r="G65" s="24">
        <f t="shared" si="48"/>
        <v>4.8000000000000001E-2</v>
      </c>
      <c r="H65" s="24">
        <f t="shared" si="2"/>
        <v>16.8</v>
      </c>
      <c r="I65" s="25">
        <f t="shared" si="49"/>
        <v>16.8</v>
      </c>
      <c r="J65" s="24">
        <f t="shared" si="8"/>
        <v>0</v>
      </c>
      <c r="K65" s="25"/>
      <c r="L65" s="24"/>
      <c r="M65" s="24"/>
      <c r="N65" s="24"/>
      <c r="O65" s="24">
        <f t="shared" si="37"/>
        <v>0.252</v>
      </c>
      <c r="P65" s="24">
        <f t="shared" si="38"/>
        <v>0</v>
      </c>
      <c r="Q65" s="24"/>
      <c r="R65" s="24">
        <f t="shared" si="39"/>
        <v>5.7120000000000006</v>
      </c>
      <c r="S65" s="26">
        <f t="shared" si="40"/>
        <v>0</v>
      </c>
      <c r="T65" s="24"/>
      <c r="U65" s="27">
        <f t="shared" si="41"/>
        <v>1.6800000000000001E-3</v>
      </c>
      <c r="V65" s="27">
        <f t="shared" si="42"/>
        <v>0</v>
      </c>
      <c r="W65" s="24"/>
      <c r="X65" s="24">
        <f t="shared" si="43"/>
        <v>12.79152</v>
      </c>
      <c r="Y65" s="24">
        <f t="shared" si="44"/>
        <v>0</v>
      </c>
      <c r="Z65" s="24"/>
      <c r="AA65" s="24">
        <f t="shared" si="3"/>
        <v>35.557200000000002</v>
      </c>
      <c r="AB65" s="24">
        <f t="shared" si="4"/>
        <v>0</v>
      </c>
      <c r="AC65" s="24">
        <f t="shared" si="45"/>
        <v>71.114400000000003</v>
      </c>
      <c r="AD65" s="24">
        <f t="shared" si="45"/>
        <v>0</v>
      </c>
      <c r="AE65" s="24"/>
      <c r="AF65" s="24">
        <f t="shared" si="5"/>
        <v>3.2001480000000004</v>
      </c>
      <c r="AG65" s="24">
        <f t="shared" si="5"/>
        <v>0</v>
      </c>
      <c r="AH65" s="24"/>
      <c r="AI65" s="28">
        <f t="shared" si="6"/>
        <v>109.87174800000001</v>
      </c>
      <c r="AJ65" s="28">
        <f t="shared" si="6"/>
        <v>0</v>
      </c>
      <c r="AK65" s="28">
        <f t="shared" si="46"/>
        <v>21.974349600000004</v>
      </c>
      <c r="AL65" s="28">
        <f t="shared" si="46"/>
        <v>0</v>
      </c>
      <c r="AM65" s="28"/>
      <c r="AN65" s="28">
        <f t="shared" si="7"/>
        <v>131.84609760000001</v>
      </c>
      <c r="AO65" s="28">
        <f t="shared" si="7"/>
        <v>0</v>
      </c>
    </row>
    <row r="66" spans="1:41" s="13" customFormat="1" ht="32.25" customHeight="1">
      <c r="A66" s="19" t="s">
        <v>158</v>
      </c>
      <c r="B66" s="20" t="s">
        <v>159</v>
      </c>
      <c r="C66" s="21"/>
      <c r="D66" s="21"/>
      <c r="E66" s="22"/>
      <c r="F66" s="22"/>
      <c r="G66" s="24"/>
      <c r="H66" s="24"/>
      <c r="I66" s="25"/>
      <c r="J66" s="24"/>
      <c r="K66" s="25"/>
      <c r="L66" s="24"/>
      <c r="M66" s="24"/>
      <c r="N66" s="24"/>
      <c r="O66" s="24"/>
      <c r="P66" s="24"/>
      <c r="Q66" s="24"/>
      <c r="R66" s="24"/>
      <c r="S66" s="26"/>
      <c r="T66" s="24"/>
      <c r="U66" s="27"/>
      <c r="V66" s="27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8"/>
      <c r="AJ66" s="28"/>
      <c r="AK66" s="28"/>
      <c r="AL66" s="28"/>
      <c r="AM66" s="28"/>
      <c r="AN66" s="28"/>
      <c r="AO66" s="28"/>
    </row>
    <row r="67" spans="1:41" s="13" customFormat="1" ht="38.25" customHeight="1">
      <c r="A67" s="19" t="s">
        <v>160</v>
      </c>
      <c r="B67" s="20" t="s">
        <v>161</v>
      </c>
      <c r="C67" s="21" t="s">
        <v>41</v>
      </c>
      <c r="D67" s="21" t="s">
        <v>42</v>
      </c>
      <c r="E67" s="22">
        <v>250</v>
      </c>
      <c r="F67" s="22"/>
      <c r="G67" s="24">
        <f>$G$9</f>
        <v>4.8000000000000001E-2</v>
      </c>
      <c r="H67" s="24">
        <f t="shared" si="2"/>
        <v>12</v>
      </c>
      <c r="I67" s="25">
        <f>H67</f>
        <v>12</v>
      </c>
      <c r="J67" s="24">
        <f t="shared" si="8"/>
        <v>0</v>
      </c>
      <c r="K67" s="25"/>
      <c r="L67" s="24"/>
      <c r="M67" s="24"/>
      <c r="N67" s="24"/>
      <c r="O67" s="24">
        <f>I67*$Q$7</f>
        <v>0.18</v>
      </c>
      <c r="P67" s="24">
        <f>K67*$Q$7</f>
        <v>0</v>
      </c>
      <c r="Q67" s="24"/>
      <c r="R67" s="24">
        <f>I67*$T$7</f>
        <v>4.08</v>
      </c>
      <c r="S67" s="26">
        <f>K67*$T$7</f>
        <v>0</v>
      </c>
      <c r="T67" s="24"/>
      <c r="U67" s="27">
        <f>I67*$W$7</f>
        <v>1.2000000000000001E-3</v>
      </c>
      <c r="V67" s="27">
        <f>K67*$W$7</f>
        <v>0</v>
      </c>
      <c r="W67" s="24"/>
      <c r="X67" s="24">
        <f>I67*$Z$7</f>
        <v>9.1367999999999991</v>
      </c>
      <c r="Y67" s="24">
        <f>K67*$Z$7</f>
        <v>0</v>
      </c>
      <c r="Z67" s="24"/>
      <c r="AA67" s="24">
        <f t="shared" si="3"/>
        <v>25.397999999999996</v>
      </c>
      <c r="AB67" s="24">
        <f t="shared" si="4"/>
        <v>0</v>
      </c>
      <c r="AC67" s="24">
        <f>AA67*$AE$7</f>
        <v>50.795999999999992</v>
      </c>
      <c r="AD67" s="24">
        <f>AB67*$AE$7</f>
        <v>0</v>
      </c>
      <c r="AE67" s="24"/>
      <c r="AF67" s="24">
        <f t="shared" si="5"/>
        <v>2.2858199999999997</v>
      </c>
      <c r="AG67" s="24">
        <f t="shared" si="5"/>
        <v>0</v>
      </c>
      <c r="AH67" s="24"/>
      <c r="AI67" s="28">
        <f t="shared" si="6"/>
        <v>78.479819999999989</v>
      </c>
      <c r="AJ67" s="28">
        <f t="shared" si="6"/>
        <v>0</v>
      </c>
      <c r="AK67" s="28">
        <f>AI67*$AM$7</f>
        <v>15.695963999999998</v>
      </c>
      <c r="AL67" s="28">
        <f>AJ67*$AM$7</f>
        <v>0</v>
      </c>
      <c r="AM67" s="28"/>
      <c r="AN67" s="28">
        <f t="shared" si="7"/>
        <v>94.175783999999993</v>
      </c>
      <c r="AO67" s="28">
        <f t="shared" si="7"/>
        <v>0</v>
      </c>
    </row>
    <row r="68" spans="1:41" s="13" customFormat="1" ht="38.25" customHeight="1">
      <c r="A68" s="19" t="s">
        <v>162</v>
      </c>
      <c r="B68" s="20" t="s">
        <v>163</v>
      </c>
      <c r="C68" s="21"/>
      <c r="D68" s="21"/>
      <c r="E68" s="22"/>
      <c r="F68" s="22"/>
      <c r="G68" s="24"/>
      <c r="H68" s="24"/>
      <c r="I68" s="25"/>
      <c r="J68" s="24"/>
      <c r="K68" s="25"/>
      <c r="L68" s="24"/>
      <c r="M68" s="24"/>
      <c r="N68" s="24"/>
      <c r="O68" s="24"/>
      <c r="P68" s="24"/>
      <c r="Q68" s="24"/>
      <c r="R68" s="24"/>
      <c r="S68" s="26"/>
      <c r="T68" s="24"/>
      <c r="U68" s="27"/>
      <c r="V68" s="27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8"/>
      <c r="AJ68" s="28"/>
      <c r="AK68" s="28"/>
      <c r="AL68" s="28"/>
      <c r="AM68" s="28"/>
      <c r="AN68" s="28"/>
      <c r="AO68" s="28"/>
    </row>
    <row r="69" spans="1:41" s="13" customFormat="1" ht="38.25" customHeight="1">
      <c r="A69" s="19" t="s">
        <v>164</v>
      </c>
      <c r="B69" s="20" t="s">
        <v>165</v>
      </c>
      <c r="C69" s="21" t="s">
        <v>41</v>
      </c>
      <c r="D69" s="21" t="s">
        <v>42</v>
      </c>
      <c r="E69" s="22">
        <v>350</v>
      </c>
      <c r="F69" s="22"/>
      <c r="G69" s="24">
        <f>$G$9</f>
        <v>4.8000000000000001E-2</v>
      </c>
      <c r="H69" s="24">
        <f t="shared" si="2"/>
        <v>16.8</v>
      </c>
      <c r="I69" s="25">
        <f>H69</f>
        <v>16.8</v>
      </c>
      <c r="J69" s="24">
        <f t="shared" si="8"/>
        <v>0</v>
      </c>
      <c r="K69" s="25"/>
      <c r="L69" s="24"/>
      <c r="M69" s="24"/>
      <c r="N69" s="24"/>
      <c r="O69" s="24">
        <f>I69*$Q$7</f>
        <v>0.252</v>
      </c>
      <c r="P69" s="24">
        <f>K69*$Q$7</f>
        <v>0</v>
      </c>
      <c r="Q69" s="24"/>
      <c r="R69" s="24">
        <f>I69*$T$7</f>
        <v>5.7120000000000006</v>
      </c>
      <c r="S69" s="26">
        <f>K69*$T$7</f>
        <v>0</v>
      </c>
      <c r="T69" s="24"/>
      <c r="U69" s="27">
        <f>I69*$W$7</f>
        <v>1.6800000000000001E-3</v>
      </c>
      <c r="V69" s="27">
        <f>K69*$W$7</f>
        <v>0</v>
      </c>
      <c r="W69" s="24"/>
      <c r="X69" s="24">
        <f>I69*$Z$7</f>
        <v>12.79152</v>
      </c>
      <c r="Y69" s="24">
        <f>K69*$Z$7</f>
        <v>0</v>
      </c>
      <c r="Z69" s="24"/>
      <c r="AA69" s="24">
        <f t="shared" si="3"/>
        <v>35.557200000000002</v>
      </c>
      <c r="AB69" s="24">
        <f t="shared" si="4"/>
        <v>0</v>
      </c>
      <c r="AC69" s="24">
        <f t="shared" ref="AC69:AD71" si="50">AA69*$AE$7</f>
        <v>71.114400000000003</v>
      </c>
      <c r="AD69" s="24">
        <f t="shared" si="50"/>
        <v>0</v>
      </c>
      <c r="AE69" s="24"/>
      <c r="AF69" s="24">
        <f t="shared" si="5"/>
        <v>3.2001480000000004</v>
      </c>
      <c r="AG69" s="24">
        <f t="shared" si="5"/>
        <v>0</v>
      </c>
      <c r="AH69" s="24"/>
      <c r="AI69" s="28">
        <f t="shared" si="6"/>
        <v>109.87174800000001</v>
      </c>
      <c r="AJ69" s="28">
        <f t="shared" si="6"/>
        <v>0</v>
      </c>
      <c r="AK69" s="28">
        <f t="shared" ref="AK69:AL71" si="51">AI69*$AM$7</f>
        <v>21.974349600000004</v>
      </c>
      <c r="AL69" s="28">
        <f t="shared" si="51"/>
        <v>0</v>
      </c>
      <c r="AM69" s="28"/>
      <c r="AN69" s="28">
        <f t="shared" si="7"/>
        <v>131.84609760000001</v>
      </c>
      <c r="AO69" s="28">
        <f t="shared" si="7"/>
        <v>0</v>
      </c>
    </row>
    <row r="70" spans="1:41" s="13" customFormat="1" ht="38.25" customHeight="1">
      <c r="A70" s="19" t="s">
        <v>166</v>
      </c>
      <c r="B70" s="20" t="s">
        <v>167</v>
      </c>
      <c r="C70" s="21" t="s">
        <v>41</v>
      </c>
      <c r="D70" s="21" t="s">
        <v>42</v>
      </c>
      <c r="E70" s="22">
        <v>350</v>
      </c>
      <c r="F70" s="22"/>
      <c r="G70" s="24">
        <f>$G$9</f>
        <v>4.8000000000000001E-2</v>
      </c>
      <c r="H70" s="24">
        <f t="shared" si="2"/>
        <v>16.8</v>
      </c>
      <c r="I70" s="25">
        <f>H70</f>
        <v>16.8</v>
      </c>
      <c r="J70" s="24">
        <f t="shared" si="8"/>
        <v>0</v>
      </c>
      <c r="K70" s="25"/>
      <c r="L70" s="24"/>
      <c r="M70" s="24"/>
      <c r="N70" s="24"/>
      <c r="O70" s="24">
        <f>I70*$Q$7</f>
        <v>0.252</v>
      </c>
      <c r="P70" s="24">
        <f>K70*$Q$7</f>
        <v>0</v>
      </c>
      <c r="Q70" s="24"/>
      <c r="R70" s="24">
        <f>I70*$T$7</f>
        <v>5.7120000000000006</v>
      </c>
      <c r="S70" s="26">
        <f>K70*$T$7</f>
        <v>0</v>
      </c>
      <c r="T70" s="24"/>
      <c r="U70" s="27">
        <f>I70*$W$7</f>
        <v>1.6800000000000001E-3</v>
      </c>
      <c r="V70" s="27">
        <f>K70*$W$7</f>
        <v>0</v>
      </c>
      <c r="W70" s="24"/>
      <c r="X70" s="24">
        <f>I70*$Z$7</f>
        <v>12.79152</v>
      </c>
      <c r="Y70" s="24">
        <f>K70*$Z$7</f>
        <v>0</v>
      </c>
      <c r="Z70" s="24"/>
      <c r="AA70" s="24">
        <f t="shared" si="3"/>
        <v>35.557200000000002</v>
      </c>
      <c r="AB70" s="24">
        <f t="shared" si="4"/>
        <v>0</v>
      </c>
      <c r="AC70" s="24">
        <f t="shared" si="50"/>
        <v>71.114400000000003</v>
      </c>
      <c r="AD70" s="24">
        <f t="shared" si="50"/>
        <v>0</v>
      </c>
      <c r="AE70" s="24"/>
      <c r="AF70" s="24">
        <f t="shared" si="5"/>
        <v>3.2001480000000004</v>
      </c>
      <c r="AG70" s="24">
        <f t="shared" si="5"/>
        <v>0</v>
      </c>
      <c r="AH70" s="24"/>
      <c r="AI70" s="28">
        <f t="shared" si="6"/>
        <v>109.87174800000001</v>
      </c>
      <c r="AJ70" s="28">
        <f t="shared" si="6"/>
        <v>0</v>
      </c>
      <c r="AK70" s="28">
        <f t="shared" si="51"/>
        <v>21.974349600000004</v>
      </c>
      <c r="AL70" s="28">
        <f t="shared" si="51"/>
        <v>0</v>
      </c>
      <c r="AM70" s="28"/>
      <c r="AN70" s="28">
        <f t="shared" si="7"/>
        <v>131.84609760000001</v>
      </c>
      <c r="AO70" s="28">
        <f t="shared" si="7"/>
        <v>0</v>
      </c>
    </row>
    <row r="71" spans="1:41" s="13" customFormat="1" ht="38.25" customHeight="1">
      <c r="A71" s="19" t="s">
        <v>168</v>
      </c>
      <c r="B71" s="20" t="s">
        <v>169</v>
      </c>
      <c r="C71" s="21" t="s">
        <v>41</v>
      </c>
      <c r="D71" s="21" t="s">
        <v>42</v>
      </c>
      <c r="E71" s="22">
        <v>160</v>
      </c>
      <c r="F71" s="22">
        <v>16</v>
      </c>
      <c r="G71" s="24">
        <f>$G$9</f>
        <v>4.8000000000000001E-2</v>
      </c>
      <c r="H71" s="24">
        <f t="shared" si="2"/>
        <v>7.68</v>
      </c>
      <c r="I71" s="25">
        <f>H71</f>
        <v>7.68</v>
      </c>
      <c r="J71" s="24">
        <f t="shared" si="8"/>
        <v>0.76800000000000002</v>
      </c>
      <c r="K71" s="25">
        <f>J71</f>
        <v>0.76800000000000002</v>
      </c>
      <c r="L71" s="24"/>
      <c r="M71" s="24"/>
      <c r="N71" s="24"/>
      <c r="O71" s="24">
        <f>I71*$Q$7</f>
        <v>0.1152</v>
      </c>
      <c r="P71" s="24">
        <f>K71*$Q$7</f>
        <v>1.1519999999999999E-2</v>
      </c>
      <c r="Q71" s="24"/>
      <c r="R71" s="24">
        <f>I71*$T$7</f>
        <v>2.6112000000000002</v>
      </c>
      <c r="S71" s="26">
        <f>K71*$T$7</f>
        <v>0.26112000000000002</v>
      </c>
      <c r="T71" s="24"/>
      <c r="U71" s="27">
        <f>I71*$W$7</f>
        <v>7.6800000000000002E-4</v>
      </c>
      <c r="V71" s="27">
        <f>K71*$W$7</f>
        <v>7.680000000000001E-5</v>
      </c>
      <c r="W71" s="24"/>
      <c r="X71" s="24">
        <f>I71*$Z$7</f>
        <v>5.8475519999999994</v>
      </c>
      <c r="Y71" s="24">
        <f>K71*$Z$7</f>
        <v>0.58475520000000003</v>
      </c>
      <c r="Z71" s="24"/>
      <c r="AA71" s="24">
        <f t="shared" si="3"/>
        <v>16.254719999999999</v>
      </c>
      <c r="AB71" s="24">
        <f t="shared" si="4"/>
        <v>1.625472</v>
      </c>
      <c r="AC71" s="24">
        <f t="shared" si="50"/>
        <v>32.509439999999998</v>
      </c>
      <c r="AD71" s="24">
        <f t="shared" si="50"/>
        <v>3.2509440000000001</v>
      </c>
      <c r="AE71" s="24"/>
      <c r="AF71" s="24">
        <f t="shared" si="5"/>
        <v>1.4629247999999999</v>
      </c>
      <c r="AG71" s="24">
        <f t="shared" si="5"/>
        <v>0.14629248</v>
      </c>
      <c r="AH71" s="24"/>
      <c r="AI71" s="28">
        <f t="shared" si="6"/>
        <v>50.2270848</v>
      </c>
      <c r="AJ71" s="28">
        <f t="shared" si="6"/>
        <v>5.0227084799999995</v>
      </c>
      <c r="AK71" s="28">
        <f t="shared" si="51"/>
        <v>10.045416960000001</v>
      </c>
      <c r="AL71" s="28">
        <f t="shared" si="51"/>
        <v>1.004541696</v>
      </c>
      <c r="AM71" s="28"/>
      <c r="AN71" s="28">
        <f t="shared" si="7"/>
        <v>60.272501759999997</v>
      </c>
      <c r="AO71" s="28">
        <f t="shared" si="7"/>
        <v>6.027250175999999</v>
      </c>
    </row>
    <row r="72" spans="1:41" s="58" customFormat="1" ht="38.25" customHeight="1">
      <c r="A72" s="48">
        <v>2</v>
      </c>
      <c r="B72" s="49" t="s">
        <v>170</v>
      </c>
      <c r="C72" s="50"/>
      <c r="D72" s="50"/>
      <c r="E72" s="51"/>
      <c r="F72" s="51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3"/>
      <c r="T72" s="54"/>
      <c r="U72" s="55"/>
      <c r="V72" s="55"/>
      <c r="W72" s="54"/>
      <c r="X72" s="52"/>
      <c r="Y72" s="52"/>
      <c r="Z72" s="54"/>
      <c r="AA72" s="52"/>
      <c r="AB72" s="52"/>
      <c r="AC72" s="52"/>
      <c r="AD72" s="52"/>
      <c r="AE72" s="54"/>
      <c r="AF72" s="52"/>
      <c r="AG72" s="52"/>
      <c r="AH72" s="54"/>
      <c r="AI72" s="56"/>
      <c r="AJ72" s="56"/>
      <c r="AK72" s="56"/>
      <c r="AL72" s="56"/>
      <c r="AM72" s="57"/>
      <c r="AN72" s="56"/>
      <c r="AO72" s="56"/>
    </row>
    <row r="73" spans="1:41" s="58" customFormat="1" ht="24.75" customHeight="1">
      <c r="A73" s="59">
        <v>2.1</v>
      </c>
      <c r="B73" s="60" t="s">
        <v>171</v>
      </c>
      <c r="C73" s="50"/>
      <c r="D73" s="50"/>
      <c r="E73" s="51"/>
      <c r="F73" s="51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3"/>
      <c r="T73" s="54"/>
      <c r="U73" s="55"/>
      <c r="V73" s="55"/>
      <c r="W73" s="54"/>
      <c r="X73" s="52"/>
      <c r="Y73" s="52"/>
      <c r="Z73" s="54"/>
      <c r="AA73" s="52"/>
      <c r="AB73" s="52"/>
      <c r="AC73" s="52"/>
      <c r="AD73" s="52"/>
      <c r="AE73" s="54"/>
      <c r="AF73" s="52"/>
      <c r="AG73" s="52"/>
      <c r="AH73" s="54"/>
      <c r="AI73" s="56"/>
      <c r="AJ73" s="56"/>
      <c r="AK73" s="56"/>
      <c r="AL73" s="56"/>
      <c r="AM73" s="57"/>
      <c r="AN73" s="56"/>
      <c r="AO73" s="56"/>
    </row>
    <row r="74" spans="1:41" s="13" customFormat="1" ht="38.25" customHeight="1">
      <c r="A74" s="19" t="s">
        <v>172</v>
      </c>
      <c r="B74" s="20" t="s">
        <v>173</v>
      </c>
      <c r="C74" s="21"/>
      <c r="D74" s="21"/>
      <c r="E74" s="22"/>
      <c r="F74" s="22"/>
      <c r="G74" s="24"/>
      <c r="H74" s="24"/>
      <c r="I74" s="25"/>
      <c r="J74" s="24"/>
      <c r="K74" s="25"/>
      <c r="L74" s="24"/>
      <c r="M74" s="24"/>
      <c r="N74" s="24"/>
      <c r="O74" s="24"/>
      <c r="P74" s="24"/>
      <c r="Q74" s="24"/>
      <c r="R74" s="24"/>
      <c r="S74" s="26"/>
      <c r="T74" s="24"/>
      <c r="U74" s="27"/>
      <c r="V74" s="27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8"/>
      <c r="AJ74" s="28"/>
      <c r="AK74" s="28"/>
      <c r="AL74" s="28"/>
      <c r="AM74" s="28"/>
      <c r="AN74" s="28"/>
      <c r="AO74" s="28"/>
    </row>
    <row r="75" spans="1:41" s="13" customFormat="1" ht="24.75" customHeight="1">
      <c r="A75" s="19" t="s">
        <v>174</v>
      </c>
      <c r="B75" s="20" t="s">
        <v>175</v>
      </c>
      <c r="C75" s="21"/>
      <c r="D75" s="21"/>
      <c r="E75" s="22"/>
      <c r="F75" s="22"/>
      <c r="G75" s="24"/>
      <c r="H75" s="24"/>
      <c r="I75" s="25"/>
      <c r="J75" s="24"/>
      <c r="K75" s="25"/>
      <c r="L75" s="24"/>
      <c r="M75" s="24"/>
      <c r="N75" s="24"/>
      <c r="O75" s="24"/>
      <c r="P75" s="24"/>
      <c r="Q75" s="24"/>
      <c r="R75" s="24"/>
      <c r="S75" s="26"/>
      <c r="T75" s="24"/>
      <c r="U75" s="27"/>
      <c r="V75" s="27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8"/>
      <c r="AJ75" s="28"/>
      <c r="AK75" s="28"/>
      <c r="AL75" s="28"/>
      <c r="AM75" s="28"/>
      <c r="AN75" s="28"/>
      <c r="AO75" s="28"/>
    </row>
    <row r="76" spans="1:41" s="13" customFormat="1" ht="23.25" customHeight="1">
      <c r="A76" s="160" t="s">
        <v>176</v>
      </c>
      <c r="B76" s="161" t="s">
        <v>177</v>
      </c>
      <c r="C76" s="162" t="s">
        <v>178</v>
      </c>
      <c r="D76" s="21" t="s">
        <v>179</v>
      </c>
      <c r="E76" s="22">
        <v>40</v>
      </c>
      <c r="F76" s="22">
        <v>20</v>
      </c>
      <c r="G76" s="61">
        <v>4.5999999999999999E-2</v>
      </c>
      <c r="H76" s="24">
        <f t="shared" ref="H76:H138" si="52">E76*G76</f>
        <v>1.8399999999999999</v>
      </c>
      <c r="I76" s="25">
        <f>H76+H77</f>
        <v>2.9499999999999997</v>
      </c>
      <c r="J76" s="24">
        <f>F76*G76</f>
        <v>0.91999999999999993</v>
      </c>
      <c r="K76" s="25">
        <f>J76+J77</f>
        <v>1.4749999999999999</v>
      </c>
      <c r="L76" s="24"/>
      <c r="M76" s="24"/>
      <c r="N76" s="24"/>
      <c r="O76" s="24">
        <f>I76*$Q$7</f>
        <v>4.4249999999999998E-2</v>
      </c>
      <c r="P76" s="24">
        <f>K76*$Q$7</f>
        <v>2.2124999999999999E-2</v>
      </c>
      <c r="Q76" s="24"/>
      <c r="R76" s="24">
        <f>I76*$T$7</f>
        <v>1.0029999999999999</v>
      </c>
      <c r="S76" s="26">
        <f>K76*$T$7</f>
        <v>0.50149999999999995</v>
      </c>
      <c r="T76" s="24"/>
      <c r="U76" s="27">
        <f>I76*$W$7</f>
        <v>2.9499999999999996E-4</v>
      </c>
      <c r="V76" s="27">
        <f>K76*$W$7</f>
        <v>1.4749999999999998E-4</v>
      </c>
      <c r="W76" s="24"/>
      <c r="X76" s="24">
        <f>I76*$Z$7</f>
        <v>2.2461299999999995</v>
      </c>
      <c r="Y76" s="24">
        <f>K76*$Z$7</f>
        <v>1.1230649999999998</v>
      </c>
      <c r="Z76" s="24"/>
      <c r="AA76" s="24">
        <f>I76+O76+R76+U76+X76</f>
        <v>6.2436749999999988</v>
      </c>
      <c r="AB76" s="24">
        <f>K76+P76+S76+V76+Y76</f>
        <v>3.1218374999999994</v>
      </c>
      <c r="AC76" s="24">
        <f>AA76*$AE$7</f>
        <v>12.487349999999998</v>
      </c>
      <c r="AD76" s="24">
        <f>AB76*$AE$7</f>
        <v>6.2436749999999988</v>
      </c>
      <c r="AE76" s="24"/>
      <c r="AF76" s="24">
        <f>(AA76+AC76)*$AH$7</f>
        <v>0.56193074999999981</v>
      </c>
      <c r="AG76" s="24">
        <f>(AB76+AD76)*$AH$7</f>
        <v>0.28096537499999991</v>
      </c>
      <c r="AH76" s="24"/>
      <c r="AI76" s="28">
        <f>AA76+AC76+AF76</f>
        <v>19.292955749999994</v>
      </c>
      <c r="AJ76" s="28">
        <f>AB76+AD76+AG76</f>
        <v>9.6464778749999969</v>
      </c>
      <c r="AK76" s="28">
        <f>AI76*$AM$7</f>
        <v>3.8585911499999987</v>
      </c>
      <c r="AL76" s="28">
        <f>AJ76*$AM$7</f>
        <v>1.9292955749999994</v>
      </c>
      <c r="AM76" s="28"/>
      <c r="AN76" s="28">
        <f>AI76+AK76</f>
        <v>23.151546899999992</v>
      </c>
      <c r="AO76" s="28">
        <f>AJ76+AL76</f>
        <v>11.575773449999996</v>
      </c>
    </row>
    <row r="77" spans="1:41" s="13" customFormat="1" ht="32.25" customHeight="1">
      <c r="A77" s="160"/>
      <c r="B77" s="161"/>
      <c r="C77" s="162"/>
      <c r="D77" s="21" t="s">
        <v>49</v>
      </c>
      <c r="E77" s="22">
        <v>30</v>
      </c>
      <c r="F77" s="22">
        <v>15</v>
      </c>
      <c r="G77" s="61">
        <v>3.6999999999999998E-2</v>
      </c>
      <c r="H77" s="24">
        <f t="shared" si="52"/>
        <v>1.1099999999999999</v>
      </c>
      <c r="I77" s="25"/>
      <c r="J77" s="24">
        <f t="shared" ref="J77:J141" si="53">F77*G77</f>
        <v>0.55499999999999994</v>
      </c>
      <c r="K77" s="25"/>
      <c r="L77" s="24"/>
      <c r="M77" s="24"/>
      <c r="N77" s="24"/>
      <c r="O77" s="24"/>
      <c r="P77" s="24"/>
      <c r="Q77" s="24"/>
      <c r="R77" s="24"/>
      <c r="S77" s="26"/>
      <c r="T77" s="24"/>
      <c r="U77" s="27"/>
      <c r="V77" s="27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8"/>
      <c r="AJ77" s="28"/>
      <c r="AK77" s="28"/>
      <c r="AL77" s="28"/>
      <c r="AM77" s="28"/>
      <c r="AN77" s="28"/>
      <c r="AO77" s="28"/>
    </row>
    <row r="78" spans="1:41" s="13" customFormat="1" ht="18" customHeight="1">
      <c r="A78" s="19" t="s">
        <v>180</v>
      </c>
      <c r="B78" s="20" t="s">
        <v>181</v>
      </c>
      <c r="C78" s="21"/>
      <c r="D78" s="21"/>
      <c r="E78" s="22"/>
      <c r="F78" s="22"/>
      <c r="G78" s="24"/>
      <c r="H78" s="24"/>
      <c r="I78" s="25"/>
      <c r="J78" s="24"/>
      <c r="K78" s="25"/>
      <c r="L78" s="24"/>
      <c r="M78" s="24"/>
      <c r="N78" s="24"/>
      <c r="O78" s="24"/>
      <c r="P78" s="24"/>
      <c r="Q78" s="24"/>
      <c r="R78" s="24"/>
      <c r="S78" s="26"/>
      <c r="T78" s="24"/>
      <c r="U78" s="27"/>
      <c r="V78" s="27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8"/>
      <c r="AJ78" s="28"/>
      <c r="AK78" s="28"/>
      <c r="AL78" s="28"/>
      <c r="AM78" s="28"/>
      <c r="AN78" s="28"/>
      <c r="AO78" s="28"/>
    </row>
    <row r="79" spans="1:41" s="13" customFormat="1" ht="19.5" customHeight="1">
      <c r="A79" s="160" t="s">
        <v>182</v>
      </c>
      <c r="B79" s="161" t="s">
        <v>183</v>
      </c>
      <c r="C79" s="162" t="s">
        <v>178</v>
      </c>
      <c r="D79" s="21" t="s">
        <v>179</v>
      </c>
      <c r="E79" s="22">
        <v>35</v>
      </c>
      <c r="F79" s="22">
        <v>20</v>
      </c>
      <c r="G79" s="24">
        <f>$G$76</f>
        <v>4.5999999999999999E-2</v>
      </c>
      <c r="H79" s="24">
        <f t="shared" si="52"/>
        <v>1.6099999999999999</v>
      </c>
      <c r="I79" s="25">
        <f>H79+H80</f>
        <v>2.5349999999999997</v>
      </c>
      <c r="J79" s="24">
        <f t="shared" si="53"/>
        <v>0.91999999999999993</v>
      </c>
      <c r="K79" s="25">
        <f>J79+J80</f>
        <v>1.4749999999999999</v>
      </c>
      <c r="L79" s="24"/>
      <c r="M79" s="24"/>
      <c r="N79" s="24"/>
      <c r="O79" s="24">
        <f>I79*$Q$7</f>
        <v>3.8024999999999996E-2</v>
      </c>
      <c r="P79" s="24">
        <f>K79*$Q$7</f>
        <v>2.2124999999999999E-2</v>
      </c>
      <c r="Q79" s="24"/>
      <c r="R79" s="24">
        <f>I79*$T$7</f>
        <v>0.8619</v>
      </c>
      <c r="S79" s="26">
        <f>K79*$T$7</f>
        <v>0.50149999999999995</v>
      </c>
      <c r="T79" s="24"/>
      <c r="U79" s="27">
        <f>I79*$W$7</f>
        <v>2.5349999999999998E-4</v>
      </c>
      <c r="V79" s="27">
        <f>K79*$W$7</f>
        <v>1.4749999999999998E-4</v>
      </c>
      <c r="W79" s="24"/>
      <c r="X79" s="24">
        <f>I79*$Z$7</f>
        <v>1.9301489999999997</v>
      </c>
      <c r="Y79" s="24">
        <f>K79*$Z$7</f>
        <v>1.1230649999999998</v>
      </c>
      <c r="Z79" s="24"/>
      <c r="AA79" s="24">
        <f>I79+O79+R79+U79+X79</f>
        <v>5.3653274999999994</v>
      </c>
      <c r="AB79" s="24">
        <f>K79+P79+S79+V79+Y79</f>
        <v>3.1218374999999994</v>
      </c>
      <c r="AC79" s="24">
        <f>AA79*$AE$7</f>
        <v>10.730654999999999</v>
      </c>
      <c r="AD79" s="24">
        <f>AB79*$AE$7</f>
        <v>6.2436749999999988</v>
      </c>
      <c r="AE79" s="24"/>
      <c r="AF79" s="24">
        <f>(AA79+AC79)*$AH$7</f>
        <v>0.48287947499999995</v>
      </c>
      <c r="AG79" s="24">
        <f>(AB79+AD79)*$AH$7</f>
        <v>0.28096537499999991</v>
      </c>
      <c r="AH79" s="24"/>
      <c r="AI79" s="28">
        <f>AA79+AC79+AF79</f>
        <v>16.578861974999999</v>
      </c>
      <c r="AJ79" s="28">
        <f>AB79+AD79+AG79</f>
        <v>9.6464778749999969</v>
      </c>
      <c r="AK79" s="28">
        <f>AI79*$AM$7</f>
        <v>3.3157723949999998</v>
      </c>
      <c r="AL79" s="28">
        <f>AJ79*$AM$7</f>
        <v>1.9292955749999994</v>
      </c>
      <c r="AM79" s="28"/>
      <c r="AN79" s="28">
        <f>AI79+AK79</f>
        <v>19.894634369999999</v>
      </c>
      <c r="AO79" s="28">
        <f>AJ79+AL79</f>
        <v>11.575773449999996</v>
      </c>
    </row>
    <row r="80" spans="1:41" s="13" customFormat="1" ht="28.5" customHeight="1">
      <c r="A80" s="160"/>
      <c r="B80" s="161"/>
      <c r="C80" s="162"/>
      <c r="D80" s="21" t="s">
        <v>49</v>
      </c>
      <c r="E80" s="22">
        <v>25</v>
      </c>
      <c r="F80" s="22">
        <v>15</v>
      </c>
      <c r="G80" s="24">
        <f>$G$77</f>
        <v>3.6999999999999998E-2</v>
      </c>
      <c r="H80" s="24">
        <f t="shared" si="52"/>
        <v>0.92499999999999993</v>
      </c>
      <c r="I80" s="25"/>
      <c r="J80" s="24">
        <f t="shared" si="53"/>
        <v>0.55499999999999994</v>
      </c>
      <c r="K80" s="25"/>
      <c r="L80" s="24"/>
      <c r="M80" s="24"/>
      <c r="N80" s="24"/>
      <c r="O80" s="24"/>
      <c r="P80" s="24"/>
      <c r="Q80" s="24"/>
      <c r="R80" s="24"/>
      <c r="S80" s="26"/>
      <c r="T80" s="24"/>
      <c r="U80" s="27"/>
      <c r="V80" s="27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8"/>
      <c r="AJ80" s="28"/>
      <c r="AK80" s="28"/>
      <c r="AL80" s="28"/>
      <c r="AM80" s="28"/>
      <c r="AN80" s="28"/>
      <c r="AO80" s="28">
        <f>AJ80+AL80</f>
        <v>0</v>
      </c>
    </row>
    <row r="81" spans="1:41" s="13" customFormat="1" ht="22.5" customHeight="1">
      <c r="A81" s="160" t="s">
        <v>184</v>
      </c>
      <c r="B81" s="161" t="s">
        <v>185</v>
      </c>
      <c r="C81" s="162" t="s">
        <v>178</v>
      </c>
      <c r="D81" s="21" t="s">
        <v>179</v>
      </c>
      <c r="E81" s="22">
        <v>30</v>
      </c>
      <c r="F81" s="22">
        <v>15</v>
      </c>
      <c r="G81" s="24">
        <f>$G$76</f>
        <v>4.5999999999999999E-2</v>
      </c>
      <c r="H81" s="24">
        <f t="shared" si="52"/>
        <v>1.38</v>
      </c>
      <c r="I81" s="25">
        <f>H81+H82</f>
        <v>2.3049999999999997</v>
      </c>
      <c r="J81" s="24">
        <f t="shared" si="53"/>
        <v>0.69</v>
      </c>
      <c r="K81" s="25">
        <f>J81+J82</f>
        <v>1.2449999999999999</v>
      </c>
      <c r="L81" s="24"/>
      <c r="M81" s="24"/>
      <c r="N81" s="24"/>
      <c r="O81" s="24">
        <f>I81*$Q$7</f>
        <v>3.4574999999999995E-2</v>
      </c>
      <c r="P81" s="24">
        <f>K81*$Q$7</f>
        <v>1.8674999999999997E-2</v>
      </c>
      <c r="Q81" s="24"/>
      <c r="R81" s="24">
        <f>I81*$T$7</f>
        <v>0.78369999999999995</v>
      </c>
      <c r="S81" s="26">
        <f>K81*$T$7</f>
        <v>0.42330000000000001</v>
      </c>
      <c r="T81" s="24"/>
      <c r="U81" s="27">
        <f>I81*$W$7</f>
        <v>2.3049999999999999E-4</v>
      </c>
      <c r="V81" s="27">
        <f>K81*$W$7</f>
        <v>1.2449999999999999E-4</v>
      </c>
      <c r="W81" s="24"/>
      <c r="X81" s="24">
        <f>I81*$Z$7</f>
        <v>1.7550269999999997</v>
      </c>
      <c r="Y81" s="24">
        <f>K81*$Z$7</f>
        <v>0.94794299999999987</v>
      </c>
      <c r="Z81" s="24"/>
      <c r="AA81" s="24">
        <f>I81+O81+R81+U81+X81</f>
        <v>4.8785324999999986</v>
      </c>
      <c r="AB81" s="24">
        <f>K81+P81+S81+V81+Y81</f>
        <v>2.6350425</v>
      </c>
      <c r="AC81" s="24">
        <f>AA81*$AE$7</f>
        <v>9.7570649999999972</v>
      </c>
      <c r="AD81" s="24">
        <f>AB81*$AE$7</f>
        <v>5.2700849999999999</v>
      </c>
      <c r="AE81" s="24"/>
      <c r="AF81" s="24">
        <f>(AA81+AC81)*$AH$7</f>
        <v>0.43906792499999986</v>
      </c>
      <c r="AG81" s="24">
        <f>(AB81+AD81)*$AH$7</f>
        <v>0.23715382499999998</v>
      </c>
      <c r="AH81" s="24"/>
      <c r="AI81" s="28">
        <f>AA81+AC81+AF81</f>
        <v>15.074665424999996</v>
      </c>
      <c r="AJ81" s="28">
        <f>AB81+AD81+AG81</f>
        <v>8.142281324999999</v>
      </c>
      <c r="AK81" s="28">
        <f>AI81*$AM$7</f>
        <v>3.0149330849999991</v>
      </c>
      <c r="AL81" s="28">
        <f>AJ81*$AM$7</f>
        <v>1.6284562649999998</v>
      </c>
      <c r="AM81" s="28"/>
      <c r="AN81" s="28">
        <f>AI81+AK81</f>
        <v>18.089598509999995</v>
      </c>
      <c r="AO81" s="28">
        <f>AJ81+AL81</f>
        <v>9.7707375899999995</v>
      </c>
    </row>
    <row r="82" spans="1:41" s="13" customFormat="1" ht="28.5" customHeight="1">
      <c r="A82" s="160"/>
      <c r="B82" s="161"/>
      <c r="C82" s="162"/>
      <c r="D82" s="21" t="s">
        <v>49</v>
      </c>
      <c r="E82" s="22">
        <v>25</v>
      </c>
      <c r="F82" s="22">
        <v>15</v>
      </c>
      <c r="G82" s="24">
        <f>$G$77</f>
        <v>3.6999999999999998E-2</v>
      </c>
      <c r="H82" s="24">
        <f t="shared" si="52"/>
        <v>0.92499999999999993</v>
      </c>
      <c r="I82" s="25"/>
      <c r="J82" s="24">
        <f t="shared" si="53"/>
        <v>0.55499999999999994</v>
      </c>
      <c r="K82" s="25"/>
      <c r="L82" s="24"/>
      <c r="M82" s="24"/>
      <c r="N82" s="24"/>
      <c r="O82" s="24"/>
      <c r="P82" s="24"/>
      <c r="Q82" s="24"/>
      <c r="R82" s="24"/>
      <c r="S82" s="26"/>
      <c r="T82" s="24"/>
      <c r="U82" s="27"/>
      <c r="V82" s="27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8"/>
      <c r="AJ82" s="28"/>
      <c r="AK82" s="28"/>
      <c r="AL82" s="28"/>
      <c r="AM82" s="28"/>
      <c r="AN82" s="28"/>
      <c r="AO82" s="28"/>
    </row>
    <row r="83" spans="1:41" s="13" customFormat="1" ht="21" customHeight="1">
      <c r="A83" s="19" t="s">
        <v>186</v>
      </c>
      <c r="B83" s="20" t="s">
        <v>187</v>
      </c>
      <c r="C83" s="21"/>
      <c r="D83" s="21"/>
      <c r="E83" s="22"/>
      <c r="F83" s="22"/>
      <c r="G83" s="24"/>
      <c r="H83" s="24"/>
      <c r="I83" s="25"/>
      <c r="J83" s="24"/>
      <c r="K83" s="25"/>
      <c r="L83" s="24"/>
      <c r="M83" s="24"/>
      <c r="N83" s="24"/>
      <c r="O83" s="24"/>
      <c r="P83" s="24"/>
      <c r="Q83" s="24"/>
      <c r="R83" s="24"/>
      <c r="S83" s="26"/>
      <c r="T83" s="24"/>
      <c r="U83" s="27"/>
      <c r="V83" s="27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8"/>
      <c r="AJ83" s="28"/>
      <c r="AK83" s="28"/>
      <c r="AL83" s="28"/>
      <c r="AM83" s="28"/>
      <c r="AN83" s="28"/>
      <c r="AO83" s="28"/>
    </row>
    <row r="84" spans="1:41" s="18" customFormat="1" ht="21" customHeight="1">
      <c r="A84" s="166" t="s">
        <v>188</v>
      </c>
      <c r="B84" s="168" t="s">
        <v>189</v>
      </c>
      <c r="C84" s="170" t="s">
        <v>178</v>
      </c>
      <c r="D84" s="62" t="s">
        <v>179</v>
      </c>
      <c r="E84" s="63">
        <v>50</v>
      </c>
      <c r="F84" s="63">
        <v>25</v>
      </c>
      <c r="G84" s="64">
        <f>$G$76</f>
        <v>4.5999999999999999E-2</v>
      </c>
      <c r="H84" s="64">
        <f t="shared" si="52"/>
        <v>2.2999999999999998</v>
      </c>
      <c r="I84" s="64">
        <f>H84+H85</f>
        <v>3.9649999999999999</v>
      </c>
      <c r="J84" s="64">
        <f t="shared" si="53"/>
        <v>1.1499999999999999</v>
      </c>
      <c r="K84" s="64">
        <f>J84+J85</f>
        <v>1.89</v>
      </c>
      <c r="L84" s="64"/>
      <c r="M84" s="64"/>
      <c r="N84" s="64"/>
      <c r="O84" s="64">
        <f>I84*$Q$7</f>
        <v>5.9474999999999993E-2</v>
      </c>
      <c r="P84" s="64">
        <f>K84*$Q$7</f>
        <v>2.8349999999999997E-2</v>
      </c>
      <c r="Q84" s="64"/>
      <c r="R84" s="64">
        <f>I84*$T$7</f>
        <v>1.3481000000000001</v>
      </c>
      <c r="S84" s="65">
        <f>K84*$T$7</f>
        <v>0.64260000000000006</v>
      </c>
      <c r="T84" s="64"/>
      <c r="U84" s="66">
        <f>I84*$W$7</f>
        <v>3.9649999999999999E-4</v>
      </c>
      <c r="V84" s="66">
        <f>K84*$W$7</f>
        <v>1.8899999999999999E-4</v>
      </c>
      <c r="W84" s="64"/>
      <c r="X84" s="64">
        <f>I84*$Z$7</f>
        <v>3.0189509999999999</v>
      </c>
      <c r="Y84" s="64">
        <f>K84*$Z$7</f>
        <v>1.4390459999999998</v>
      </c>
      <c r="Z84" s="64"/>
      <c r="AA84" s="64">
        <f>I84+O84+R84+U84+X84</f>
        <v>8.3919224999999997</v>
      </c>
      <c r="AB84" s="64">
        <f>K84+P84+S84+V84+Y84</f>
        <v>4.0001850000000001</v>
      </c>
      <c r="AC84" s="64">
        <f>AA84*$AE$7</f>
        <v>16.783844999999999</v>
      </c>
      <c r="AD84" s="64">
        <f>AB84*$AE$7</f>
        <v>8.0003700000000002</v>
      </c>
      <c r="AE84" s="64"/>
      <c r="AF84" s="64">
        <f>(AA84+AC84)*$AH$7</f>
        <v>0.75527302499999993</v>
      </c>
      <c r="AG84" s="64">
        <f>(AB84+AD84)*$AH$7</f>
        <v>0.36001664999999999</v>
      </c>
      <c r="AH84" s="64"/>
      <c r="AI84" s="67">
        <f>AA84+AC84+AF84</f>
        <v>25.931040525</v>
      </c>
      <c r="AJ84" s="67">
        <f>AB84+AD84+AG84</f>
        <v>12.360571650000001</v>
      </c>
      <c r="AK84" s="67">
        <f>AI84*$AM$7</f>
        <v>5.1862081050000004</v>
      </c>
      <c r="AL84" s="67">
        <f>AJ84*$AM$7</f>
        <v>2.4721143300000001</v>
      </c>
      <c r="AM84" s="67"/>
      <c r="AN84" s="67">
        <f>AI84+AK84</f>
        <v>31.117248629999999</v>
      </c>
      <c r="AO84" s="67">
        <f>AJ84+AL84</f>
        <v>14.832685980000001</v>
      </c>
    </row>
    <row r="85" spans="1:41" s="18" customFormat="1" ht="38.25" customHeight="1">
      <c r="A85" s="167"/>
      <c r="B85" s="169"/>
      <c r="C85" s="171"/>
      <c r="D85" s="62" t="s">
        <v>49</v>
      </c>
      <c r="E85" s="63">
        <v>45</v>
      </c>
      <c r="F85" s="63">
        <v>20</v>
      </c>
      <c r="G85" s="64">
        <f>$G$77</f>
        <v>3.6999999999999998E-2</v>
      </c>
      <c r="H85" s="64">
        <f t="shared" si="52"/>
        <v>1.6649999999999998</v>
      </c>
      <c r="I85" s="64"/>
      <c r="J85" s="64">
        <f t="shared" si="53"/>
        <v>0.74</v>
      </c>
      <c r="K85" s="64"/>
      <c r="L85" s="64"/>
      <c r="M85" s="64"/>
      <c r="N85" s="64"/>
      <c r="O85" s="64"/>
      <c r="P85" s="64"/>
      <c r="Q85" s="64"/>
      <c r="R85" s="64"/>
      <c r="S85" s="65"/>
      <c r="T85" s="64"/>
      <c r="U85" s="66"/>
      <c r="V85" s="66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7"/>
      <c r="AJ85" s="67"/>
      <c r="AK85" s="67"/>
      <c r="AL85" s="67"/>
      <c r="AM85" s="67"/>
      <c r="AN85" s="67"/>
      <c r="AO85" s="67"/>
    </row>
    <row r="86" spans="1:41" s="13" customFormat="1" ht="26.25" customHeight="1">
      <c r="A86" s="160" t="s">
        <v>190</v>
      </c>
      <c r="B86" s="161" t="s">
        <v>191</v>
      </c>
      <c r="C86" s="162" t="s">
        <v>178</v>
      </c>
      <c r="D86" s="21" t="s">
        <v>179</v>
      </c>
      <c r="E86" s="22">
        <v>30</v>
      </c>
      <c r="F86" s="22">
        <v>20</v>
      </c>
      <c r="G86" s="24">
        <f>$G$76</f>
        <v>4.5999999999999999E-2</v>
      </c>
      <c r="H86" s="24">
        <f t="shared" si="52"/>
        <v>1.38</v>
      </c>
      <c r="I86" s="25">
        <f>H86+H87</f>
        <v>2.3049999999999997</v>
      </c>
      <c r="J86" s="24">
        <f t="shared" si="53"/>
        <v>0.91999999999999993</v>
      </c>
      <c r="K86" s="25">
        <f>J86+J87</f>
        <v>1.4749999999999999</v>
      </c>
      <c r="L86" s="24"/>
      <c r="M86" s="24"/>
      <c r="N86" s="24"/>
      <c r="O86" s="24">
        <f>I86*$Q$7</f>
        <v>3.4574999999999995E-2</v>
      </c>
      <c r="P86" s="24">
        <f>K86*$Q$7</f>
        <v>2.2124999999999999E-2</v>
      </c>
      <c r="Q86" s="24"/>
      <c r="R86" s="24">
        <f>I86*$T$7</f>
        <v>0.78369999999999995</v>
      </c>
      <c r="S86" s="26">
        <f>K86*$T$7</f>
        <v>0.50149999999999995</v>
      </c>
      <c r="T86" s="24"/>
      <c r="U86" s="27">
        <f>I86*$W$7</f>
        <v>2.3049999999999999E-4</v>
      </c>
      <c r="V86" s="27">
        <f>K86*$W$7</f>
        <v>1.4749999999999998E-4</v>
      </c>
      <c r="W86" s="24"/>
      <c r="X86" s="24">
        <f>I86*$Z$7</f>
        <v>1.7550269999999997</v>
      </c>
      <c r="Y86" s="24">
        <f>K86*$Z$7</f>
        <v>1.1230649999999998</v>
      </c>
      <c r="Z86" s="24"/>
      <c r="AA86" s="24">
        <f>I86+O86+R86+U86+X86</f>
        <v>4.8785324999999986</v>
      </c>
      <c r="AB86" s="24">
        <f>K86+P86+S86+V86+Y86</f>
        <v>3.1218374999999994</v>
      </c>
      <c r="AC86" s="24">
        <f>AA86*$AE$7</f>
        <v>9.7570649999999972</v>
      </c>
      <c r="AD86" s="24">
        <f>AB86*$AE$7</f>
        <v>6.2436749999999988</v>
      </c>
      <c r="AE86" s="24"/>
      <c r="AF86" s="24">
        <f>(AA86+AC86)*$AH$7</f>
        <v>0.43906792499999986</v>
      </c>
      <c r="AG86" s="24">
        <f>(AB86+AD86)*$AH$7</f>
        <v>0.28096537499999991</v>
      </c>
      <c r="AH86" s="24"/>
      <c r="AI86" s="28">
        <f>AA86+AC86+AF86</f>
        <v>15.074665424999996</v>
      </c>
      <c r="AJ86" s="28">
        <f>AB86+AD86+AG86</f>
        <v>9.6464778749999969</v>
      </c>
      <c r="AK86" s="28">
        <f>AI86*$AM$7</f>
        <v>3.0149330849999991</v>
      </c>
      <c r="AL86" s="28">
        <f>AJ86*$AM$7</f>
        <v>1.9292955749999994</v>
      </c>
      <c r="AM86" s="28"/>
      <c r="AN86" s="28">
        <f>AI86+AK86</f>
        <v>18.089598509999995</v>
      </c>
      <c r="AO86" s="28">
        <f>AJ86+AL86</f>
        <v>11.575773449999996</v>
      </c>
    </row>
    <row r="87" spans="1:41" s="13" customFormat="1" ht="30.75" customHeight="1">
      <c r="A87" s="160"/>
      <c r="B87" s="161"/>
      <c r="C87" s="162"/>
      <c r="D87" s="21" t="s">
        <v>49</v>
      </c>
      <c r="E87" s="22">
        <v>25</v>
      </c>
      <c r="F87" s="22">
        <v>15</v>
      </c>
      <c r="G87" s="24">
        <f>$G$77</f>
        <v>3.6999999999999998E-2</v>
      </c>
      <c r="H87" s="24">
        <f t="shared" si="52"/>
        <v>0.92499999999999993</v>
      </c>
      <c r="I87" s="25"/>
      <c r="J87" s="24">
        <f t="shared" si="53"/>
        <v>0.55499999999999994</v>
      </c>
      <c r="K87" s="25"/>
      <c r="L87" s="24"/>
      <c r="M87" s="24"/>
      <c r="N87" s="24"/>
      <c r="O87" s="24"/>
      <c r="P87" s="24"/>
      <c r="Q87" s="24"/>
      <c r="R87" s="24"/>
      <c r="S87" s="26"/>
      <c r="T87" s="24"/>
      <c r="U87" s="27"/>
      <c r="V87" s="27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8"/>
      <c r="AJ87" s="28"/>
      <c r="AK87" s="28"/>
      <c r="AL87" s="28"/>
      <c r="AM87" s="28"/>
      <c r="AN87" s="28"/>
      <c r="AO87" s="28"/>
    </row>
    <row r="88" spans="1:41" s="13" customFormat="1" ht="21.75" customHeight="1">
      <c r="A88" s="160" t="s">
        <v>192</v>
      </c>
      <c r="B88" s="161" t="s">
        <v>193</v>
      </c>
      <c r="C88" s="162" t="s">
        <v>178</v>
      </c>
      <c r="D88" s="21" t="s">
        <v>179</v>
      </c>
      <c r="E88" s="22">
        <v>30</v>
      </c>
      <c r="F88" s="22">
        <v>20</v>
      </c>
      <c r="G88" s="24">
        <f>$G$76</f>
        <v>4.5999999999999999E-2</v>
      </c>
      <c r="H88" s="24">
        <f t="shared" si="52"/>
        <v>1.38</v>
      </c>
      <c r="I88" s="25">
        <f>H88+H89</f>
        <v>2.3049999999999997</v>
      </c>
      <c r="J88" s="24">
        <f t="shared" si="53"/>
        <v>0.91999999999999993</v>
      </c>
      <c r="K88" s="25">
        <f>J88+J89</f>
        <v>1.4749999999999999</v>
      </c>
      <c r="L88" s="24"/>
      <c r="M88" s="24"/>
      <c r="N88" s="24"/>
      <c r="O88" s="24">
        <f>I88*$Q$7</f>
        <v>3.4574999999999995E-2</v>
      </c>
      <c r="P88" s="24">
        <f>K88*$Q$7</f>
        <v>2.2124999999999999E-2</v>
      </c>
      <c r="Q88" s="24"/>
      <c r="R88" s="24">
        <f>I88*$T$7</f>
        <v>0.78369999999999995</v>
      </c>
      <c r="S88" s="26">
        <f>K88*$T$7</f>
        <v>0.50149999999999995</v>
      </c>
      <c r="T88" s="24"/>
      <c r="U88" s="27">
        <f>I88*$W$7</f>
        <v>2.3049999999999999E-4</v>
      </c>
      <c r="V88" s="27">
        <f>K88*$W$7</f>
        <v>1.4749999999999998E-4</v>
      </c>
      <c r="W88" s="24"/>
      <c r="X88" s="24">
        <f>I88*$Z$7</f>
        <v>1.7550269999999997</v>
      </c>
      <c r="Y88" s="24">
        <f>K88*$Z$7</f>
        <v>1.1230649999999998</v>
      </c>
      <c r="Z88" s="24"/>
      <c r="AA88" s="24">
        <f>I88+O88+R88+U88+X88</f>
        <v>4.8785324999999986</v>
      </c>
      <c r="AB88" s="24">
        <f>K88+P88+S88+V88+Y88</f>
        <v>3.1218374999999994</v>
      </c>
      <c r="AC88" s="24">
        <f>AA88*$AE$7</f>
        <v>9.7570649999999972</v>
      </c>
      <c r="AD88" s="24">
        <f>AB88*$AE$7</f>
        <v>6.2436749999999988</v>
      </c>
      <c r="AE88" s="24"/>
      <c r="AF88" s="24">
        <f>(AA88+AC88)*$AH$7</f>
        <v>0.43906792499999986</v>
      </c>
      <c r="AG88" s="24">
        <f>(AB88+AD88)*$AH$7</f>
        <v>0.28096537499999991</v>
      </c>
      <c r="AH88" s="24"/>
      <c r="AI88" s="28">
        <f>AA88+AC88+AF88</f>
        <v>15.074665424999996</v>
      </c>
      <c r="AJ88" s="28">
        <f>AB88+AD88+AG88</f>
        <v>9.6464778749999969</v>
      </c>
      <c r="AK88" s="28">
        <f>AI88*$AM$7</f>
        <v>3.0149330849999991</v>
      </c>
      <c r="AL88" s="28">
        <f>AJ88*$AM$7</f>
        <v>1.9292955749999994</v>
      </c>
      <c r="AM88" s="28"/>
      <c r="AN88" s="28">
        <f>AI88+AK88</f>
        <v>18.089598509999995</v>
      </c>
      <c r="AO88" s="28">
        <f>AJ88+AL88</f>
        <v>11.575773449999996</v>
      </c>
    </row>
    <row r="89" spans="1:41" s="13" customFormat="1" ht="24" customHeight="1">
      <c r="A89" s="160"/>
      <c r="B89" s="161"/>
      <c r="C89" s="162"/>
      <c r="D89" s="21" t="s">
        <v>49</v>
      </c>
      <c r="E89" s="22">
        <v>25</v>
      </c>
      <c r="F89" s="22">
        <v>15</v>
      </c>
      <c r="G89" s="24">
        <f>$G$77</f>
        <v>3.6999999999999998E-2</v>
      </c>
      <c r="H89" s="24">
        <f t="shared" si="52"/>
        <v>0.92499999999999993</v>
      </c>
      <c r="I89" s="25"/>
      <c r="J89" s="24">
        <f t="shared" si="53"/>
        <v>0.55499999999999994</v>
      </c>
      <c r="K89" s="25"/>
      <c r="L89" s="24"/>
      <c r="M89" s="24"/>
      <c r="N89" s="24"/>
      <c r="O89" s="24"/>
      <c r="P89" s="24"/>
      <c r="Q89" s="24"/>
      <c r="R89" s="24"/>
      <c r="S89" s="26"/>
      <c r="T89" s="24"/>
      <c r="U89" s="27"/>
      <c r="V89" s="27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8"/>
      <c r="AJ89" s="28"/>
      <c r="AK89" s="28"/>
      <c r="AL89" s="28"/>
      <c r="AM89" s="28"/>
      <c r="AN89" s="28"/>
      <c r="AO89" s="28"/>
    </row>
    <row r="90" spans="1:41" s="13" customFormat="1" ht="21" customHeight="1">
      <c r="A90" s="160" t="s">
        <v>194</v>
      </c>
      <c r="B90" s="161" t="s">
        <v>195</v>
      </c>
      <c r="C90" s="162" t="s">
        <v>178</v>
      </c>
      <c r="D90" s="21" t="s">
        <v>179</v>
      </c>
      <c r="E90" s="22">
        <v>5</v>
      </c>
      <c r="F90" s="22">
        <v>5</v>
      </c>
      <c r="G90" s="24">
        <f>$G$76</f>
        <v>4.5999999999999999E-2</v>
      </c>
      <c r="H90" s="24">
        <f t="shared" si="52"/>
        <v>0.22999999999999998</v>
      </c>
      <c r="I90" s="25">
        <f>H90+H91</f>
        <v>1.71</v>
      </c>
      <c r="J90" s="24">
        <f t="shared" si="53"/>
        <v>0.22999999999999998</v>
      </c>
      <c r="K90" s="25">
        <f>J90+J91</f>
        <v>0.97</v>
      </c>
      <c r="L90" s="24"/>
      <c r="M90" s="24"/>
      <c r="N90" s="24"/>
      <c r="O90" s="24">
        <f>I90*$Q$7</f>
        <v>2.5649999999999999E-2</v>
      </c>
      <c r="P90" s="24">
        <f>K90*$Q$7</f>
        <v>1.4549999999999999E-2</v>
      </c>
      <c r="Q90" s="24"/>
      <c r="R90" s="24">
        <f>I90*$T$7</f>
        <v>0.58140000000000003</v>
      </c>
      <c r="S90" s="26">
        <f>K90*$T$7</f>
        <v>0.32980000000000004</v>
      </c>
      <c r="T90" s="24"/>
      <c r="U90" s="27">
        <f>I90*$W$7</f>
        <v>1.7100000000000001E-4</v>
      </c>
      <c r="V90" s="27">
        <f>K90*$W$7</f>
        <v>9.7E-5</v>
      </c>
      <c r="W90" s="24"/>
      <c r="X90" s="24">
        <f>I90*$Z$7</f>
        <v>1.3019939999999999</v>
      </c>
      <c r="Y90" s="24">
        <f>K90*$Z$7</f>
        <v>0.73855799999999994</v>
      </c>
      <c r="Z90" s="24"/>
      <c r="AA90" s="24">
        <f>I90+O90+R90+U90+X90</f>
        <v>3.6192149999999996</v>
      </c>
      <c r="AB90" s="24">
        <f>K90+P90+S90+V90+Y90</f>
        <v>2.0530049999999997</v>
      </c>
      <c r="AC90" s="24">
        <f>AA90*$AE$7</f>
        <v>7.2384299999999993</v>
      </c>
      <c r="AD90" s="24">
        <f>AB90*$AE$7</f>
        <v>4.1060099999999995</v>
      </c>
      <c r="AE90" s="24"/>
      <c r="AF90" s="24">
        <f>(AA90+AC90)*$AH$7</f>
        <v>0.32572934999999992</v>
      </c>
      <c r="AG90" s="24">
        <f>(AB90+AD90)*$AH$7</f>
        <v>0.18477044999999997</v>
      </c>
      <c r="AH90" s="24"/>
      <c r="AI90" s="28">
        <f>AA90+AC90+AF90</f>
        <v>11.183374349999998</v>
      </c>
      <c r="AJ90" s="28">
        <f>AB90+AD90+AG90</f>
        <v>6.3437854499999995</v>
      </c>
      <c r="AK90" s="28">
        <f>AI90*$AM$7</f>
        <v>2.2366748699999994</v>
      </c>
      <c r="AL90" s="28">
        <f>AJ90*$AM$7</f>
        <v>1.26875709</v>
      </c>
      <c r="AM90" s="28"/>
      <c r="AN90" s="28">
        <f>AI90+AK90</f>
        <v>13.420049219999997</v>
      </c>
      <c r="AO90" s="28">
        <f>AJ90+AL90</f>
        <v>7.6125425399999997</v>
      </c>
    </row>
    <row r="91" spans="1:41" s="13" customFormat="1" ht="24.75" customHeight="1">
      <c r="A91" s="160"/>
      <c r="B91" s="161"/>
      <c r="C91" s="162"/>
      <c r="D91" s="21" t="s">
        <v>49</v>
      </c>
      <c r="E91" s="22">
        <v>40</v>
      </c>
      <c r="F91" s="22">
        <v>20</v>
      </c>
      <c r="G91" s="24">
        <f>$G$77</f>
        <v>3.6999999999999998E-2</v>
      </c>
      <c r="H91" s="24">
        <f t="shared" si="52"/>
        <v>1.48</v>
      </c>
      <c r="I91" s="25"/>
      <c r="J91" s="24">
        <f t="shared" si="53"/>
        <v>0.74</v>
      </c>
      <c r="K91" s="25"/>
      <c r="L91" s="24"/>
      <c r="M91" s="24"/>
      <c r="N91" s="24"/>
      <c r="O91" s="24"/>
      <c r="P91" s="24"/>
      <c r="Q91" s="24"/>
      <c r="R91" s="24"/>
      <c r="S91" s="26"/>
      <c r="T91" s="24"/>
      <c r="U91" s="27"/>
      <c r="V91" s="27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8"/>
      <c r="AJ91" s="28"/>
      <c r="AK91" s="28"/>
      <c r="AL91" s="28"/>
      <c r="AM91" s="28"/>
      <c r="AN91" s="28"/>
      <c r="AO91" s="28"/>
    </row>
    <row r="92" spans="1:41" s="13" customFormat="1" ht="24.75" customHeight="1">
      <c r="A92" s="19" t="s">
        <v>196</v>
      </c>
      <c r="B92" s="20" t="s">
        <v>197</v>
      </c>
      <c r="C92" s="21"/>
      <c r="D92" s="21"/>
      <c r="E92" s="22"/>
      <c r="F92" s="22"/>
      <c r="G92" s="24"/>
      <c r="H92" s="24"/>
      <c r="I92" s="25"/>
      <c r="J92" s="24"/>
      <c r="K92" s="25"/>
      <c r="L92" s="24"/>
      <c r="M92" s="24"/>
      <c r="N92" s="24"/>
      <c r="O92" s="24"/>
      <c r="P92" s="24"/>
      <c r="Q92" s="24"/>
      <c r="R92" s="24"/>
      <c r="S92" s="26"/>
      <c r="T92" s="24"/>
      <c r="U92" s="27"/>
      <c r="V92" s="27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8"/>
      <c r="AJ92" s="28"/>
      <c r="AK92" s="28"/>
      <c r="AL92" s="28"/>
      <c r="AM92" s="28"/>
      <c r="AN92" s="28"/>
      <c r="AO92" s="28"/>
    </row>
    <row r="93" spans="1:41" s="13" customFormat="1" ht="21" customHeight="1">
      <c r="A93" s="160" t="s">
        <v>198</v>
      </c>
      <c r="B93" s="161" t="s">
        <v>199</v>
      </c>
      <c r="C93" s="162" t="s">
        <v>178</v>
      </c>
      <c r="D93" s="21" t="s">
        <v>179</v>
      </c>
      <c r="E93" s="22">
        <v>40</v>
      </c>
      <c r="F93" s="22">
        <v>20</v>
      </c>
      <c r="G93" s="24">
        <f>$G$76</f>
        <v>4.5999999999999999E-2</v>
      </c>
      <c r="H93" s="24">
        <f t="shared" si="52"/>
        <v>1.8399999999999999</v>
      </c>
      <c r="I93" s="25">
        <f>H93+H94</f>
        <v>2.7649999999999997</v>
      </c>
      <c r="J93" s="24">
        <f t="shared" si="53"/>
        <v>0.91999999999999993</v>
      </c>
      <c r="K93" s="25">
        <f>J93+J94</f>
        <v>1.29</v>
      </c>
      <c r="L93" s="24"/>
      <c r="M93" s="24"/>
      <c r="N93" s="24"/>
      <c r="O93" s="24">
        <f>I93*$Q$7</f>
        <v>4.1474999999999991E-2</v>
      </c>
      <c r="P93" s="24">
        <f>K93*$Q$7</f>
        <v>1.9349999999999999E-2</v>
      </c>
      <c r="Q93" s="24"/>
      <c r="R93" s="24">
        <f>I93*$T$7</f>
        <v>0.94009999999999994</v>
      </c>
      <c r="S93" s="26">
        <f>K93*$T$7</f>
        <v>0.43860000000000005</v>
      </c>
      <c r="T93" s="24"/>
      <c r="U93" s="27">
        <f>I93*$W$7</f>
        <v>2.765E-4</v>
      </c>
      <c r="V93" s="27">
        <f>K93*$W$7</f>
        <v>1.2900000000000002E-4</v>
      </c>
      <c r="W93" s="24"/>
      <c r="X93" s="24">
        <f>I93*$Z$7</f>
        <v>2.1052709999999997</v>
      </c>
      <c r="Y93" s="24">
        <f>K93*$Z$7</f>
        <v>0.98220600000000002</v>
      </c>
      <c r="Z93" s="24"/>
      <c r="AA93" s="24">
        <f>I93+O93+R93+U93+X93</f>
        <v>5.8521225000000001</v>
      </c>
      <c r="AB93" s="24">
        <f>K93+P93+S93+V93+Y93</f>
        <v>2.7302850000000003</v>
      </c>
      <c r="AC93" s="24">
        <f>AA93*$AE$7</f>
        <v>11.704245</v>
      </c>
      <c r="AD93" s="24">
        <f>AB93*$AE$7</f>
        <v>5.4605700000000006</v>
      </c>
      <c r="AE93" s="24"/>
      <c r="AF93" s="24">
        <f>(AA93+AC93)*$AH$7</f>
        <v>0.52669102499999998</v>
      </c>
      <c r="AG93" s="24">
        <f>(AB93+AD93)*$AH$7</f>
        <v>0.24572565000000002</v>
      </c>
      <c r="AH93" s="24"/>
      <c r="AI93" s="28">
        <f>AA93+AC93+AF93</f>
        <v>18.083058525000002</v>
      </c>
      <c r="AJ93" s="28">
        <f>AB93+AD93+AG93</f>
        <v>8.4365806500000016</v>
      </c>
      <c r="AK93" s="28">
        <f>AI93*$AM$7</f>
        <v>3.6166117050000004</v>
      </c>
      <c r="AL93" s="28">
        <f>AJ93*$AM$7</f>
        <v>1.6873161300000004</v>
      </c>
      <c r="AM93" s="28"/>
      <c r="AN93" s="28">
        <f>AI93+AK93</f>
        <v>21.699670230000002</v>
      </c>
      <c r="AO93" s="28">
        <f>AJ93+AL93</f>
        <v>10.123896780000003</v>
      </c>
    </row>
    <row r="94" spans="1:41" s="13" customFormat="1" ht="28.5" customHeight="1">
      <c r="A94" s="160"/>
      <c r="B94" s="161"/>
      <c r="C94" s="162"/>
      <c r="D94" s="21" t="s">
        <v>49</v>
      </c>
      <c r="E94" s="22">
        <v>25</v>
      </c>
      <c r="F94" s="22">
        <v>10</v>
      </c>
      <c r="G94" s="24">
        <f>$G$77</f>
        <v>3.6999999999999998E-2</v>
      </c>
      <c r="H94" s="24">
        <f t="shared" si="52"/>
        <v>0.92499999999999993</v>
      </c>
      <c r="I94" s="25"/>
      <c r="J94" s="24">
        <f t="shared" si="53"/>
        <v>0.37</v>
      </c>
      <c r="K94" s="25"/>
      <c r="L94" s="24"/>
      <c r="M94" s="24"/>
      <c r="N94" s="24"/>
      <c r="O94" s="24"/>
      <c r="P94" s="24"/>
      <c r="Q94" s="24"/>
      <c r="R94" s="24"/>
      <c r="S94" s="26"/>
      <c r="T94" s="24"/>
      <c r="U94" s="27"/>
      <c r="V94" s="27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8"/>
      <c r="AJ94" s="28"/>
      <c r="AK94" s="28"/>
      <c r="AL94" s="28"/>
      <c r="AM94" s="28"/>
      <c r="AN94" s="28"/>
      <c r="AO94" s="28"/>
    </row>
    <row r="95" spans="1:41" s="13" customFormat="1" ht="23.25" customHeight="1">
      <c r="A95" s="160" t="s">
        <v>200</v>
      </c>
      <c r="B95" s="161" t="s">
        <v>201</v>
      </c>
      <c r="C95" s="162" t="s">
        <v>178</v>
      </c>
      <c r="D95" s="21" t="s">
        <v>179</v>
      </c>
      <c r="E95" s="22">
        <v>10</v>
      </c>
      <c r="F95" s="22">
        <v>5</v>
      </c>
      <c r="G95" s="24">
        <f>$G$76</f>
        <v>4.5999999999999999E-2</v>
      </c>
      <c r="H95" s="24">
        <f t="shared" si="52"/>
        <v>0.45999999999999996</v>
      </c>
      <c r="I95" s="25">
        <f>H95+H96</f>
        <v>1.0149999999999999</v>
      </c>
      <c r="J95" s="24">
        <f t="shared" si="53"/>
        <v>0.22999999999999998</v>
      </c>
      <c r="K95" s="25">
        <f>J95+J96</f>
        <v>0.41499999999999998</v>
      </c>
      <c r="L95" s="24"/>
      <c r="M95" s="24"/>
      <c r="N95" s="24"/>
      <c r="O95" s="24">
        <f>I95*$Q$7</f>
        <v>1.5224999999999997E-2</v>
      </c>
      <c r="P95" s="24">
        <f>K95*$Q$7</f>
        <v>6.2249999999999996E-3</v>
      </c>
      <c r="Q95" s="24"/>
      <c r="R95" s="24">
        <f>I95*$T$7</f>
        <v>0.34510000000000002</v>
      </c>
      <c r="S95" s="26">
        <f>K95*$T$7</f>
        <v>0.1411</v>
      </c>
      <c r="T95" s="24"/>
      <c r="U95" s="27">
        <f>I95*$W$7</f>
        <v>1.015E-4</v>
      </c>
      <c r="V95" s="27">
        <f>K95*$W$7</f>
        <v>4.1499999999999999E-5</v>
      </c>
      <c r="W95" s="24"/>
      <c r="X95" s="24">
        <f>I95*$Z$7</f>
        <v>0.77282099999999987</v>
      </c>
      <c r="Y95" s="24">
        <f>K95*$Z$7</f>
        <v>0.31598099999999996</v>
      </c>
      <c r="Z95" s="24"/>
      <c r="AA95" s="24">
        <f>I95+O95+R95+U95+X95</f>
        <v>2.1482474999999996</v>
      </c>
      <c r="AB95" s="24">
        <f>K95+P95+S95+V95+Y95</f>
        <v>0.87834749999999995</v>
      </c>
      <c r="AC95" s="24">
        <f>AA95*$AE$7</f>
        <v>4.2964949999999993</v>
      </c>
      <c r="AD95" s="24">
        <f>AB95*$AE$7</f>
        <v>1.7566949999999999</v>
      </c>
      <c r="AE95" s="24"/>
      <c r="AF95" s="24">
        <f>(AA95+AC95)*$AH$7</f>
        <v>0.19334227499999995</v>
      </c>
      <c r="AG95" s="24">
        <f>(AB95+AD95)*$AH$7</f>
        <v>7.905127499999999E-2</v>
      </c>
      <c r="AH95" s="24"/>
      <c r="AI95" s="28">
        <f>AA95+AC95+AF95</f>
        <v>6.6380847749999985</v>
      </c>
      <c r="AJ95" s="28">
        <f>AB95+AD95+AG95</f>
        <v>2.7140937749999998</v>
      </c>
      <c r="AK95" s="28">
        <f>AI95*$AM$7</f>
        <v>1.3276169549999999</v>
      </c>
      <c r="AL95" s="28">
        <f>AJ95*$AM$7</f>
        <v>0.54281875499999999</v>
      </c>
      <c r="AM95" s="28"/>
      <c r="AN95" s="28">
        <f>AI95+AK95</f>
        <v>7.9657017299999984</v>
      </c>
      <c r="AO95" s="28">
        <f>AJ95+AL95</f>
        <v>3.2569125299999997</v>
      </c>
    </row>
    <row r="96" spans="1:41" s="13" customFormat="1" ht="28.5" customHeight="1">
      <c r="A96" s="160"/>
      <c r="B96" s="161"/>
      <c r="C96" s="162"/>
      <c r="D96" s="21" t="s">
        <v>49</v>
      </c>
      <c r="E96" s="22">
        <v>15</v>
      </c>
      <c r="F96" s="22">
        <v>5</v>
      </c>
      <c r="G96" s="24">
        <f>$G$77</f>
        <v>3.6999999999999998E-2</v>
      </c>
      <c r="H96" s="24">
        <f t="shared" si="52"/>
        <v>0.55499999999999994</v>
      </c>
      <c r="I96" s="25"/>
      <c r="J96" s="24">
        <f t="shared" si="53"/>
        <v>0.185</v>
      </c>
      <c r="K96" s="25"/>
      <c r="L96" s="24"/>
      <c r="M96" s="24"/>
      <c r="N96" s="24"/>
      <c r="O96" s="24"/>
      <c r="P96" s="24"/>
      <c r="Q96" s="24"/>
      <c r="R96" s="24"/>
      <c r="S96" s="26"/>
      <c r="T96" s="24"/>
      <c r="U96" s="27"/>
      <c r="V96" s="27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8"/>
      <c r="AJ96" s="28"/>
      <c r="AK96" s="28"/>
      <c r="AL96" s="28"/>
      <c r="AM96" s="28"/>
      <c r="AN96" s="28"/>
      <c r="AO96" s="28"/>
    </row>
    <row r="97" spans="1:41" s="13" customFormat="1" ht="20.25" customHeight="1">
      <c r="A97" s="19" t="s">
        <v>202</v>
      </c>
      <c r="B97" s="20" t="s">
        <v>203</v>
      </c>
      <c r="C97" s="21"/>
      <c r="D97" s="21"/>
      <c r="E97" s="22"/>
      <c r="F97" s="22"/>
      <c r="G97" s="24"/>
      <c r="H97" s="24"/>
      <c r="I97" s="25"/>
      <c r="J97" s="24"/>
      <c r="K97" s="25"/>
      <c r="L97" s="24"/>
      <c r="M97" s="24"/>
      <c r="N97" s="24"/>
      <c r="O97" s="24"/>
      <c r="P97" s="24"/>
      <c r="Q97" s="24"/>
      <c r="R97" s="24"/>
      <c r="S97" s="26"/>
      <c r="T97" s="24"/>
      <c r="U97" s="27"/>
      <c r="V97" s="27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8"/>
      <c r="AJ97" s="28"/>
      <c r="AK97" s="28"/>
      <c r="AL97" s="28"/>
      <c r="AM97" s="28"/>
      <c r="AN97" s="28"/>
      <c r="AO97" s="28"/>
    </row>
    <row r="98" spans="1:41" s="13" customFormat="1" ht="18" customHeight="1">
      <c r="A98" s="160" t="s">
        <v>204</v>
      </c>
      <c r="B98" s="161" t="s">
        <v>205</v>
      </c>
      <c r="C98" s="162" t="s">
        <v>178</v>
      </c>
      <c r="D98" s="21" t="s">
        <v>179</v>
      </c>
      <c r="E98" s="22">
        <v>40</v>
      </c>
      <c r="F98" s="22">
        <v>20</v>
      </c>
      <c r="G98" s="24">
        <f>$G$76</f>
        <v>4.5999999999999999E-2</v>
      </c>
      <c r="H98" s="24">
        <f t="shared" si="52"/>
        <v>1.8399999999999999</v>
      </c>
      <c r="I98" s="25">
        <f>H98+H99</f>
        <v>2.9499999999999997</v>
      </c>
      <c r="J98" s="24">
        <f t="shared" si="53"/>
        <v>0.91999999999999993</v>
      </c>
      <c r="K98" s="25">
        <f>J98+J99</f>
        <v>1.4749999999999999</v>
      </c>
      <c r="L98" s="24"/>
      <c r="M98" s="24"/>
      <c r="N98" s="24"/>
      <c r="O98" s="24">
        <f>I98*$Q$7</f>
        <v>4.4249999999999998E-2</v>
      </c>
      <c r="P98" s="24">
        <f>K98*$Q$7</f>
        <v>2.2124999999999999E-2</v>
      </c>
      <c r="Q98" s="24"/>
      <c r="R98" s="24">
        <f>I98*$T$7</f>
        <v>1.0029999999999999</v>
      </c>
      <c r="S98" s="26">
        <f>K98*$T$7</f>
        <v>0.50149999999999995</v>
      </c>
      <c r="T98" s="24"/>
      <c r="U98" s="27">
        <f>I98*$W$7</f>
        <v>2.9499999999999996E-4</v>
      </c>
      <c r="V98" s="27">
        <f>K98*$W$7</f>
        <v>1.4749999999999998E-4</v>
      </c>
      <c r="W98" s="24"/>
      <c r="X98" s="24">
        <f>I98*$Z$7</f>
        <v>2.2461299999999995</v>
      </c>
      <c r="Y98" s="24">
        <f>K98*$Z$7</f>
        <v>1.1230649999999998</v>
      </c>
      <c r="Z98" s="24"/>
      <c r="AA98" s="24">
        <f>I98+O98+R98+U98+X98</f>
        <v>6.2436749999999988</v>
      </c>
      <c r="AB98" s="24">
        <f>K98+P98+S98+V98+Y98</f>
        <v>3.1218374999999994</v>
      </c>
      <c r="AC98" s="24">
        <f>AA98*$AE$7</f>
        <v>12.487349999999998</v>
      </c>
      <c r="AD98" s="24">
        <f>AB98*$AE$7</f>
        <v>6.2436749999999988</v>
      </c>
      <c r="AE98" s="24"/>
      <c r="AF98" s="24">
        <f>(AA98+AC98)*$AH$7</f>
        <v>0.56193074999999981</v>
      </c>
      <c r="AG98" s="24">
        <f>(AB98+AD98)*$AH$7</f>
        <v>0.28096537499999991</v>
      </c>
      <c r="AH98" s="24"/>
      <c r="AI98" s="28">
        <f>AA98+AC98+AF98</f>
        <v>19.292955749999994</v>
      </c>
      <c r="AJ98" s="28">
        <f>AB98+AD98+AG98</f>
        <v>9.6464778749999969</v>
      </c>
      <c r="AK98" s="28">
        <f>AI98*$AM$7</f>
        <v>3.8585911499999987</v>
      </c>
      <c r="AL98" s="28">
        <f>AJ98*$AM$7</f>
        <v>1.9292955749999994</v>
      </c>
      <c r="AM98" s="28"/>
      <c r="AN98" s="28">
        <f>AI98+AK98</f>
        <v>23.151546899999992</v>
      </c>
      <c r="AO98" s="28">
        <f>AJ98+AL98</f>
        <v>11.575773449999996</v>
      </c>
    </row>
    <row r="99" spans="1:41" s="13" customFormat="1" ht="27.75" customHeight="1">
      <c r="A99" s="160"/>
      <c r="B99" s="161"/>
      <c r="C99" s="162"/>
      <c r="D99" s="21" t="s">
        <v>49</v>
      </c>
      <c r="E99" s="22">
        <v>30</v>
      </c>
      <c r="F99" s="22">
        <v>15</v>
      </c>
      <c r="G99" s="24">
        <f>$G$77</f>
        <v>3.6999999999999998E-2</v>
      </c>
      <c r="H99" s="24">
        <f t="shared" si="52"/>
        <v>1.1099999999999999</v>
      </c>
      <c r="I99" s="25"/>
      <c r="J99" s="24">
        <f t="shared" si="53"/>
        <v>0.55499999999999994</v>
      </c>
      <c r="K99" s="25"/>
      <c r="L99" s="24"/>
      <c r="M99" s="24"/>
      <c r="N99" s="24"/>
      <c r="O99" s="24"/>
      <c r="P99" s="24"/>
      <c r="Q99" s="24"/>
      <c r="R99" s="24"/>
      <c r="S99" s="26"/>
      <c r="T99" s="24"/>
      <c r="U99" s="27"/>
      <c r="V99" s="27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8"/>
      <c r="AJ99" s="28"/>
      <c r="AK99" s="28"/>
      <c r="AL99" s="28"/>
      <c r="AM99" s="28"/>
      <c r="AN99" s="28"/>
      <c r="AO99" s="28"/>
    </row>
    <row r="100" spans="1:41" s="13" customFormat="1" ht="20.25" customHeight="1">
      <c r="A100" s="19" t="s">
        <v>206</v>
      </c>
      <c r="B100" s="20" t="s">
        <v>207</v>
      </c>
      <c r="C100" s="21"/>
      <c r="D100" s="21"/>
      <c r="E100" s="22"/>
      <c r="F100" s="22"/>
      <c r="G100" s="24"/>
      <c r="H100" s="24"/>
      <c r="I100" s="25"/>
      <c r="J100" s="24"/>
      <c r="K100" s="25"/>
      <c r="L100" s="24"/>
      <c r="M100" s="24"/>
      <c r="N100" s="24"/>
      <c r="O100" s="24"/>
      <c r="P100" s="24"/>
      <c r="Q100" s="24"/>
      <c r="R100" s="24"/>
      <c r="S100" s="26"/>
      <c r="T100" s="24"/>
      <c r="U100" s="27"/>
      <c r="V100" s="27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8"/>
      <c r="AJ100" s="28"/>
      <c r="AK100" s="28"/>
      <c r="AL100" s="28"/>
      <c r="AM100" s="28"/>
      <c r="AN100" s="28"/>
      <c r="AO100" s="28"/>
    </row>
    <row r="101" spans="1:41" s="13" customFormat="1" ht="17.25" customHeight="1">
      <c r="A101" s="160" t="s">
        <v>208</v>
      </c>
      <c r="B101" s="161" t="s">
        <v>209</v>
      </c>
      <c r="C101" s="162" t="s">
        <v>178</v>
      </c>
      <c r="D101" s="21" t="s">
        <v>179</v>
      </c>
      <c r="E101" s="22">
        <v>50</v>
      </c>
      <c r="F101" s="22">
        <v>25</v>
      </c>
      <c r="G101" s="24">
        <f>$G$76</f>
        <v>4.5999999999999999E-2</v>
      </c>
      <c r="H101" s="24">
        <f t="shared" si="52"/>
        <v>2.2999999999999998</v>
      </c>
      <c r="I101" s="25">
        <f>H101+H102</f>
        <v>3.4099999999999997</v>
      </c>
      <c r="J101" s="24">
        <f t="shared" si="53"/>
        <v>1.1499999999999999</v>
      </c>
      <c r="K101" s="25">
        <f>J101+J102</f>
        <v>1.52</v>
      </c>
      <c r="L101" s="24"/>
      <c r="M101" s="24"/>
      <c r="N101" s="24"/>
      <c r="O101" s="24">
        <f>I101*$Q$7</f>
        <v>5.1149999999999994E-2</v>
      </c>
      <c r="P101" s="24">
        <f>K101*$Q$7</f>
        <v>2.2800000000000001E-2</v>
      </c>
      <c r="Q101" s="24"/>
      <c r="R101" s="24">
        <f>I101*$T$7</f>
        <v>1.1594</v>
      </c>
      <c r="S101" s="26">
        <f>K101*$T$7</f>
        <v>0.51680000000000004</v>
      </c>
      <c r="T101" s="24"/>
      <c r="U101" s="27">
        <f>I101*$W$7</f>
        <v>3.4099999999999999E-4</v>
      </c>
      <c r="V101" s="27">
        <f>K101*$W$7</f>
        <v>1.5200000000000001E-4</v>
      </c>
      <c r="W101" s="24"/>
      <c r="X101" s="24">
        <f>I101*$Z$7</f>
        <v>2.5963739999999995</v>
      </c>
      <c r="Y101" s="24">
        <f>K101*$Z$7</f>
        <v>1.1573279999999999</v>
      </c>
      <c r="Z101" s="24"/>
      <c r="AA101" s="24">
        <f>I101+O101+R101+U101+X101</f>
        <v>7.2172649999999994</v>
      </c>
      <c r="AB101" s="24">
        <f>K101+P101+S101+V101+Y101</f>
        <v>3.2170800000000002</v>
      </c>
      <c r="AC101" s="24">
        <f>AA101*$AE$7</f>
        <v>14.434529999999999</v>
      </c>
      <c r="AD101" s="24">
        <f>AB101*$AE$7</f>
        <v>6.4341600000000003</v>
      </c>
      <c r="AE101" s="24"/>
      <c r="AF101" s="24">
        <f>(AA101+AC101)*$AH$7</f>
        <v>0.64955384999999999</v>
      </c>
      <c r="AG101" s="24">
        <f>(AB101+AD101)*$AH$7</f>
        <v>0.28953720000000005</v>
      </c>
      <c r="AH101" s="24"/>
      <c r="AI101" s="28">
        <f>AA101+AC101+AF101</f>
        <v>22.30134885</v>
      </c>
      <c r="AJ101" s="28">
        <f>AB101+AD101+AG101</f>
        <v>9.9407772000000012</v>
      </c>
      <c r="AK101" s="28">
        <f>AI101*$AM$7</f>
        <v>4.46026977</v>
      </c>
      <c r="AL101" s="28">
        <f>AJ101*$AM$7</f>
        <v>1.9881554400000003</v>
      </c>
      <c r="AM101" s="28"/>
      <c r="AN101" s="28">
        <f>AI101+AK101</f>
        <v>26.76161862</v>
      </c>
      <c r="AO101" s="28">
        <f>AJ101+AL101</f>
        <v>11.928932640000001</v>
      </c>
    </row>
    <row r="102" spans="1:41" s="13" customFormat="1" ht="22.5" customHeight="1">
      <c r="A102" s="160"/>
      <c r="B102" s="161"/>
      <c r="C102" s="162"/>
      <c r="D102" s="21" t="s">
        <v>49</v>
      </c>
      <c r="E102" s="22">
        <v>30</v>
      </c>
      <c r="F102" s="22">
        <v>10</v>
      </c>
      <c r="G102" s="24">
        <f>$G$77</f>
        <v>3.6999999999999998E-2</v>
      </c>
      <c r="H102" s="24">
        <f t="shared" si="52"/>
        <v>1.1099999999999999</v>
      </c>
      <c r="I102" s="25"/>
      <c r="J102" s="24">
        <f t="shared" si="53"/>
        <v>0.37</v>
      </c>
      <c r="K102" s="25"/>
      <c r="L102" s="24"/>
      <c r="M102" s="24"/>
      <c r="N102" s="24"/>
      <c r="O102" s="24"/>
      <c r="P102" s="24"/>
      <c r="Q102" s="24"/>
      <c r="R102" s="24"/>
      <c r="S102" s="26"/>
      <c r="T102" s="24"/>
      <c r="U102" s="27"/>
      <c r="V102" s="27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8"/>
      <c r="AJ102" s="28"/>
      <c r="AK102" s="28"/>
      <c r="AL102" s="28"/>
      <c r="AM102" s="28"/>
      <c r="AN102" s="28"/>
      <c r="AO102" s="28"/>
    </row>
    <row r="103" spans="1:41" s="13" customFormat="1" ht="19.5" customHeight="1">
      <c r="A103" s="160" t="s">
        <v>210</v>
      </c>
      <c r="B103" s="161" t="s">
        <v>211</v>
      </c>
      <c r="C103" s="162" t="s">
        <v>178</v>
      </c>
      <c r="D103" s="21" t="s">
        <v>179</v>
      </c>
      <c r="E103" s="22">
        <v>40</v>
      </c>
      <c r="F103" s="22">
        <v>20</v>
      </c>
      <c r="G103" s="24">
        <f>$G$76</f>
        <v>4.5999999999999999E-2</v>
      </c>
      <c r="H103" s="24">
        <f t="shared" si="52"/>
        <v>1.8399999999999999</v>
      </c>
      <c r="I103" s="25">
        <f>H103+H104</f>
        <v>3.32</v>
      </c>
      <c r="J103" s="24">
        <f t="shared" si="53"/>
        <v>0.91999999999999993</v>
      </c>
      <c r="K103" s="25">
        <f>J103+J104</f>
        <v>1.66</v>
      </c>
      <c r="L103" s="24"/>
      <c r="M103" s="24"/>
      <c r="N103" s="24"/>
      <c r="O103" s="24">
        <f>I103*$Q$7</f>
        <v>4.9799999999999997E-2</v>
      </c>
      <c r="P103" s="24">
        <f>K103*$Q$7</f>
        <v>2.4899999999999999E-2</v>
      </c>
      <c r="Q103" s="24"/>
      <c r="R103" s="24">
        <f>I103*$T$7</f>
        <v>1.1288</v>
      </c>
      <c r="S103" s="26">
        <f>K103*$T$7</f>
        <v>0.56440000000000001</v>
      </c>
      <c r="T103" s="24"/>
      <c r="U103" s="27">
        <f>I103*$W$7</f>
        <v>3.3199999999999999E-4</v>
      </c>
      <c r="V103" s="27">
        <f>K103*$W$7</f>
        <v>1.66E-4</v>
      </c>
      <c r="W103" s="24"/>
      <c r="X103" s="24">
        <f>I103*$Z$7</f>
        <v>2.5278479999999997</v>
      </c>
      <c r="Y103" s="24">
        <f>K103*$Z$7</f>
        <v>1.2639239999999998</v>
      </c>
      <c r="Z103" s="24"/>
      <c r="AA103" s="24">
        <f>I103+O103+R103+U103+X103</f>
        <v>7.0267799999999996</v>
      </c>
      <c r="AB103" s="24">
        <f>K103+P103+S103+V103+Y103</f>
        <v>3.5133899999999998</v>
      </c>
      <c r="AC103" s="24">
        <f>AA103*$AE$7</f>
        <v>14.053559999999999</v>
      </c>
      <c r="AD103" s="24">
        <f>AB103*$AE$7</f>
        <v>7.0267799999999996</v>
      </c>
      <c r="AE103" s="24"/>
      <c r="AF103" s="24">
        <f>(AA103+AC103)*$AH$7</f>
        <v>0.63241019999999992</v>
      </c>
      <c r="AG103" s="24">
        <f>(AB103+AD103)*$AH$7</f>
        <v>0.31620509999999996</v>
      </c>
      <c r="AH103" s="24"/>
      <c r="AI103" s="28">
        <f>AA103+AC103+AF103</f>
        <v>21.712750199999999</v>
      </c>
      <c r="AJ103" s="28">
        <f>AB103+AD103+AG103</f>
        <v>10.856375099999999</v>
      </c>
      <c r="AK103" s="28">
        <f>AI103*$AM$7</f>
        <v>4.3425500399999999</v>
      </c>
      <c r="AL103" s="28">
        <f>AJ103*$AM$7</f>
        <v>2.1712750199999999</v>
      </c>
      <c r="AM103" s="28"/>
      <c r="AN103" s="28">
        <f>AI103+AK103</f>
        <v>26.055300239999998</v>
      </c>
      <c r="AO103" s="28">
        <f>AJ103+AL103</f>
        <v>13.027650119999999</v>
      </c>
    </row>
    <row r="104" spans="1:41" s="13" customFormat="1" ht="28.5" customHeight="1">
      <c r="A104" s="160"/>
      <c r="B104" s="161"/>
      <c r="C104" s="162"/>
      <c r="D104" s="21" t="s">
        <v>49</v>
      </c>
      <c r="E104" s="22">
        <v>40</v>
      </c>
      <c r="F104" s="22">
        <v>20</v>
      </c>
      <c r="G104" s="24">
        <f>$G$77</f>
        <v>3.6999999999999998E-2</v>
      </c>
      <c r="H104" s="24">
        <f t="shared" si="52"/>
        <v>1.48</v>
      </c>
      <c r="I104" s="25"/>
      <c r="J104" s="24">
        <f t="shared" si="53"/>
        <v>0.74</v>
      </c>
      <c r="K104" s="25"/>
      <c r="L104" s="24"/>
      <c r="M104" s="24"/>
      <c r="N104" s="24"/>
      <c r="O104" s="24"/>
      <c r="P104" s="24"/>
      <c r="Q104" s="24"/>
      <c r="R104" s="24"/>
      <c r="S104" s="26"/>
      <c r="T104" s="24"/>
      <c r="U104" s="27"/>
      <c r="V104" s="27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8"/>
      <c r="AJ104" s="28"/>
      <c r="AK104" s="28"/>
      <c r="AL104" s="28"/>
      <c r="AM104" s="28"/>
      <c r="AN104" s="28"/>
      <c r="AO104" s="28"/>
    </row>
    <row r="105" spans="1:41" s="13" customFormat="1" ht="33.75" customHeight="1">
      <c r="A105" s="19" t="s">
        <v>212</v>
      </c>
      <c r="B105" s="20" t="s">
        <v>213</v>
      </c>
      <c r="C105" s="21" t="s">
        <v>178</v>
      </c>
      <c r="D105" s="21" t="s">
        <v>179</v>
      </c>
      <c r="E105" s="22">
        <v>15</v>
      </c>
      <c r="F105" s="22">
        <v>3</v>
      </c>
      <c r="G105" s="24">
        <f>$G$76</f>
        <v>4.5999999999999999E-2</v>
      </c>
      <c r="H105" s="24">
        <f t="shared" si="52"/>
        <v>0.69</v>
      </c>
      <c r="I105" s="25">
        <f>H105</f>
        <v>0.69</v>
      </c>
      <c r="J105" s="24">
        <f t="shared" si="53"/>
        <v>0.13800000000000001</v>
      </c>
      <c r="K105" s="25">
        <f>J105</f>
        <v>0.13800000000000001</v>
      </c>
      <c r="L105" s="24"/>
      <c r="M105" s="24"/>
      <c r="N105" s="24"/>
      <c r="O105" s="24">
        <f>I105*$Q$7</f>
        <v>1.0349999999999998E-2</v>
      </c>
      <c r="P105" s="24">
        <f>K105*$Q$7</f>
        <v>2.0700000000000002E-3</v>
      </c>
      <c r="Q105" s="24"/>
      <c r="R105" s="24">
        <f>I105*$T$7</f>
        <v>0.2346</v>
      </c>
      <c r="S105" s="26">
        <f>K105*$T$7</f>
        <v>4.692000000000001E-2</v>
      </c>
      <c r="T105" s="24"/>
      <c r="U105" s="27">
        <f>I105*$W$7</f>
        <v>6.8999999999999997E-5</v>
      </c>
      <c r="V105" s="27">
        <f>K105*$W$7</f>
        <v>1.3800000000000002E-5</v>
      </c>
      <c r="W105" s="24"/>
      <c r="X105" s="24">
        <f>I105*$Z$7</f>
        <v>0.52536599999999989</v>
      </c>
      <c r="Y105" s="24">
        <f>K105*$Z$7</f>
        <v>0.10507320000000001</v>
      </c>
      <c r="Z105" s="24"/>
      <c r="AA105" s="24">
        <f>I105+O105+R105+U105+X105</f>
        <v>1.4603849999999998</v>
      </c>
      <c r="AB105" s="24">
        <f>K105+P105+S105+V105+Y105</f>
        <v>0.29207700000000003</v>
      </c>
      <c r="AC105" s="24">
        <f>AA105*$AE$7</f>
        <v>2.9207699999999996</v>
      </c>
      <c r="AD105" s="24">
        <f>AB105*$AE$7</f>
        <v>0.58415400000000006</v>
      </c>
      <c r="AE105" s="24"/>
      <c r="AF105" s="24">
        <f>(AA105+AC105)*$AH$7</f>
        <v>0.13143464999999999</v>
      </c>
      <c r="AG105" s="24">
        <f>(AB105+AD105)*$AH$7</f>
        <v>2.6286930000000003E-2</v>
      </c>
      <c r="AH105" s="24"/>
      <c r="AI105" s="28">
        <f>AA105+AC105+AF105</f>
        <v>4.5125896499999998</v>
      </c>
      <c r="AJ105" s="28">
        <f>AB105+AD105+AG105</f>
        <v>0.90251793000000013</v>
      </c>
      <c r="AK105" s="28">
        <f>AI105*$AM$7</f>
        <v>0.90251793000000002</v>
      </c>
      <c r="AL105" s="28">
        <f>AJ105*$AM$7</f>
        <v>0.18050358600000005</v>
      </c>
      <c r="AM105" s="28"/>
      <c r="AN105" s="28">
        <f>AI105+AK105</f>
        <v>5.4151075799999999</v>
      </c>
      <c r="AO105" s="28">
        <f>AJ105+AL105</f>
        <v>1.0830215160000001</v>
      </c>
    </row>
    <row r="106" spans="1:41" s="13" customFormat="1" ht="18.75" customHeight="1">
      <c r="A106" s="160" t="s">
        <v>214</v>
      </c>
      <c r="B106" s="161" t="s">
        <v>215</v>
      </c>
      <c r="C106" s="162" t="s">
        <v>216</v>
      </c>
      <c r="D106" s="21" t="s">
        <v>179</v>
      </c>
      <c r="E106" s="22">
        <v>25</v>
      </c>
      <c r="F106" s="22"/>
      <c r="G106" s="24">
        <f>$G$76</f>
        <v>4.5999999999999999E-2</v>
      </c>
      <c r="H106" s="24">
        <f t="shared" si="52"/>
        <v>1.1499999999999999</v>
      </c>
      <c r="I106" s="25">
        <f>H106+H107</f>
        <v>2.0749999999999997</v>
      </c>
      <c r="J106" s="24">
        <f t="shared" si="53"/>
        <v>0</v>
      </c>
      <c r="K106" s="25">
        <f>J106+J107</f>
        <v>0</v>
      </c>
      <c r="L106" s="24"/>
      <c r="M106" s="24"/>
      <c r="N106" s="24"/>
      <c r="O106" s="24">
        <f>I106*$Q$7</f>
        <v>3.1124999999999996E-2</v>
      </c>
      <c r="P106" s="24">
        <f>K106*$Q$7</f>
        <v>0</v>
      </c>
      <c r="Q106" s="24"/>
      <c r="R106" s="24">
        <f>I106*$T$7</f>
        <v>0.7054999999999999</v>
      </c>
      <c r="S106" s="26">
        <f>K106*$T$7</f>
        <v>0</v>
      </c>
      <c r="T106" s="24"/>
      <c r="U106" s="27">
        <f>I106*$W$7</f>
        <v>2.0749999999999998E-4</v>
      </c>
      <c r="V106" s="27">
        <f>K106*$W$7</f>
        <v>0</v>
      </c>
      <c r="W106" s="24"/>
      <c r="X106" s="24">
        <f>I106*$Z$7</f>
        <v>1.5799049999999997</v>
      </c>
      <c r="Y106" s="24">
        <f>K106*$Z$7</f>
        <v>0</v>
      </c>
      <c r="Z106" s="24"/>
      <c r="AA106" s="24">
        <f>I106+O106+R106+U106+X106</f>
        <v>4.3917374999999996</v>
      </c>
      <c r="AB106" s="24">
        <f>K106+P106+S106+V106+Y106</f>
        <v>0</v>
      </c>
      <c r="AC106" s="24">
        <f>AA106*$AE$7</f>
        <v>8.7834749999999993</v>
      </c>
      <c r="AD106" s="24">
        <f>AB106*$AE$7</f>
        <v>0</v>
      </c>
      <c r="AE106" s="24"/>
      <c r="AF106" s="24">
        <f>(AA106+AC106)*$AH$7</f>
        <v>0.39525637499999994</v>
      </c>
      <c r="AG106" s="24">
        <f>(AB106+AD106)*$AH$7</f>
        <v>0</v>
      </c>
      <c r="AH106" s="24"/>
      <c r="AI106" s="28">
        <f>AA106+AC106+AF106</f>
        <v>13.570468875</v>
      </c>
      <c r="AJ106" s="28">
        <f>AB106+AD106+AG106</f>
        <v>0</v>
      </c>
      <c r="AK106" s="28">
        <f>AI106*$AM$7</f>
        <v>2.7140937750000003</v>
      </c>
      <c r="AL106" s="28">
        <f>AJ106*$AM$7</f>
        <v>0</v>
      </c>
      <c r="AM106" s="28"/>
      <c r="AN106" s="28">
        <f>AI106+AK106</f>
        <v>16.284562649999998</v>
      </c>
      <c r="AO106" s="28">
        <f>AJ106+AL106</f>
        <v>0</v>
      </c>
    </row>
    <row r="107" spans="1:41" s="13" customFormat="1" ht="26.25" customHeight="1">
      <c r="A107" s="160"/>
      <c r="B107" s="161"/>
      <c r="C107" s="162"/>
      <c r="D107" s="21" t="s">
        <v>49</v>
      </c>
      <c r="E107" s="22">
        <v>25</v>
      </c>
      <c r="F107" s="22"/>
      <c r="G107" s="24">
        <f>$G$77</f>
        <v>3.6999999999999998E-2</v>
      </c>
      <c r="H107" s="24">
        <f t="shared" si="52"/>
        <v>0.92499999999999993</v>
      </c>
      <c r="I107" s="25"/>
      <c r="J107" s="24"/>
      <c r="K107" s="25"/>
      <c r="L107" s="24"/>
      <c r="M107" s="24"/>
      <c r="N107" s="24"/>
      <c r="O107" s="24"/>
      <c r="P107" s="24"/>
      <c r="Q107" s="24"/>
      <c r="R107" s="24"/>
      <c r="S107" s="26"/>
      <c r="T107" s="24"/>
      <c r="U107" s="27"/>
      <c r="V107" s="27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8"/>
      <c r="AJ107" s="28"/>
      <c r="AK107" s="28"/>
      <c r="AL107" s="28"/>
      <c r="AM107" s="28"/>
      <c r="AN107" s="28"/>
      <c r="AO107" s="28"/>
    </row>
    <row r="108" spans="1:41" s="18" customFormat="1" ht="20.25" customHeight="1">
      <c r="A108" s="68" t="s">
        <v>217</v>
      </c>
      <c r="B108" s="69" t="s">
        <v>218</v>
      </c>
      <c r="C108" s="62"/>
      <c r="D108" s="62"/>
      <c r="E108" s="63"/>
      <c r="F108" s="63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5"/>
      <c r="T108" s="64"/>
      <c r="U108" s="66"/>
      <c r="V108" s="66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7"/>
      <c r="AJ108" s="67"/>
      <c r="AK108" s="67"/>
      <c r="AL108" s="67"/>
      <c r="AM108" s="67"/>
      <c r="AN108" s="67"/>
      <c r="AO108" s="67"/>
    </row>
    <row r="109" spans="1:41" s="13" customFormat="1" ht="18" customHeight="1">
      <c r="A109" s="172" t="s">
        <v>219</v>
      </c>
      <c r="B109" s="161" t="s">
        <v>220</v>
      </c>
      <c r="C109" s="162" t="s">
        <v>178</v>
      </c>
      <c r="D109" s="21" t="s">
        <v>179</v>
      </c>
      <c r="E109" s="22">
        <v>35</v>
      </c>
      <c r="F109" s="22">
        <v>10</v>
      </c>
      <c r="G109" s="24">
        <f>$G$76</f>
        <v>4.5999999999999999E-2</v>
      </c>
      <c r="H109" s="24">
        <f t="shared" si="52"/>
        <v>1.6099999999999999</v>
      </c>
      <c r="I109" s="25">
        <f>H109+H110</f>
        <v>1.98</v>
      </c>
      <c r="J109" s="24">
        <f t="shared" si="53"/>
        <v>0.45999999999999996</v>
      </c>
      <c r="K109" s="25">
        <f>J109+J110</f>
        <v>0.64500000000000002</v>
      </c>
      <c r="L109" s="24"/>
      <c r="M109" s="24"/>
      <c r="N109" s="24"/>
      <c r="O109" s="24">
        <f>I109*$Q$7</f>
        <v>2.9699999999999997E-2</v>
      </c>
      <c r="P109" s="24">
        <f>K109*$Q$7</f>
        <v>9.6749999999999996E-3</v>
      </c>
      <c r="Q109" s="24"/>
      <c r="R109" s="24">
        <f>I109*$T$7</f>
        <v>0.67320000000000002</v>
      </c>
      <c r="S109" s="26">
        <f>K109*$T$7</f>
        <v>0.21930000000000002</v>
      </c>
      <c r="T109" s="24"/>
      <c r="U109" s="27">
        <f>I109*$W$7</f>
        <v>1.9800000000000002E-4</v>
      </c>
      <c r="V109" s="27">
        <f>K109*$W$7</f>
        <v>6.4500000000000009E-5</v>
      </c>
      <c r="W109" s="24"/>
      <c r="X109" s="24">
        <f>I109*$Z$7</f>
        <v>1.5075719999999999</v>
      </c>
      <c r="Y109" s="24">
        <f>K109*$Z$7</f>
        <v>0.49110300000000001</v>
      </c>
      <c r="Z109" s="24"/>
      <c r="AA109" s="24">
        <f>I109+O109+R109+U109+X109</f>
        <v>4.1906699999999999</v>
      </c>
      <c r="AB109" s="24">
        <f>K109+P109+S109+V109+Y109</f>
        <v>1.3651425000000001</v>
      </c>
      <c r="AC109" s="24">
        <f>AA109*$AE$7</f>
        <v>8.3813399999999998</v>
      </c>
      <c r="AD109" s="24">
        <f>AB109*$AE$7</f>
        <v>2.7302850000000003</v>
      </c>
      <c r="AE109" s="24"/>
      <c r="AF109" s="24">
        <f>(AA109+AC109)*$AH$7</f>
        <v>0.37716029999999995</v>
      </c>
      <c r="AG109" s="24">
        <f>(AB109+AD109)*$AH$7</f>
        <v>0.12286282500000001</v>
      </c>
      <c r="AH109" s="24"/>
      <c r="AI109" s="28">
        <f>AA109+AC109+AF109</f>
        <v>12.949170299999999</v>
      </c>
      <c r="AJ109" s="28">
        <f>AB109+AD109+AG109</f>
        <v>4.2182903250000008</v>
      </c>
      <c r="AK109" s="28">
        <f>AI109*$AM$7</f>
        <v>2.5898340599999998</v>
      </c>
      <c r="AL109" s="28">
        <f>AJ109*$AM$7</f>
        <v>0.84365806500000018</v>
      </c>
      <c r="AM109" s="28"/>
      <c r="AN109" s="28">
        <f>AI109+AK109</f>
        <v>15.539004359999998</v>
      </c>
      <c r="AO109" s="28">
        <f>AJ109+AL109</f>
        <v>5.0619483900000013</v>
      </c>
    </row>
    <row r="110" spans="1:41" s="13" customFormat="1" ht="23.25" customHeight="1">
      <c r="A110" s="172"/>
      <c r="B110" s="161"/>
      <c r="C110" s="162"/>
      <c r="D110" s="21" t="s">
        <v>49</v>
      </c>
      <c r="E110" s="22">
        <v>10</v>
      </c>
      <c r="F110" s="22">
        <v>5</v>
      </c>
      <c r="G110" s="24">
        <f>$G$77</f>
        <v>3.6999999999999998E-2</v>
      </c>
      <c r="H110" s="24">
        <f t="shared" si="52"/>
        <v>0.37</v>
      </c>
      <c r="I110" s="25"/>
      <c r="J110" s="24">
        <f t="shared" si="53"/>
        <v>0.185</v>
      </c>
      <c r="K110" s="25"/>
      <c r="L110" s="24"/>
      <c r="M110" s="24"/>
      <c r="N110" s="24"/>
      <c r="O110" s="24"/>
      <c r="P110" s="24"/>
      <c r="Q110" s="24"/>
      <c r="R110" s="24"/>
      <c r="S110" s="26"/>
      <c r="T110" s="24"/>
      <c r="U110" s="27"/>
      <c r="V110" s="27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8"/>
      <c r="AJ110" s="28"/>
      <c r="AK110" s="28"/>
      <c r="AL110" s="28"/>
      <c r="AM110" s="28"/>
      <c r="AN110" s="28"/>
      <c r="AO110" s="28"/>
    </row>
    <row r="111" spans="1:41" s="13" customFormat="1" ht="18.75" customHeight="1">
      <c r="A111" s="70" t="s">
        <v>221</v>
      </c>
      <c r="B111" s="20" t="s">
        <v>222</v>
      </c>
      <c r="C111" s="21"/>
      <c r="D111" s="21"/>
      <c r="E111" s="22"/>
      <c r="F111" s="22"/>
      <c r="G111" s="24"/>
      <c r="H111" s="24"/>
      <c r="I111" s="25"/>
      <c r="J111" s="24"/>
      <c r="K111" s="25"/>
      <c r="L111" s="24"/>
      <c r="M111" s="24"/>
      <c r="N111" s="24"/>
      <c r="O111" s="24"/>
      <c r="P111" s="24"/>
      <c r="Q111" s="24"/>
      <c r="R111" s="24"/>
      <c r="S111" s="26"/>
      <c r="T111" s="24"/>
      <c r="U111" s="27"/>
      <c r="V111" s="27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8"/>
      <c r="AJ111" s="28"/>
      <c r="AK111" s="28"/>
      <c r="AL111" s="28"/>
      <c r="AM111" s="28"/>
      <c r="AN111" s="28"/>
      <c r="AO111" s="28"/>
    </row>
    <row r="112" spans="1:41" s="13" customFormat="1" ht="14.25" customHeight="1">
      <c r="A112" s="160" t="s">
        <v>223</v>
      </c>
      <c r="B112" s="161" t="s">
        <v>224</v>
      </c>
      <c r="C112" s="162" t="s">
        <v>178</v>
      </c>
      <c r="D112" s="21" t="s">
        <v>179</v>
      </c>
      <c r="E112" s="22">
        <v>40</v>
      </c>
      <c r="F112" s="22">
        <v>10</v>
      </c>
      <c r="G112" s="24">
        <f>$G$76</f>
        <v>4.5999999999999999E-2</v>
      </c>
      <c r="H112" s="24">
        <f t="shared" si="52"/>
        <v>1.8399999999999999</v>
      </c>
      <c r="I112" s="25">
        <f>H112+H113</f>
        <v>2.58</v>
      </c>
      <c r="J112" s="24">
        <f t="shared" si="53"/>
        <v>0.45999999999999996</v>
      </c>
      <c r="K112" s="25">
        <f>J112+J113</f>
        <v>0.83</v>
      </c>
      <c r="L112" s="24"/>
      <c r="M112" s="24"/>
      <c r="N112" s="24"/>
      <c r="O112" s="24">
        <f>I112*$Q$7</f>
        <v>3.8699999999999998E-2</v>
      </c>
      <c r="P112" s="24">
        <f>K112*$Q$7</f>
        <v>1.2449999999999999E-2</v>
      </c>
      <c r="Q112" s="24"/>
      <c r="R112" s="24">
        <f>I112*$T$7</f>
        <v>0.87720000000000009</v>
      </c>
      <c r="S112" s="26">
        <f>K112*$T$7</f>
        <v>0.28220000000000001</v>
      </c>
      <c r="T112" s="24"/>
      <c r="U112" s="27">
        <f>I112*$W$7</f>
        <v>2.5800000000000004E-4</v>
      </c>
      <c r="V112" s="27">
        <f>K112*$W$7</f>
        <v>8.2999999999999998E-5</v>
      </c>
      <c r="W112" s="24"/>
      <c r="X112" s="24">
        <f>I112*$Z$7</f>
        <v>1.964412</v>
      </c>
      <c r="Y112" s="24">
        <f>K112*$Z$7</f>
        <v>0.63196199999999991</v>
      </c>
      <c r="Z112" s="24"/>
      <c r="AA112" s="24">
        <f>I112+O112+R112+U112+X112</f>
        <v>5.4605700000000006</v>
      </c>
      <c r="AB112" s="24">
        <f>K112+P112+S112+V112+Y112</f>
        <v>1.7566949999999999</v>
      </c>
      <c r="AC112" s="24">
        <f>AA112*$AE$7</f>
        <v>10.921140000000001</v>
      </c>
      <c r="AD112" s="24">
        <f>AB112*$AE$7</f>
        <v>3.5133899999999998</v>
      </c>
      <c r="AE112" s="24"/>
      <c r="AF112" s="24">
        <f>(AA112+AC112)*$AH$7</f>
        <v>0.49145130000000004</v>
      </c>
      <c r="AG112" s="24">
        <f>(AB112+AD112)*$AH$7</f>
        <v>0.15810254999999998</v>
      </c>
      <c r="AH112" s="24"/>
      <c r="AI112" s="28">
        <f>AA112+AC112+AF112</f>
        <v>16.873161300000003</v>
      </c>
      <c r="AJ112" s="28">
        <f>AB112+AD112+AG112</f>
        <v>5.4281875499999996</v>
      </c>
      <c r="AK112" s="28">
        <f>AI112*$AM$7</f>
        <v>3.3746322600000007</v>
      </c>
      <c r="AL112" s="28">
        <f>AJ112*$AM$7</f>
        <v>1.08563751</v>
      </c>
      <c r="AM112" s="28"/>
      <c r="AN112" s="28">
        <f>AI112+AK112</f>
        <v>20.247793560000005</v>
      </c>
      <c r="AO112" s="28">
        <f>AJ112+AL112</f>
        <v>6.5138250599999994</v>
      </c>
    </row>
    <row r="113" spans="1:41" s="13" customFormat="1" ht="27" customHeight="1">
      <c r="A113" s="160"/>
      <c r="B113" s="161"/>
      <c r="C113" s="162"/>
      <c r="D113" s="21" t="s">
        <v>49</v>
      </c>
      <c r="E113" s="22">
        <v>20</v>
      </c>
      <c r="F113" s="22">
        <v>10</v>
      </c>
      <c r="G113" s="24">
        <f>$G$77</f>
        <v>3.6999999999999998E-2</v>
      </c>
      <c r="H113" s="24">
        <f t="shared" si="52"/>
        <v>0.74</v>
      </c>
      <c r="I113" s="25"/>
      <c r="J113" s="24">
        <f t="shared" si="53"/>
        <v>0.37</v>
      </c>
      <c r="K113" s="25"/>
      <c r="L113" s="24"/>
      <c r="M113" s="24"/>
      <c r="N113" s="24"/>
      <c r="O113" s="24"/>
      <c r="P113" s="24"/>
      <c r="Q113" s="24"/>
      <c r="R113" s="24"/>
      <c r="S113" s="26"/>
      <c r="T113" s="24"/>
      <c r="U113" s="27"/>
      <c r="V113" s="27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8"/>
      <c r="AJ113" s="28"/>
      <c r="AK113" s="28"/>
      <c r="AL113" s="28"/>
      <c r="AM113" s="28"/>
      <c r="AN113" s="28"/>
      <c r="AO113" s="28"/>
    </row>
    <row r="114" spans="1:41" s="13" customFormat="1" ht="21" customHeight="1">
      <c r="A114" s="70" t="s">
        <v>225</v>
      </c>
      <c r="B114" s="20" t="s">
        <v>226</v>
      </c>
      <c r="C114" s="21"/>
      <c r="D114" s="21"/>
      <c r="E114" s="22"/>
      <c r="F114" s="22"/>
      <c r="G114" s="24"/>
      <c r="H114" s="24"/>
      <c r="I114" s="25"/>
      <c r="J114" s="24"/>
      <c r="K114" s="25"/>
      <c r="L114" s="24"/>
      <c r="M114" s="24"/>
      <c r="N114" s="24"/>
      <c r="O114" s="24"/>
      <c r="P114" s="24"/>
      <c r="Q114" s="24"/>
      <c r="R114" s="24"/>
      <c r="S114" s="26"/>
      <c r="T114" s="24"/>
      <c r="U114" s="27"/>
      <c r="V114" s="27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8"/>
      <c r="AJ114" s="28"/>
      <c r="AK114" s="28"/>
      <c r="AL114" s="28"/>
      <c r="AM114" s="28"/>
      <c r="AN114" s="28"/>
      <c r="AO114" s="28"/>
    </row>
    <row r="115" spans="1:41" s="13" customFormat="1" ht="18.75" customHeight="1">
      <c r="A115" s="160" t="s">
        <v>227</v>
      </c>
      <c r="B115" s="161" t="s">
        <v>228</v>
      </c>
      <c r="C115" s="162" t="s">
        <v>178</v>
      </c>
      <c r="D115" s="21" t="s">
        <v>179</v>
      </c>
      <c r="E115" s="22">
        <v>20</v>
      </c>
      <c r="F115" s="22">
        <v>5</v>
      </c>
      <c r="G115" s="24">
        <f>$G$76</f>
        <v>4.5999999999999999E-2</v>
      </c>
      <c r="H115" s="24">
        <f t="shared" si="52"/>
        <v>0.91999999999999993</v>
      </c>
      <c r="I115" s="25">
        <f>H115+H116</f>
        <v>1.66</v>
      </c>
      <c r="J115" s="24">
        <f t="shared" si="53"/>
        <v>0.22999999999999998</v>
      </c>
      <c r="K115" s="25">
        <f>J115+J116</f>
        <v>0.6</v>
      </c>
      <c r="L115" s="24"/>
      <c r="M115" s="24"/>
      <c r="N115" s="24"/>
      <c r="O115" s="24">
        <f>I115*$Q$7</f>
        <v>2.4899999999999999E-2</v>
      </c>
      <c r="P115" s="24">
        <f>K115*$Q$7</f>
        <v>8.9999999999999993E-3</v>
      </c>
      <c r="Q115" s="24"/>
      <c r="R115" s="24">
        <f>I115*$T$7</f>
        <v>0.56440000000000001</v>
      </c>
      <c r="S115" s="26">
        <f>K115*$T$7</f>
        <v>0.20400000000000001</v>
      </c>
      <c r="T115" s="24"/>
      <c r="U115" s="27">
        <f>I115*$W$7</f>
        <v>1.66E-4</v>
      </c>
      <c r="V115" s="27">
        <f>K115*$W$7</f>
        <v>6.0000000000000002E-5</v>
      </c>
      <c r="W115" s="24"/>
      <c r="X115" s="24">
        <f>I115*$Z$7</f>
        <v>1.2639239999999998</v>
      </c>
      <c r="Y115" s="24">
        <f>K115*$Z$7</f>
        <v>0.45683999999999997</v>
      </c>
      <c r="Z115" s="24"/>
      <c r="AA115" s="24">
        <f>I115+O115+R115+U115+X115</f>
        <v>3.5133899999999998</v>
      </c>
      <c r="AB115" s="24">
        <f>K115+P115+S115+V115+Y115</f>
        <v>1.2698999999999998</v>
      </c>
      <c r="AC115" s="24">
        <f>AA115*$AE$7</f>
        <v>7.0267799999999996</v>
      </c>
      <c r="AD115" s="24">
        <f>AB115*$AE$7</f>
        <v>2.5397999999999996</v>
      </c>
      <c r="AE115" s="24"/>
      <c r="AF115" s="24">
        <f>(AA115+AC115)*$AH$7</f>
        <v>0.31620509999999996</v>
      </c>
      <c r="AG115" s="24">
        <f>(AB115+AD115)*$AH$7</f>
        <v>0.11429099999999998</v>
      </c>
      <c r="AH115" s="24"/>
      <c r="AI115" s="28">
        <f>AA115+AC115+AF115</f>
        <v>10.856375099999999</v>
      </c>
      <c r="AJ115" s="28">
        <f>AB115+AD115+AG115</f>
        <v>3.9239909999999996</v>
      </c>
      <c r="AK115" s="28">
        <f>AI115*$AM$7</f>
        <v>2.1712750199999999</v>
      </c>
      <c r="AL115" s="28">
        <f>AJ115*$AM$7</f>
        <v>0.7847982</v>
      </c>
      <c r="AM115" s="28"/>
      <c r="AN115" s="28">
        <f>AI115+AK115</f>
        <v>13.027650119999999</v>
      </c>
      <c r="AO115" s="28">
        <f>AJ115+AL115</f>
        <v>4.7087892</v>
      </c>
    </row>
    <row r="116" spans="1:41" s="13" customFormat="1" ht="24.75" customHeight="1">
      <c r="A116" s="160"/>
      <c r="B116" s="161"/>
      <c r="C116" s="162"/>
      <c r="D116" s="21" t="s">
        <v>49</v>
      </c>
      <c r="E116" s="22">
        <v>20</v>
      </c>
      <c r="F116" s="22">
        <v>10</v>
      </c>
      <c r="G116" s="24">
        <f>$G$77</f>
        <v>3.6999999999999998E-2</v>
      </c>
      <c r="H116" s="24">
        <f t="shared" si="52"/>
        <v>0.74</v>
      </c>
      <c r="I116" s="25"/>
      <c r="J116" s="24">
        <f t="shared" si="53"/>
        <v>0.37</v>
      </c>
      <c r="K116" s="25"/>
      <c r="L116" s="24"/>
      <c r="M116" s="24"/>
      <c r="N116" s="24"/>
      <c r="O116" s="24"/>
      <c r="P116" s="24"/>
      <c r="Q116" s="24"/>
      <c r="R116" s="24"/>
      <c r="S116" s="26"/>
      <c r="T116" s="24"/>
      <c r="U116" s="27"/>
      <c r="V116" s="27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8"/>
      <c r="AJ116" s="28"/>
      <c r="AK116" s="28"/>
      <c r="AL116" s="28"/>
      <c r="AM116" s="28"/>
      <c r="AN116" s="28"/>
      <c r="AO116" s="28"/>
    </row>
    <row r="117" spans="1:41" s="13" customFormat="1" ht="18" customHeight="1">
      <c r="A117" s="160" t="s">
        <v>229</v>
      </c>
      <c r="B117" s="161" t="s">
        <v>230</v>
      </c>
      <c r="C117" s="162" t="s">
        <v>178</v>
      </c>
      <c r="D117" s="21" t="s">
        <v>179</v>
      </c>
      <c r="E117" s="22">
        <v>40</v>
      </c>
      <c r="F117" s="22">
        <v>20</v>
      </c>
      <c r="G117" s="24">
        <f>$G$76</f>
        <v>4.5999999999999999E-2</v>
      </c>
      <c r="H117" s="24">
        <f t="shared" si="52"/>
        <v>1.8399999999999999</v>
      </c>
      <c r="I117" s="25">
        <f>H117+H118</f>
        <v>2.58</v>
      </c>
      <c r="J117" s="24">
        <f t="shared" si="53"/>
        <v>0.91999999999999993</v>
      </c>
      <c r="K117" s="25">
        <f>J117+J118</f>
        <v>1.29</v>
      </c>
      <c r="L117" s="24"/>
      <c r="M117" s="24"/>
      <c r="N117" s="24"/>
      <c r="O117" s="24">
        <f>I117*$Q$7</f>
        <v>3.8699999999999998E-2</v>
      </c>
      <c r="P117" s="24">
        <f>K117*$Q$7</f>
        <v>1.9349999999999999E-2</v>
      </c>
      <c r="Q117" s="24"/>
      <c r="R117" s="24">
        <f>I117*$T$7</f>
        <v>0.87720000000000009</v>
      </c>
      <c r="S117" s="26">
        <f>K117*$T$7</f>
        <v>0.43860000000000005</v>
      </c>
      <c r="T117" s="24"/>
      <c r="U117" s="27">
        <f>I117*$W$7</f>
        <v>2.5800000000000004E-4</v>
      </c>
      <c r="V117" s="27">
        <f>K117*$W$7</f>
        <v>1.2900000000000002E-4</v>
      </c>
      <c r="W117" s="24"/>
      <c r="X117" s="24">
        <f>I117*$Z$7</f>
        <v>1.964412</v>
      </c>
      <c r="Y117" s="24">
        <f>K117*$Z$7</f>
        <v>0.98220600000000002</v>
      </c>
      <c r="Z117" s="24"/>
      <c r="AA117" s="24">
        <f>I117+O117+R117+U117+X117</f>
        <v>5.4605700000000006</v>
      </c>
      <c r="AB117" s="24">
        <f>K117+P117+S117+V117+Y117</f>
        <v>2.7302850000000003</v>
      </c>
      <c r="AC117" s="24">
        <f>AA117*$AE$7</f>
        <v>10.921140000000001</v>
      </c>
      <c r="AD117" s="24">
        <f>AB117*$AE$7</f>
        <v>5.4605700000000006</v>
      </c>
      <c r="AE117" s="24"/>
      <c r="AF117" s="24">
        <f>(AA117+AC117)*$AH$7</f>
        <v>0.49145130000000004</v>
      </c>
      <c r="AG117" s="24">
        <f>(AB117+AD117)*$AH$7</f>
        <v>0.24572565000000002</v>
      </c>
      <c r="AH117" s="24"/>
      <c r="AI117" s="28">
        <f>AA117+AC117+AF117</f>
        <v>16.873161300000003</v>
      </c>
      <c r="AJ117" s="28">
        <f>AB117+AD117+AG117</f>
        <v>8.4365806500000016</v>
      </c>
      <c r="AK117" s="28">
        <f>AI117*$AM$7</f>
        <v>3.3746322600000007</v>
      </c>
      <c r="AL117" s="28">
        <f>AJ117*$AM$7</f>
        <v>1.6873161300000004</v>
      </c>
      <c r="AM117" s="28"/>
      <c r="AN117" s="28">
        <f>AI117+AK117</f>
        <v>20.247793560000005</v>
      </c>
      <c r="AO117" s="28">
        <f>AJ117+AL117</f>
        <v>10.123896780000003</v>
      </c>
    </row>
    <row r="118" spans="1:41" s="13" customFormat="1" ht="31.5" customHeight="1">
      <c r="A118" s="160"/>
      <c r="B118" s="161"/>
      <c r="C118" s="162"/>
      <c r="D118" s="21" t="s">
        <v>49</v>
      </c>
      <c r="E118" s="22">
        <v>20</v>
      </c>
      <c r="F118" s="22">
        <v>10</v>
      </c>
      <c r="G118" s="24">
        <f>$G$77</f>
        <v>3.6999999999999998E-2</v>
      </c>
      <c r="H118" s="24">
        <f t="shared" si="52"/>
        <v>0.74</v>
      </c>
      <c r="I118" s="25"/>
      <c r="J118" s="24">
        <f t="shared" si="53"/>
        <v>0.37</v>
      </c>
      <c r="K118" s="25"/>
      <c r="L118" s="24"/>
      <c r="M118" s="24"/>
      <c r="N118" s="24"/>
      <c r="O118" s="24"/>
      <c r="P118" s="24"/>
      <c r="Q118" s="24"/>
      <c r="R118" s="24"/>
      <c r="S118" s="26"/>
      <c r="T118" s="24"/>
      <c r="U118" s="27"/>
      <c r="V118" s="27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8"/>
      <c r="AJ118" s="28"/>
      <c r="AK118" s="28"/>
      <c r="AL118" s="28"/>
      <c r="AM118" s="28"/>
      <c r="AN118" s="28"/>
      <c r="AO118" s="28"/>
    </row>
    <row r="119" spans="1:41" s="13" customFormat="1" ht="19.5" customHeight="1">
      <c r="A119" s="160" t="s">
        <v>231</v>
      </c>
      <c r="B119" s="161" t="s">
        <v>232</v>
      </c>
      <c r="C119" s="162" t="s">
        <v>178</v>
      </c>
      <c r="D119" s="21" t="s">
        <v>179</v>
      </c>
      <c r="E119" s="22">
        <v>40</v>
      </c>
      <c r="F119" s="22">
        <v>10</v>
      </c>
      <c r="G119" s="24">
        <f>$G$76</f>
        <v>4.5999999999999999E-2</v>
      </c>
      <c r="H119" s="24">
        <f t="shared" si="52"/>
        <v>1.8399999999999999</v>
      </c>
      <c r="I119" s="25">
        <f>H119+H120</f>
        <v>2.21</v>
      </c>
      <c r="J119" s="24">
        <f t="shared" si="53"/>
        <v>0.45999999999999996</v>
      </c>
      <c r="K119" s="25">
        <f>J119+J120</f>
        <v>0.64500000000000002</v>
      </c>
      <c r="L119" s="24"/>
      <c r="M119" s="24"/>
      <c r="N119" s="24"/>
      <c r="O119" s="24">
        <f>I119*$Q$7</f>
        <v>3.3149999999999999E-2</v>
      </c>
      <c r="P119" s="24">
        <f>K119*$Q$7</f>
        <v>9.6749999999999996E-3</v>
      </c>
      <c r="Q119" s="24"/>
      <c r="R119" s="24">
        <f>I119*$T$7</f>
        <v>0.75140000000000007</v>
      </c>
      <c r="S119" s="26">
        <f>K119*$T$7</f>
        <v>0.21930000000000002</v>
      </c>
      <c r="T119" s="24"/>
      <c r="U119" s="27">
        <f>I119*$W$7</f>
        <v>2.2100000000000001E-4</v>
      </c>
      <c r="V119" s="27">
        <f>K119*$W$7</f>
        <v>6.4500000000000009E-5</v>
      </c>
      <c r="W119" s="24"/>
      <c r="X119" s="24">
        <f>I119*$Z$7</f>
        <v>1.6826939999999999</v>
      </c>
      <c r="Y119" s="24">
        <f>K119*$Z$7</f>
        <v>0.49110300000000001</v>
      </c>
      <c r="Z119" s="24"/>
      <c r="AA119" s="24">
        <f>I119+O119+R119+U119+X119</f>
        <v>4.6774649999999998</v>
      </c>
      <c r="AB119" s="24">
        <f>K119+P119+S119+V119+Y119</f>
        <v>1.3651425000000001</v>
      </c>
      <c r="AC119" s="24">
        <f>AA119*$AE$7</f>
        <v>9.3549299999999995</v>
      </c>
      <c r="AD119" s="24">
        <f>AB119*$AE$7</f>
        <v>2.7302850000000003</v>
      </c>
      <c r="AE119" s="24"/>
      <c r="AF119" s="24">
        <f>(AA119+AC119)*$AH$7</f>
        <v>0.42097184999999998</v>
      </c>
      <c r="AG119" s="24">
        <f>(AB119+AD119)*$AH$7</f>
        <v>0.12286282500000001</v>
      </c>
      <c r="AH119" s="24"/>
      <c r="AI119" s="28">
        <f>AA119+AC119+AF119</f>
        <v>14.45336685</v>
      </c>
      <c r="AJ119" s="28">
        <f>AB119+AD119+AG119</f>
        <v>4.2182903250000008</v>
      </c>
      <c r="AK119" s="28">
        <f>AI119*$AM$7</f>
        <v>2.89067337</v>
      </c>
      <c r="AL119" s="28">
        <f>AJ119*$AM$7</f>
        <v>0.84365806500000018</v>
      </c>
      <c r="AM119" s="28"/>
      <c r="AN119" s="28">
        <f>AI119+AK119</f>
        <v>17.34404022</v>
      </c>
      <c r="AO119" s="28">
        <f>AJ119+AL119</f>
        <v>5.0619483900000013</v>
      </c>
    </row>
    <row r="120" spans="1:41" s="13" customFormat="1" ht="25.5" customHeight="1">
      <c r="A120" s="160"/>
      <c r="B120" s="161"/>
      <c r="C120" s="162"/>
      <c r="D120" s="21" t="s">
        <v>49</v>
      </c>
      <c r="E120" s="22">
        <v>10</v>
      </c>
      <c r="F120" s="22">
        <v>5</v>
      </c>
      <c r="G120" s="24">
        <f>$G$77</f>
        <v>3.6999999999999998E-2</v>
      </c>
      <c r="H120" s="24">
        <f t="shared" si="52"/>
        <v>0.37</v>
      </c>
      <c r="I120" s="25"/>
      <c r="J120" s="24">
        <f t="shared" si="53"/>
        <v>0.185</v>
      </c>
      <c r="K120" s="25"/>
      <c r="L120" s="24"/>
      <c r="M120" s="24"/>
      <c r="N120" s="24"/>
      <c r="O120" s="24"/>
      <c r="P120" s="24"/>
      <c r="Q120" s="24"/>
      <c r="R120" s="24"/>
      <c r="S120" s="26"/>
      <c r="T120" s="24"/>
      <c r="U120" s="27"/>
      <c r="V120" s="27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8"/>
      <c r="AJ120" s="28"/>
      <c r="AK120" s="28"/>
      <c r="AL120" s="28"/>
      <c r="AM120" s="28"/>
      <c r="AN120" s="28"/>
      <c r="AO120" s="28"/>
    </row>
    <row r="121" spans="1:41" s="13" customFormat="1" ht="17.25" customHeight="1">
      <c r="A121" s="19" t="s">
        <v>233</v>
      </c>
      <c r="B121" s="20" t="s">
        <v>175</v>
      </c>
      <c r="C121" s="21"/>
      <c r="D121" s="21"/>
      <c r="E121" s="22"/>
      <c r="F121" s="22"/>
      <c r="G121" s="24"/>
      <c r="H121" s="24"/>
      <c r="I121" s="25"/>
      <c r="J121" s="24"/>
      <c r="K121" s="25"/>
      <c r="L121" s="24"/>
      <c r="M121" s="24"/>
      <c r="N121" s="24"/>
      <c r="O121" s="24"/>
      <c r="P121" s="24"/>
      <c r="Q121" s="24"/>
      <c r="R121" s="24"/>
      <c r="S121" s="26"/>
      <c r="T121" s="24"/>
      <c r="U121" s="27"/>
      <c r="V121" s="27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8"/>
      <c r="AJ121" s="28"/>
      <c r="AK121" s="28"/>
      <c r="AL121" s="28"/>
      <c r="AM121" s="28"/>
      <c r="AN121" s="28"/>
      <c r="AO121" s="28"/>
    </row>
    <row r="122" spans="1:41" s="13" customFormat="1" ht="14.25" customHeight="1">
      <c r="A122" s="160" t="s">
        <v>234</v>
      </c>
      <c r="B122" s="161" t="s">
        <v>235</v>
      </c>
      <c r="C122" s="162" t="s">
        <v>178</v>
      </c>
      <c r="D122" s="21" t="s">
        <v>179</v>
      </c>
      <c r="E122" s="22">
        <v>40</v>
      </c>
      <c r="F122" s="22">
        <v>20</v>
      </c>
      <c r="G122" s="24">
        <f>$G$76</f>
        <v>4.5999999999999999E-2</v>
      </c>
      <c r="H122" s="24">
        <f t="shared" si="52"/>
        <v>1.8399999999999999</v>
      </c>
      <c r="I122" s="25">
        <f>H122+H123</f>
        <v>2.58</v>
      </c>
      <c r="J122" s="24">
        <f t="shared" si="53"/>
        <v>0.91999999999999993</v>
      </c>
      <c r="K122" s="25">
        <f>J122+J123</f>
        <v>1.29</v>
      </c>
      <c r="L122" s="24"/>
      <c r="M122" s="24"/>
      <c r="N122" s="24"/>
      <c r="O122" s="24">
        <f>I122*$Q$7</f>
        <v>3.8699999999999998E-2</v>
      </c>
      <c r="P122" s="24">
        <f>K122*$Q$7</f>
        <v>1.9349999999999999E-2</v>
      </c>
      <c r="Q122" s="24"/>
      <c r="R122" s="24">
        <f>I122*$T$7</f>
        <v>0.87720000000000009</v>
      </c>
      <c r="S122" s="26">
        <f>K122*$T$7</f>
        <v>0.43860000000000005</v>
      </c>
      <c r="T122" s="24"/>
      <c r="U122" s="27">
        <f>I122*$W$7</f>
        <v>2.5800000000000004E-4</v>
      </c>
      <c r="V122" s="27">
        <f>K122*$W$7</f>
        <v>1.2900000000000002E-4</v>
      </c>
      <c r="W122" s="24"/>
      <c r="X122" s="24">
        <f>I122*$Z$7</f>
        <v>1.964412</v>
      </c>
      <c r="Y122" s="24">
        <f>K122*$Z$7</f>
        <v>0.98220600000000002</v>
      </c>
      <c r="Z122" s="24"/>
      <c r="AA122" s="24">
        <f>I122+O122+R122+U122+X122</f>
        <v>5.4605700000000006</v>
      </c>
      <c r="AB122" s="24">
        <f>K122+P122+S122+V122+Y122</f>
        <v>2.7302850000000003</v>
      </c>
      <c r="AC122" s="24">
        <f>AA122*$AE$7</f>
        <v>10.921140000000001</v>
      </c>
      <c r="AD122" s="24">
        <f>AB122*$AE$7</f>
        <v>5.4605700000000006</v>
      </c>
      <c r="AE122" s="24"/>
      <c r="AF122" s="24">
        <f>(AA122+AC122)*$AH$7</f>
        <v>0.49145130000000004</v>
      </c>
      <c r="AG122" s="24">
        <f>(AB122+AD122)*$AH$7</f>
        <v>0.24572565000000002</v>
      </c>
      <c r="AH122" s="24"/>
      <c r="AI122" s="28">
        <f>AA122+AC122+AF122</f>
        <v>16.873161300000003</v>
      </c>
      <c r="AJ122" s="28">
        <f>AB122+AD122+AG122</f>
        <v>8.4365806500000016</v>
      </c>
      <c r="AK122" s="28">
        <f>AI122*$AM$7</f>
        <v>3.3746322600000007</v>
      </c>
      <c r="AL122" s="28">
        <f>AJ122*$AM$7</f>
        <v>1.6873161300000004</v>
      </c>
      <c r="AM122" s="28"/>
      <c r="AN122" s="28">
        <f>AI122+AK122</f>
        <v>20.247793560000005</v>
      </c>
      <c r="AO122" s="28">
        <f>AJ122+AL122</f>
        <v>10.123896780000003</v>
      </c>
    </row>
    <row r="123" spans="1:41" s="13" customFormat="1" ht="28.5" customHeight="1">
      <c r="A123" s="160"/>
      <c r="B123" s="161"/>
      <c r="C123" s="162"/>
      <c r="D123" s="21" t="s">
        <v>49</v>
      </c>
      <c r="E123" s="22">
        <v>20</v>
      </c>
      <c r="F123" s="22">
        <v>10</v>
      </c>
      <c r="G123" s="24">
        <f>$G$77</f>
        <v>3.6999999999999998E-2</v>
      </c>
      <c r="H123" s="24">
        <f t="shared" si="52"/>
        <v>0.74</v>
      </c>
      <c r="I123" s="25"/>
      <c r="J123" s="24">
        <f t="shared" si="53"/>
        <v>0.37</v>
      </c>
      <c r="K123" s="25"/>
      <c r="L123" s="24"/>
      <c r="M123" s="24"/>
      <c r="N123" s="24"/>
      <c r="O123" s="24"/>
      <c r="P123" s="24"/>
      <c r="Q123" s="24"/>
      <c r="R123" s="24"/>
      <c r="S123" s="26"/>
      <c r="T123" s="24"/>
      <c r="U123" s="27"/>
      <c r="V123" s="27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8"/>
      <c r="AJ123" s="28"/>
      <c r="AK123" s="28"/>
      <c r="AL123" s="28"/>
      <c r="AM123" s="28"/>
      <c r="AN123" s="28"/>
      <c r="AO123" s="28"/>
    </row>
    <row r="124" spans="1:41" s="13" customFormat="1" ht="18" customHeight="1">
      <c r="A124" s="160" t="s">
        <v>236</v>
      </c>
      <c r="B124" s="161" t="s">
        <v>237</v>
      </c>
      <c r="C124" s="162" t="s">
        <v>178</v>
      </c>
      <c r="D124" s="21" t="s">
        <v>179</v>
      </c>
      <c r="E124" s="22">
        <v>10</v>
      </c>
      <c r="F124" s="22">
        <v>5</v>
      </c>
      <c r="G124" s="24">
        <f>$G$76</f>
        <v>4.5999999999999999E-2</v>
      </c>
      <c r="H124" s="24">
        <f t="shared" si="52"/>
        <v>0.45999999999999996</v>
      </c>
      <c r="I124" s="25">
        <f>H124+H125</f>
        <v>1.0149999999999999</v>
      </c>
      <c r="J124" s="24">
        <f t="shared" si="53"/>
        <v>0.22999999999999998</v>
      </c>
      <c r="K124" s="25">
        <f>J124+J125</f>
        <v>0.6</v>
      </c>
      <c r="L124" s="24"/>
      <c r="M124" s="24"/>
      <c r="N124" s="24"/>
      <c r="O124" s="24">
        <f>I124*$Q$7</f>
        <v>1.5224999999999997E-2</v>
      </c>
      <c r="P124" s="24">
        <f>K124*$Q$7</f>
        <v>8.9999999999999993E-3</v>
      </c>
      <c r="Q124" s="24"/>
      <c r="R124" s="24">
        <f>I124*$T$7</f>
        <v>0.34510000000000002</v>
      </c>
      <c r="S124" s="26">
        <f>K124*$T$7</f>
        <v>0.20400000000000001</v>
      </c>
      <c r="T124" s="24"/>
      <c r="U124" s="27">
        <f>I124*$W$7</f>
        <v>1.015E-4</v>
      </c>
      <c r="V124" s="27">
        <f>K124*$W$7</f>
        <v>6.0000000000000002E-5</v>
      </c>
      <c r="W124" s="24"/>
      <c r="X124" s="24">
        <f>I124*$Z$7</f>
        <v>0.77282099999999987</v>
      </c>
      <c r="Y124" s="24">
        <f>K124*$Z$7</f>
        <v>0.45683999999999997</v>
      </c>
      <c r="Z124" s="24"/>
      <c r="AA124" s="24">
        <f>I124+O124+R124+U124+X124</f>
        <v>2.1482474999999996</v>
      </c>
      <c r="AB124" s="24">
        <f>K124+P124+S124+V124+Y124</f>
        <v>1.2698999999999998</v>
      </c>
      <c r="AC124" s="24">
        <f>AA124*$AE$7</f>
        <v>4.2964949999999993</v>
      </c>
      <c r="AD124" s="24">
        <f>AB124*$AE$7</f>
        <v>2.5397999999999996</v>
      </c>
      <c r="AE124" s="24"/>
      <c r="AF124" s="24">
        <f>(AA124+AC124)*$AH$7</f>
        <v>0.19334227499999995</v>
      </c>
      <c r="AG124" s="24">
        <f>(AB124+AD124)*$AH$7</f>
        <v>0.11429099999999998</v>
      </c>
      <c r="AH124" s="24"/>
      <c r="AI124" s="28">
        <f>AA124+AC124+AF124</f>
        <v>6.6380847749999985</v>
      </c>
      <c r="AJ124" s="28">
        <f>AB124+AD124+AG124</f>
        <v>3.9239909999999996</v>
      </c>
      <c r="AK124" s="28">
        <f>AI124*$AM$7</f>
        <v>1.3276169549999999</v>
      </c>
      <c r="AL124" s="28">
        <f>AJ124*$AM$7</f>
        <v>0.7847982</v>
      </c>
      <c r="AM124" s="28"/>
      <c r="AN124" s="28">
        <f>AI124+AK124</f>
        <v>7.9657017299999984</v>
      </c>
      <c r="AO124" s="28">
        <f>AJ124+AL124</f>
        <v>4.7087892</v>
      </c>
    </row>
    <row r="125" spans="1:41" s="13" customFormat="1" ht="27.75" customHeight="1">
      <c r="A125" s="160"/>
      <c r="B125" s="161"/>
      <c r="C125" s="162"/>
      <c r="D125" s="21" t="s">
        <v>49</v>
      </c>
      <c r="E125" s="22">
        <v>15</v>
      </c>
      <c r="F125" s="22">
        <v>10</v>
      </c>
      <c r="G125" s="24">
        <f>$G$77</f>
        <v>3.6999999999999998E-2</v>
      </c>
      <c r="H125" s="24">
        <f t="shared" si="52"/>
        <v>0.55499999999999994</v>
      </c>
      <c r="I125" s="25"/>
      <c r="J125" s="24">
        <f t="shared" si="53"/>
        <v>0.37</v>
      </c>
      <c r="K125" s="25"/>
      <c r="L125" s="24"/>
      <c r="M125" s="24"/>
      <c r="N125" s="24"/>
      <c r="O125" s="24"/>
      <c r="P125" s="24"/>
      <c r="Q125" s="24"/>
      <c r="R125" s="24"/>
      <c r="S125" s="26"/>
      <c r="T125" s="24"/>
      <c r="U125" s="27"/>
      <c r="V125" s="27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8"/>
      <c r="AJ125" s="28"/>
      <c r="AK125" s="28"/>
      <c r="AL125" s="28"/>
      <c r="AM125" s="28"/>
      <c r="AN125" s="28"/>
      <c r="AO125" s="28"/>
    </row>
    <row r="126" spans="1:41" s="13" customFormat="1" ht="21" customHeight="1">
      <c r="A126" s="19" t="s">
        <v>238</v>
      </c>
      <c r="B126" s="20" t="s">
        <v>181</v>
      </c>
      <c r="C126" s="21"/>
      <c r="D126" s="21"/>
      <c r="E126" s="22"/>
      <c r="F126" s="22"/>
      <c r="G126" s="24"/>
      <c r="H126" s="24"/>
      <c r="I126" s="25"/>
      <c r="J126" s="24"/>
      <c r="K126" s="25"/>
      <c r="L126" s="24"/>
      <c r="M126" s="24"/>
      <c r="N126" s="24"/>
      <c r="O126" s="24"/>
      <c r="P126" s="24"/>
      <c r="Q126" s="24"/>
      <c r="R126" s="24"/>
      <c r="S126" s="26"/>
      <c r="T126" s="24"/>
      <c r="U126" s="27"/>
      <c r="V126" s="27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8"/>
      <c r="AJ126" s="28"/>
      <c r="AK126" s="28"/>
      <c r="AL126" s="28"/>
      <c r="AM126" s="28"/>
      <c r="AN126" s="28"/>
      <c r="AO126" s="28"/>
    </row>
    <row r="127" spans="1:41" s="13" customFormat="1" ht="20.25" customHeight="1">
      <c r="A127" s="160" t="s">
        <v>239</v>
      </c>
      <c r="B127" s="161" t="s">
        <v>240</v>
      </c>
      <c r="C127" s="162" t="s">
        <v>178</v>
      </c>
      <c r="D127" s="21" t="s">
        <v>179</v>
      </c>
      <c r="E127" s="22">
        <v>35</v>
      </c>
      <c r="F127" s="22">
        <v>20</v>
      </c>
      <c r="G127" s="24">
        <f>$G$76</f>
        <v>4.5999999999999999E-2</v>
      </c>
      <c r="H127" s="24">
        <f t="shared" si="52"/>
        <v>1.6099999999999999</v>
      </c>
      <c r="I127" s="25">
        <f>H127+H128</f>
        <v>2.3499999999999996</v>
      </c>
      <c r="J127" s="24">
        <f t="shared" si="53"/>
        <v>0.91999999999999993</v>
      </c>
      <c r="K127" s="25">
        <f>J127+J128</f>
        <v>1.29</v>
      </c>
      <c r="L127" s="24"/>
      <c r="M127" s="24"/>
      <c r="N127" s="24"/>
      <c r="O127" s="24">
        <f>I127*$Q$7</f>
        <v>3.5249999999999997E-2</v>
      </c>
      <c r="P127" s="24">
        <f>K127*$Q$7</f>
        <v>1.9349999999999999E-2</v>
      </c>
      <c r="Q127" s="24"/>
      <c r="R127" s="24">
        <f>I127*$T$7</f>
        <v>0.79899999999999993</v>
      </c>
      <c r="S127" s="26">
        <f>K127*$T$7</f>
        <v>0.43860000000000005</v>
      </c>
      <c r="T127" s="24"/>
      <c r="U127" s="27">
        <f>I127*$W$7</f>
        <v>2.3499999999999997E-4</v>
      </c>
      <c r="V127" s="27">
        <f>K127*$W$7</f>
        <v>1.2900000000000002E-4</v>
      </c>
      <c r="W127" s="24"/>
      <c r="X127" s="24">
        <f>I127*$Z$7</f>
        <v>1.7892899999999996</v>
      </c>
      <c r="Y127" s="24">
        <f>K127*$Z$7</f>
        <v>0.98220600000000002</v>
      </c>
      <c r="Z127" s="24"/>
      <c r="AA127" s="24">
        <f>I127+O127+R127+U127+X127</f>
        <v>4.9737749999999989</v>
      </c>
      <c r="AB127" s="24">
        <f>K127+P127+S127+V127+Y127</f>
        <v>2.7302850000000003</v>
      </c>
      <c r="AC127" s="24">
        <f>AA127*$AE$7</f>
        <v>9.9475499999999979</v>
      </c>
      <c r="AD127" s="24">
        <f>AB127*$AE$7</f>
        <v>5.4605700000000006</v>
      </c>
      <c r="AE127" s="24"/>
      <c r="AF127" s="24">
        <f>(AA127+AC127)*$AH$7</f>
        <v>0.44763974999999984</v>
      </c>
      <c r="AG127" s="24">
        <f>(AB127+AD127)*$AH$7</f>
        <v>0.24572565000000002</v>
      </c>
      <c r="AH127" s="24"/>
      <c r="AI127" s="28">
        <f>AA127+AC127+AF127</f>
        <v>15.368964749999996</v>
      </c>
      <c r="AJ127" s="28">
        <f>AB127+AD127+AG127</f>
        <v>8.4365806500000016</v>
      </c>
      <c r="AK127" s="28">
        <f>AI127*$AM$7</f>
        <v>3.0737929499999996</v>
      </c>
      <c r="AL127" s="28">
        <f>AJ127*$AM$7</f>
        <v>1.6873161300000004</v>
      </c>
      <c r="AM127" s="28"/>
      <c r="AN127" s="28">
        <f>AI127+AK127</f>
        <v>18.442757699999994</v>
      </c>
      <c r="AO127" s="28">
        <f>AJ127+AL127</f>
        <v>10.123896780000003</v>
      </c>
    </row>
    <row r="128" spans="1:41" s="13" customFormat="1" ht="29.25" customHeight="1">
      <c r="A128" s="160"/>
      <c r="B128" s="161"/>
      <c r="C128" s="162"/>
      <c r="D128" s="21" t="s">
        <v>49</v>
      </c>
      <c r="E128" s="22">
        <v>20</v>
      </c>
      <c r="F128" s="22">
        <v>10</v>
      </c>
      <c r="G128" s="24">
        <f>$G$77</f>
        <v>3.6999999999999998E-2</v>
      </c>
      <c r="H128" s="24">
        <f t="shared" si="52"/>
        <v>0.74</v>
      </c>
      <c r="I128" s="25"/>
      <c r="J128" s="24">
        <f t="shared" si="53"/>
        <v>0.37</v>
      </c>
      <c r="K128" s="25"/>
      <c r="L128" s="24"/>
      <c r="M128" s="24"/>
      <c r="N128" s="24"/>
      <c r="O128" s="24"/>
      <c r="P128" s="24"/>
      <c r="Q128" s="24"/>
      <c r="R128" s="24"/>
      <c r="S128" s="26"/>
      <c r="T128" s="24"/>
      <c r="U128" s="27"/>
      <c r="V128" s="27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8"/>
      <c r="AJ128" s="28"/>
      <c r="AK128" s="28"/>
      <c r="AL128" s="28"/>
      <c r="AM128" s="28"/>
      <c r="AN128" s="28"/>
      <c r="AO128" s="28"/>
    </row>
    <row r="129" spans="1:41" s="13" customFormat="1" ht="18" customHeight="1">
      <c r="A129" s="160" t="s">
        <v>241</v>
      </c>
      <c r="B129" s="161" t="s">
        <v>242</v>
      </c>
      <c r="C129" s="162" t="s">
        <v>178</v>
      </c>
      <c r="D129" s="21" t="s">
        <v>179</v>
      </c>
      <c r="E129" s="22">
        <v>10</v>
      </c>
      <c r="F129" s="22">
        <v>5</v>
      </c>
      <c r="G129" s="24">
        <f>$G$76</f>
        <v>4.5999999999999999E-2</v>
      </c>
      <c r="H129" s="24">
        <f t="shared" si="52"/>
        <v>0.45999999999999996</v>
      </c>
      <c r="I129" s="25">
        <f>H129+H130</f>
        <v>1.0149999999999999</v>
      </c>
      <c r="J129" s="24">
        <f t="shared" si="53"/>
        <v>0.22999999999999998</v>
      </c>
      <c r="K129" s="25">
        <f>J129+J130</f>
        <v>0.6</v>
      </c>
      <c r="L129" s="24"/>
      <c r="M129" s="24"/>
      <c r="N129" s="24"/>
      <c r="O129" s="24">
        <f>I129*$Q$7</f>
        <v>1.5224999999999997E-2</v>
      </c>
      <c r="P129" s="24">
        <f>K129*$Q$7</f>
        <v>8.9999999999999993E-3</v>
      </c>
      <c r="Q129" s="24"/>
      <c r="R129" s="24">
        <f>I129*$T$7</f>
        <v>0.34510000000000002</v>
      </c>
      <c r="S129" s="26">
        <f>K129*$T$7</f>
        <v>0.20400000000000001</v>
      </c>
      <c r="T129" s="24"/>
      <c r="U129" s="27">
        <f>I129*$W$7</f>
        <v>1.015E-4</v>
      </c>
      <c r="V129" s="27">
        <f>K129*$W$7</f>
        <v>6.0000000000000002E-5</v>
      </c>
      <c r="W129" s="24"/>
      <c r="X129" s="24">
        <f>I129*$Z$7</f>
        <v>0.77282099999999987</v>
      </c>
      <c r="Y129" s="24">
        <f>K129*$Z$7</f>
        <v>0.45683999999999997</v>
      </c>
      <c r="Z129" s="24"/>
      <c r="AA129" s="24">
        <f>I129+O129+R129+U129+X129</f>
        <v>2.1482474999999996</v>
      </c>
      <c r="AB129" s="24">
        <f>K129+P129+S129+V129+Y129</f>
        <v>1.2698999999999998</v>
      </c>
      <c r="AC129" s="24">
        <f>AA129*$AE$7</f>
        <v>4.2964949999999993</v>
      </c>
      <c r="AD129" s="24">
        <f>AB129*$AE$7</f>
        <v>2.5397999999999996</v>
      </c>
      <c r="AE129" s="24"/>
      <c r="AF129" s="24">
        <f>(AA129+AC129)*$AH$7</f>
        <v>0.19334227499999995</v>
      </c>
      <c r="AG129" s="24">
        <f>(AB129+AD129)*$AH$7</f>
        <v>0.11429099999999998</v>
      </c>
      <c r="AH129" s="24"/>
      <c r="AI129" s="28">
        <f>AA129+AC129+AF129</f>
        <v>6.6380847749999985</v>
      </c>
      <c r="AJ129" s="28">
        <f>AB129+AD129+AG129</f>
        <v>3.9239909999999996</v>
      </c>
      <c r="AK129" s="28">
        <f>AI129*$AM$7</f>
        <v>1.3276169549999999</v>
      </c>
      <c r="AL129" s="28">
        <f>AJ129*$AM$7</f>
        <v>0.7847982</v>
      </c>
      <c r="AM129" s="28"/>
      <c r="AN129" s="28">
        <f>AI129+AK129</f>
        <v>7.9657017299999984</v>
      </c>
      <c r="AO129" s="28">
        <f>AJ129+AL129</f>
        <v>4.7087892</v>
      </c>
    </row>
    <row r="130" spans="1:41" s="13" customFormat="1" ht="23.25" customHeight="1">
      <c r="A130" s="160"/>
      <c r="B130" s="161"/>
      <c r="C130" s="162"/>
      <c r="D130" s="21" t="s">
        <v>49</v>
      </c>
      <c r="E130" s="22">
        <v>15</v>
      </c>
      <c r="F130" s="22">
        <v>10</v>
      </c>
      <c r="G130" s="24">
        <f>$G$77</f>
        <v>3.6999999999999998E-2</v>
      </c>
      <c r="H130" s="24">
        <f t="shared" si="52"/>
        <v>0.55499999999999994</v>
      </c>
      <c r="I130" s="25"/>
      <c r="J130" s="24">
        <f t="shared" si="53"/>
        <v>0.37</v>
      </c>
      <c r="K130" s="25"/>
      <c r="L130" s="24"/>
      <c r="M130" s="24"/>
      <c r="N130" s="24"/>
      <c r="O130" s="24"/>
      <c r="P130" s="24"/>
      <c r="Q130" s="24"/>
      <c r="R130" s="24"/>
      <c r="S130" s="26"/>
      <c r="T130" s="24"/>
      <c r="U130" s="27"/>
      <c r="V130" s="27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8"/>
      <c r="AJ130" s="28"/>
      <c r="AK130" s="28"/>
      <c r="AL130" s="28"/>
      <c r="AM130" s="28"/>
      <c r="AN130" s="28"/>
      <c r="AO130" s="28"/>
    </row>
    <row r="131" spans="1:41" s="13" customFormat="1" ht="18" customHeight="1">
      <c r="A131" s="160" t="s">
        <v>243</v>
      </c>
      <c r="B131" s="161" t="s">
        <v>244</v>
      </c>
      <c r="C131" s="162" t="s">
        <v>178</v>
      </c>
      <c r="D131" s="21" t="s">
        <v>179</v>
      </c>
      <c r="E131" s="22">
        <v>35</v>
      </c>
      <c r="F131" s="22">
        <v>10</v>
      </c>
      <c r="G131" s="24">
        <f>$G$76</f>
        <v>4.5999999999999999E-2</v>
      </c>
      <c r="H131" s="24">
        <f t="shared" si="52"/>
        <v>1.6099999999999999</v>
      </c>
      <c r="I131" s="25">
        <f>H131+H132</f>
        <v>2.165</v>
      </c>
      <c r="J131" s="24">
        <f t="shared" si="53"/>
        <v>0.45999999999999996</v>
      </c>
      <c r="K131" s="25">
        <f>J131+J132</f>
        <v>0.83</v>
      </c>
      <c r="L131" s="24"/>
      <c r="M131" s="24"/>
      <c r="N131" s="24"/>
      <c r="O131" s="24">
        <f>I131*$Q$7</f>
        <v>3.2474999999999997E-2</v>
      </c>
      <c r="P131" s="24">
        <f>K131*$Q$7</f>
        <v>1.2449999999999999E-2</v>
      </c>
      <c r="Q131" s="24"/>
      <c r="R131" s="24">
        <f>I131*$T$7</f>
        <v>0.73610000000000009</v>
      </c>
      <c r="S131" s="26">
        <f>K131*$T$7</f>
        <v>0.28220000000000001</v>
      </c>
      <c r="T131" s="24"/>
      <c r="U131" s="27">
        <f>I131*$W$7</f>
        <v>2.165E-4</v>
      </c>
      <c r="V131" s="27">
        <f>K131*$W$7</f>
        <v>8.2999999999999998E-5</v>
      </c>
      <c r="W131" s="24"/>
      <c r="X131" s="24">
        <f>I131*$Z$7</f>
        <v>1.648431</v>
      </c>
      <c r="Y131" s="24">
        <f>K131*$Z$7</f>
        <v>0.63196199999999991</v>
      </c>
      <c r="Z131" s="24"/>
      <c r="AA131" s="24">
        <f>I131+O131+R131+U131+X131</f>
        <v>4.5822225000000003</v>
      </c>
      <c r="AB131" s="24">
        <f>K131+P131+S131+V131+Y131</f>
        <v>1.7566949999999999</v>
      </c>
      <c r="AC131" s="24">
        <f>AA131*$AE$7</f>
        <v>9.1644450000000006</v>
      </c>
      <c r="AD131" s="24">
        <f>AB131*$AE$7</f>
        <v>3.5133899999999998</v>
      </c>
      <c r="AE131" s="24"/>
      <c r="AF131" s="24">
        <f>(AA131+AC131)*$AH$7</f>
        <v>0.412400025</v>
      </c>
      <c r="AG131" s="24">
        <f>(AB131+AD131)*$AH$7</f>
        <v>0.15810254999999998</v>
      </c>
      <c r="AH131" s="24"/>
      <c r="AI131" s="28">
        <f>AA131+AC131+AF131</f>
        <v>14.159067525000001</v>
      </c>
      <c r="AJ131" s="28">
        <f>AB131+AD131+AG131</f>
        <v>5.4281875499999996</v>
      </c>
      <c r="AK131" s="28">
        <f>AI131*$AM$7</f>
        <v>2.8318135050000004</v>
      </c>
      <c r="AL131" s="28">
        <f>AJ131*$AM$7</f>
        <v>1.08563751</v>
      </c>
      <c r="AM131" s="28"/>
      <c r="AN131" s="28">
        <f>AI131+AK131</f>
        <v>16.990881030000001</v>
      </c>
      <c r="AO131" s="28">
        <f>AJ131+AL131</f>
        <v>6.5138250599999994</v>
      </c>
    </row>
    <row r="132" spans="1:41" s="13" customFormat="1" ht="24.75" customHeight="1">
      <c r="A132" s="160"/>
      <c r="B132" s="161"/>
      <c r="C132" s="162"/>
      <c r="D132" s="21" t="s">
        <v>49</v>
      </c>
      <c r="E132" s="22">
        <v>15</v>
      </c>
      <c r="F132" s="22">
        <v>10</v>
      </c>
      <c r="G132" s="24">
        <f>$G$77</f>
        <v>3.6999999999999998E-2</v>
      </c>
      <c r="H132" s="24">
        <f t="shared" si="52"/>
        <v>0.55499999999999994</v>
      </c>
      <c r="I132" s="25"/>
      <c r="J132" s="24">
        <f t="shared" si="53"/>
        <v>0.37</v>
      </c>
      <c r="K132" s="25"/>
      <c r="L132" s="24"/>
      <c r="M132" s="24"/>
      <c r="N132" s="24"/>
      <c r="O132" s="24"/>
      <c r="P132" s="24"/>
      <c r="Q132" s="24"/>
      <c r="R132" s="24"/>
      <c r="S132" s="26"/>
      <c r="T132" s="24"/>
      <c r="U132" s="27"/>
      <c r="V132" s="27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8"/>
      <c r="AJ132" s="28"/>
      <c r="AK132" s="28"/>
      <c r="AL132" s="28"/>
      <c r="AM132" s="28"/>
      <c r="AN132" s="28"/>
      <c r="AO132" s="28"/>
    </row>
    <row r="133" spans="1:41" s="13" customFormat="1" ht="21" customHeight="1">
      <c r="A133" s="19" t="s">
        <v>245</v>
      </c>
      <c r="B133" s="20" t="s">
        <v>246</v>
      </c>
      <c r="C133" s="21"/>
      <c r="D133" s="21"/>
      <c r="E133" s="22"/>
      <c r="F133" s="22"/>
      <c r="G133" s="24"/>
      <c r="H133" s="24"/>
      <c r="I133" s="25"/>
      <c r="J133" s="24"/>
      <c r="K133" s="25"/>
      <c r="L133" s="24"/>
      <c r="M133" s="24"/>
      <c r="N133" s="24"/>
      <c r="O133" s="24"/>
      <c r="P133" s="24"/>
      <c r="Q133" s="24"/>
      <c r="R133" s="24"/>
      <c r="S133" s="26"/>
      <c r="T133" s="24"/>
      <c r="U133" s="27"/>
      <c r="V133" s="27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8"/>
      <c r="AJ133" s="28"/>
      <c r="AK133" s="28"/>
      <c r="AL133" s="28"/>
      <c r="AM133" s="28"/>
      <c r="AN133" s="28"/>
      <c r="AO133" s="28"/>
    </row>
    <row r="134" spans="1:41" s="13" customFormat="1" ht="17.25" customHeight="1">
      <c r="A134" s="160" t="s">
        <v>247</v>
      </c>
      <c r="B134" s="161" t="s">
        <v>248</v>
      </c>
      <c r="C134" s="162" t="s">
        <v>178</v>
      </c>
      <c r="D134" s="21" t="s">
        <v>179</v>
      </c>
      <c r="E134" s="22">
        <v>40</v>
      </c>
      <c r="F134" s="22">
        <v>15</v>
      </c>
      <c r="G134" s="24">
        <f>$G$76</f>
        <v>4.5999999999999999E-2</v>
      </c>
      <c r="H134" s="24">
        <f t="shared" si="52"/>
        <v>1.8399999999999999</v>
      </c>
      <c r="I134" s="25">
        <f>H134+H135</f>
        <v>2.21</v>
      </c>
      <c r="J134" s="24">
        <f t="shared" si="53"/>
        <v>0.69</v>
      </c>
      <c r="K134" s="25">
        <f>J134+J135</f>
        <v>0.875</v>
      </c>
      <c r="L134" s="24"/>
      <c r="M134" s="24"/>
      <c r="N134" s="24"/>
      <c r="O134" s="24">
        <f>I134*$Q$7</f>
        <v>3.3149999999999999E-2</v>
      </c>
      <c r="P134" s="24">
        <f>K134*$Q$7</f>
        <v>1.3125E-2</v>
      </c>
      <c r="Q134" s="24"/>
      <c r="R134" s="24">
        <f>I134*$T$7</f>
        <v>0.75140000000000007</v>
      </c>
      <c r="S134" s="26">
        <f>K134*$T$7</f>
        <v>0.29750000000000004</v>
      </c>
      <c r="T134" s="24"/>
      <c r="U134" s="27">
        <f>I134*$W$7</f>
        <v>2.2100000000000001E-4</v>
      </c>
      <c r="V134" s="27">
        <f>K134*$W$7</f>
        <v>8.7499999999999999E-5</v>
      </c>
      <c r="W134" s="24"/>
      <c r="X134" s="24">
        <f>I134*$Z$7</f>
        <v>1.6826939999999999</v>
      </c>
      <c r="Y134" s="24">
        <f>K134*$Z$7</f>
        <v>0.66622499999999996</v>
      </c>
      <c r="Z134" s="24"/>
      <c r="AA134" s="24">
        <f>I134+O134+R134+U134+X134</f>
        <v>4.6774649999999998</v>
      </c>
      <c r="AB134" s="24">
        <f>K134+P134+S134+V134+Y134</f>
        <v>1.8519375</v>
      </c>
      <c r="AC134" s="24">
        <f>AA134*$AE$7</f>
        <v>9.3549299999999995</v>
      </c>
      <c r="AD134" s="24">
        <f>AB134*$AE$7</f>
        <v>3.703875</v>
      </c>
      <c r="AE134" s="24"/>
      <c r="AF134" s="24">
        <f>(AA134+AC134)*$AH$7</f>
        <v>0.42097184999999998</v>
      </c>
      <c r="AG134" s="24">
        <f>(AB134+AD134)*$AH$7</f>
        <v>0.16667437499999999</v>
      </c>
      <c r="AH134" s="24"/>
      <c r="AI134" s="28">
        <f>AA134+AC134+AF134</f>
        <v>14.45336685</v>
      </c>
      <c r="AJ134" s="28">
        <f>AB134+AD134+AG134</f>
        <v>5.7224868750000004</v>
      </c>
      <c r="AK134" s="28">
        <f>AI134*$AM$7</f>
        <v>2.89067337</v>
      </c>
      <c r="AL134" s="28">
        <f>AJ134*$AM$7</f>
        <v>1.144497375</v>
      </c>
      <c r="AM134" s="28"/>
      <c r="AN134" s="28">
        <f>AI134+AK134</f>
        <v>17.34404022</v>
      </c>
      <c r="AO134" s="28">
        <f>AJ134+AL134</f>
        <v>6.8669842500000007</v>
      </c>
    </row>
    <row r="135" spans="1:41" s="13" customFormat="1" ht="23.25" customHeight="1">
      <c r="A135" s="160"/>
      <c r="B135" s="161"/>
      <c r="C135" s="162"/>
      <c r="D135" s="21" t="s">
        <v>49</v>
      </c>
      <c r="E135" s="22">
        <v>10</v>
      </c>
      <c r="F135" s="22">
        <v>5</v>
      </c>
      <c r="G135" s="24">
        <f>$G$77</f>
        <v>3.6999999999999998E-2</v>
      </c>
      <c r="H135" s="24">
        <f t="shared" si="52"/>
        <v>0.37</v>
      </c>
      <c r="I135" s="25"/>
      <c r="J135" s="24">
        <f t="shared" si="53"/>
        <v>0.185</v>
      </c>
      <c r="K135" s="25"/>
      <c r="L135" s="24"/>
      <c r="M135" s="24"/>
      <c r="N135" s="24"/>
      <c r="O135" s="24"/>
      <c r="P135" s="24"/>
      <c r="Q135" s="24"/>
      <c r="R135" s="24"/>
      <c r="S135" s="26"/>
      <c r="T135" s="24"/>
      <c r="U135" s="27"/>
      <c r="V135" s="27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8"/>
      <c r="AJ135" s="28"/>
      <c r="AK135" s="28"/>
      <c r="AL135" s="28"/>
      <c r="AM135" s="28"/>
      <c r="AN135" s="28"/>
      <c r="AO135" s="28"/>
    </row>
    <row r="136" spans="1:41" s="13" customFormat="1" ht="22.5" customHeight="1">
      <c r="A136" s="19" t="s">
        <v>249</v>
      </c>
      <c r="B136" s="20" t="s">
        <v>250</v>
      </c>
      <c r="C136" s="21"/>
      <c r="D136" s="21"/>
      <c r="E136" s="22"/>
      <c r="F136" s="22"/>
      <c r="G136" s="24"/>
      <c r="H136" s="24"/>
      <c r="I136" s="25"/>
      <c r="J136" s="24"/>
      <c r="K136" s="25"/>
      <c r="L136" s="24"/>
      <c r="M136" s="24"/>
      <c r="N136" s="24"/>
      <c r="O136" s="24"/>
      <c r="P136" s="24"/>
      <c r="Q136" s="24"/>
      <c r="R136" s="24"/>
      <c r="S136" s="26"/>
      <c r="T136" s="24"/>
      <c r="U136" s="27"/>
      <c r="V136" s="27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8"/>
      <c r="AJ136" s="28"/>
      <c r="AK136" s="28"/>
      <c r="AL136" s="28"/>
      <c r="AM136" s="28"/>
      <c r="AN136" s="28"/>
      <c r="AO136" s="28"/>
    </row>
    <row r="137" spans="1:41" s="13" customFormat="1" ht="18.75" customHeight="1">
      <c r="A137" s="160" t="s">
        <v>251</v>
      </c>
      <c r="B137" s="161" t="s">
        <v>252</v>
      </c>
      <c r="C137" s="162" t="s">
        <v>178</v>
      </c>
      <c r="D137" s="21" t="s">
        <v>179</v>
      </c>
      <c r="E137" s="22">
        <v>40</v>
      </c>
      <c r="F137" s="22">
        <v>15</v>
      </c>
      <c r="G137" s="24">
        <f>$G$76</f>
        <v>4.5999999999999999E-2</v>
      </c>
      <c r="H137" s="24">
        <f t="shared" si="52"/>
        <v>1.8399999999999999</v>
      </c>
      <c r="I137" s="25">
        <f>H137+H138</f>
        <v>2.21</v>
      </c>
      <c r="J137" s="24">
        <f t="shared" si="53"/>
        <v>0.69</v>
      </c>
      <c r="K137" s="25">
        <f>J137+J138</f>
        <v>0.875</v>
      </c>
      <c r="L137" s="24"/>
      <c r="M137" s="24"/>
      <c r="N137" s="24"/>
      <c r="O137" s="24">
        <f>I137*$Q$7</f>
        <v>3.3149999999999999E-2</v>
      </c>
      <c r="P137" s="24">
        <f>K137*$Q$7</f>
        <v>1.3125E-2</v>
      </c>
      <c r="Q137" s="24"/>
      <c r="R137" s="24">
        <f>I137*$T$7</f>
        <v>0.75140000000000007</v>
      </c>
      <c r="S137" s="26">
        <f>K137*$T$7</f>
        <v>0.29750000000000004</v>
      </c>
      <c r="T137" s="24"/>
      <c r="U137" s="27">
        <f>I137*$W$7</f>
        <v>2.2100000000000001E-4</v>
      </c>
      <c r="V137" s="27">
        <f>K137*$W$7</f>
        <v>8.7499999999999999E-5</v>
      </c>
      <c r="W137" s="24"/>
      <c r="X137" s="24">
        <f>I137*$Z$7</f>
        <v>1.6826939999999999</v>
      </c>
      <c r="Y137" s="24">
        <f>K137*$Z$7</f>
        <v>0.66622499999999996</v>
      </c>
      <c r="Z137" s="24"/>
      <c r="AA137" s="24">
        <f>I137+O137+R137+U137+X137</f>
        <v>4.6774649999999998</v>
      </c>
      <c r="AB137" s="24">
        <f>K137+P137+S137+V137+Y137</f>
        <v>1.8519375</v>
      </c>
      <c r="AC137" s="24">
        <f>AA137*$AE$7</f>
        <v>9.3549299999999995</v>
      </c>
      <c r="AD137" s="24">
        <f>AB137*$AE$7</f>
        <v>3.703875</v>
      </c>
      <c r="AE137" s="24"/>
      <c r="AF137" s="24">
        <f>(AA137+AC137)*$AH$7</f>
        <v>0.42097184999999998</v>
      </c>
      <c r="AG137" s="24">
        <f>(AB137+AD137)*$AH$7</f>
        <v>0.16667437499999999</v>
      </c>
      <c r="AH137" s="24"/>
      <c r="AI137" s="28">
        <f>AA137+AC137+AF137</f>
        <v>14.45336685</v>
      </c>
      <c r="AJ137" s="28">
        <f>AB137+AD137+AG137</f>
        <v>5.7224868750000004</v>
      </c>
      <c r="AK137" s="28">
        <f>AI137*$AM$7</f>
        <v>2.89067337</v>
      </c>
      <c r="AL137" s="28">
        <f>AJ137*$AM$7</f>
        <v>1.144497375</v>
      </c>
      <c r="AM137" s="28"/>
      <c r="AN137" s="28">
        <f>AI137+AK137</f>
        <v>17.34404022</v>
      </c>
      <c r="AO137" s="28">
        <f>AJ137+AL137</f>
        <v>6.8669842500000007</v>
      </c>
    </row>
    <row r="138" spans="1:41" s="13" customFormat="1" ht="27" customHeight="1">
      <c r="A138" s="160"/>
      <c r="B138" s="161"/>
      <c r="C138" s="162"/>
      <c r="D138" s="21" t="s">
        <v>49</v>
      </c>
      <c r="E138" s="22">
        <v>10</v>
      </c>
      <c r="F138" s="22">
        <v>5</v>
      </c>
      <c r="G138" s="24">
        <f>$G$77</f>
        <v>3.6999999999999998E-2</v>
      </c>
      <c r="H138" s="24">
        <f t="shared" si="52"/>
        <v>0.37</v>
      </c>
      <c r="I138" s="25"/>
      <c r="J138" s="24">
        <f t="shared" si="53"/>
        <v>0.185</v>
      </c>
      <c r="K138" s="25"/>
      <c r="L138" s="24"/>
      <c r="M138" s="24"/>
      <c r="N138" s="24"/>
      <c r="O138" s="24"/>
      <c r="P138" s="24"/>
      <c r="Q138" s="24"/>
      <c r="R138" s="24"/>
      <c r="S138" s="26"/>
      <c r="T138" s="24"/>
      <c r="U138" s="27"/>
      <c r="V138" s="27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8"/>
      <c r="AJ138" s="28"/>
      <c r="AK138" s="28"/>
      <c r="AL138" s="28"/>
      <c r="AM138" s="28"/>
      <c r="AN138" s="28"/>
      <c r="AO138" s="28"/>
    </row>
    <row r="139" spans="1:41" s="13" customFormat="1" ht="20.25" customHeight="1">
      <c r="A139" s="19" t="s">
        <v>253</v>
      </c>
      <c r="B139" s="20" t="s">
        <v>254</v>
      </c>
      <c r="C139" s="21"/>
      <c r="D139" s="21"/>
      <c r="E139" s="22"/>
      <c r="F139" s="22"/>
      <c r="G139" s="24"/>
      <c r="H139" s="24"/>
      <c r="I139" s="25"/>
      <c r="J139" s="24"/>
      <c r="K139" s="25"/>
      <c r="L139" s="24"/>
      <c r="M139" s="24"/>
      <c r="N139" s="24"/>
      <c r="O139" s="24"/>
      <c r="P139" s="24"/>
      <c r="Q139" s="24"/>
      <c r="R139" s="24"/>
      <c r="S139" s="26"/>
      <c r="T139" s="24"/>
      <c r="U139" s="27"/>
      <c r="V139" s="27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8"/>
      <c r="AJ139" s="28"/>
      <c r="AK139" s="28"/>
      <c r="AL139" s="28"/>
      <c r="AM139" s="28"/>
      <c r="AN139" s="28"/>
      <c r="AO139" s="28"/>
    </row>
    <row r="140" spans="1:41" s="13" customFormat="1" ht="19.5" customHeight="1">
      <c r="A140" s="160" t="s">
        <v>255</v>
      </c>
      <c r="B140" s="161" t="s">
        <v>256</v>
      </c>
      <c r="C140" s="162" t="s">
        <v>178</v>
      </c>
      <c r="D140" s="21" t="s">
        <v>179</v>
      </c>
      <c r="E140" s="22">
        <v>40</v>
      </c>
      <c r="F140" s="22">
        <v>15</v>
      </c>
      <c r="G140" s="24">
        <f>$G$76</f>
        <v>4.5999999999999999E-2</v>
      </c>
      <c r="H140" s="24">
        <f t="shared" ref="H140:H214" si="54">E140*G140</f>
        <v>1.8399999999999999</v>
      </c>
      <c r="I140" s="25">
        <f>H140+H141</f>
        <v>2.21</v>
      </c>
      <c r="J140" s="24">
        <f t="shared" si="53"/>
        <v>0.69</v>
      </c>
      <c r="K140" s="25">
        <f>J140+J141</f>
        <v>0.875</v>
      </c>
      <c r="L140" s="24"/>
      <c r="M140" s="24"/>
      <c r="N140" s="24"/>
      <c r="O140" s="24">
        <f>I140*$Q$7</f>
        <v>3.3149999999999999E-2</v>
      </c>
      <c r="P140" s="24">
        <f>K140*$Q$7</f>
        <v>1.3125E-2</v>
      </c>
      <c r="Q140" s="24"/>
      <c r="R140" s="24">
        <f>I140*$T$7</f>
        <v>0.75140000000000007</v>
      </c>
      <c r="S140" s="26">
        <f>K140*$T$7</f>
        <v>0.29750000000000004</v>
      </c>
      <c r="T140" s="24"/>
      <c r="U140" s="27">
        <f>I140*$W$7</f>
        <v>2.2100000000000001E-4</v>
      </c>
      <c r="V140" s="27">
        <f>K140*$W$7</f>
        <v>8.7499999999999999E-5</v>
      </c>
      <c r="W140" s="24"/>
      <c r="X140" s="24">
        <f>I140*$Z$7</f>
        <v>1.6826939999999999</v>
      </c>
      <c r="Y140" s="24">
        <f>K140*$Z$7</f>
        <v>0.66622499999999996</v>
      </c>
      <c r="Z140" s="24"/>
      <c r="AA140" s="24">
        <f>I140+O140+R140+U140+X140</f>
        <v>4.6774649999999998</v>
      </c>
      <c r="AB140" s="24">
        <f>K140+P140+S140+V140+Y140</f>
        <v>1.8519375</v>
      </c>
      <c r="AC140" s="24">
        <f>AA140*$AE$7</f>
        <v>9.3549299999999995</v>
      </c>
      <c r="AD140" s="24">
        <f>AB140*$AE$7</f>
        <v>3.703875</v>
      </c>
      <c r="AE140" s="24"/>
      <c r="AF140" s="24">
        <f>(AA140+AC140)*$AH$7</f>
        <v>0.42097184999999998</v>
      </c>
      <c r="AG140" s="24">
        <f>(AB140+AD140)*$AH$7</f>
        <v>0.16667437499999999</v>
      </c>
      <c r="AH140" s="24"/>
      <c r="AI140" s="28">
        <f>AA140+AC140+AF140</f>
        <v>14.45336685</v>
      </c>
      <c r="AJ140" s="28">
        <f>AB140+AD140+AG140</f>
        <v>5.7224868750000004</v>
      </c>
      <c r="AK140" s="28">
        <f>AI140*$AM$7</f>
        <v>2.89067337</v>
      </c>
      <c r="AL140" s="28">
        <f>AJ140*$AM$7</f>
        <v>1.144497375</v>
      </c>
      <c r="AM140" s="28"/>
      <c r="AN140" s="28">
        <f>AI140+AK140</f>
        <v>17.34404022</v>
      </c>
      <c r="AO140" s="28">
        <f>AJ140+AL140</f>
        <v>6.8669842500000007</v>
      </c>
    </row>
    <row r="141" spans="1:41" s="13" customFormat="1" ht="21.75" customHeight="1">
      <c r="A141" s="160"/>
      <c r="B141" s="161"/>
      <c r="C141" s="162"/>
      <c r="D141" s="21" t="s">
        <v>49</v>
      </c>
      <c r="E141" s="22">
        <v>10</v>
      </c>
      <c r="F141" s="22">
        <v>5</v>
      </c>
      <c r="G141" s="24">
        <f>$G$77</f>
        <v>3.6999999999999998E-2</v>
      </c>
      <c r="H141" s="24">
        <f t="shared" si="54"/>
        <v>0.37</v>
      </c>
      <c r="I141" s="25"/>
      <c r="J141" s="24">
        <f t="shared" si="53"/>
        <v>0.185</v>
      </c>
      <c r="K141" s="25"/>
      <c r="L141" s="24"/>
      <c r="M141" s="24"/>
      <c r="N141" s="24"/>
      <c r="O141" s="24"/>
      <c r="P141" s="24"/>
      <c r="Q141" s="24"/>
      <c r="R141" s="24"/>
      <c r="S141" s="26"/>
      <c r="T141" s="24"/>
      <c r="U141" s="27"/>
      <c r="V141" s="27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8"/>
      <c r="AJ141" s="28"/>
      <c r="AK141" s="28"/>
      <c r="AL141" s="28"/>
      <c r="AM141" s="28"/>
      <c r="AN141" s="28"/>
      <c r="AO141" s="28"/>
    </row>
    <row r="142" spans="1:41" s="13" customFormat="1" ht="22.5" customHeight="1">
      <c r="A142" s="19" t="s">
        <v>257</v>
      </c>
      <c r="B142" s="20" t="s">
        <v>258</v>
      </c>
      <c r="C142" s="21"/>
      <c r="D142" s="21"/>
      <c r="E142" s="22"/>
      <c r="F142" s="22"/>
      <c r="G142" s="24"/>
      <c r="H142" s="24"/>
      <c r="I142" s="25"/>
      <c r="J142" s="24"/>
      <c r="K142" s="25"/>
      <c r="L142" s="24"/>
      <c r="M142" s="24"/>
      <c r="N142" s="24"/>
      <c r="O142" s="24"/>
      <c r="P142" s="24"/>
      <c r="Q142" s="24"/>
      <c r="R142" s="24"/>
      <c r="S142" s="26"/>
      <c r="T142" s="24"/>
      <c r="U142" s="27"/>
      <c r="V142" s="27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8"/>
      <c r="AJ142" s="28"/>
      <c r="AK142" s="28"/>
      <c r="AL142" s="28"/>
      <c r="AM142" s="28"/>
      <c r="AN142" s="28"/>
      <c r="AO142" s="28"/>
    </row>
    <row r="143" spans="1:41" s="13" customFormat="1" ht="16.5" customHeight="1">
      <c r="A143" s="160" t="s">
        <v>259</v>
      </c>
      <c r="B143" s="161" t="s">
        <v>260</v>
      </c>
      <c r="C143" s="162" t="s">
        <v>178</v>
      </c>
      <c r="D143" s="21" t="s">
        <v>179</v>
      </c>
      <c r="E143" s="22">
        <v>40</v>
      </c>
      <c r="F143" s="22">
        <v>15</v>
      </c>
      <c r="G143" s="24">
        <f>$G$76</f>
        <v>4.5999999999999999E-2</v>
      </c>
      <c r="H143" s="24">
        <f t="shared" si="54"/>
        <v>1.8399999999999999</v>
      </c>
      <c r="I143" s="25">
        <f>H143+H144</f>
        <v>2.7649999999999997</v>
      </c>
      <c r="J143" s="24">
        <f t="shared" ref="J143:J217" si="55">F143*G143</f>
        <v>0.69</v>
      </c>
      <c r="K143" s="25">
        <f>J143+J144</f>
        <v>1.06</v>
      </c>
      <c r="L143" s="24"/>
      <c r="M143" s="24"/>
      <c r="N143" s="24"/>
      <c r="O143" s="24">
        <f>I143*$Q$7</f>
        <v>4.1474999999999991E-2</v>
      </c>
      <c r="P143" s="24">
        <f>K143*$Q$7</f>
        <v>1.5900000000000001E-2</v>
      </c>
      <c r="Q143" s="24"/>
      <c r="R143" s="24">
        <f>I143*$T$7</f>
        <v>0.94009999999999994</v>
      </c>
      <c r="S143" s="26">
        <f>K143*$T$7</f>
        <v>0.36040000000000005</v>
      </c>
      <c r="T143" s="24"/>
      <c r="U143" s="27">
        <f>I143*$W$7</f>
        <v>2.765E-4</v>
      </c>
      <c r="V143" s="27">
        <f>K143*$W$7</f>
        <v>1.0600000000000002E-4</v>
      </c>
      <c r="W143" s="24"/>
      <c r="X143" s="24">
        <f>I143*$Z$7</f>
        <v>2.1052709999999997</v>
      </c>
      <c r="Y143" s="24">
        <f>K143*$Z$7</f>
        <v>0.80708400000000002</v>
      </c>
      <c r="Z143" s="24"/>
      <c r="AA143" s="24">
        <f>I143+O143+R143+U143+X143</f>
        <v>5.8521225000000001</v>
      </c>
      <c r="AB143" s="24">
        <f>K143+P143+S143+V143+Y143</f>
        <v>2.24349</v>
      </c>
      <c r="AC143" s="24">
        <f>AA143*$AE$7</f>
        <v>11.704245</v>
      </c>
      <c r="AD143" s="24">
        <f>AB143*$AE$7</f>
        <v>4.48698</v>
      </c>
      <c r="AE143" s="24"/>
      <c r="AF143" s="24">
        <f>(AA143+AC143)*$AH$7</f>
        <v>0.52669102499999998</v>
      </c>
      <c r="AG143" s="24">
        <f>(AB143+AD143)*$AH$7</f>
        <v>0.20191410000000001</v>
      </c>
      <c r="AH143" s="24"/>
      <c r="AI143" s="28">
        <f>AA143+AC143+AF143</f>
        <v>18.083058525000002</v>
      </c>
      <c r="AJ143" s="28">
        <f>AB143+AD143+AG143</f>
        <v>6.9323841000000002</v>
      </c>
      <c r="AK143" s="28">
        <f>AI143*$AM$7</f>
        <v>3.6166117050000004</v>
      </c>
      <c r="AL143" s="28">
        <f>AJ143*$AM$7</f>
        <v>1.3864768200000002</v>
      </c>
      <c r="AM143" s="28"/>
      <c r="AN143" s="28">
        <f>AI143+AK143</f>
        <v>21.699670230000002</v>
      </c>
      <c r="AO143" s="28">
        <f>AJ143+AL143</f>
        <v>8.3188609200000005</v>
      </c>
    </row>
    <row r="144" spans="1:41" s="13" customFormat="1" ht="23.25" customHeight="1">
      <c r="A144" s="160"/>
      <c r="B144" s="161"/>
      <c r="C144" s="162"/>
      <c r="D144" s="21" t="s">
        <v>49</v>
      </c>
      <c r="E144" s="22">
        <v>25</v>
      </c>
      <c r="F144" s="22">
        <v>10</v>
      </c>
      <c r="G144" s="24">
        <f>$G$77</f>
        <v>3.6999999999999998E-2</v>
      </c>
      <c r="H144" s="24">
        <f t="shared" si="54"/>
        <v>0.92499999999999993</v>
      </c>
      <c r="I144" s="25"/>
      <c r="J144" s="24">
        <f t="shared" si="55"/>
        <v>0.37</v>
      </c>
      <c r="K144" s="25"/>
      <c r="L144" s="24"/>
      <c r="M144" s="24"/>
      <c r="N144" s="24"/>
      <c r="O144" s="24"/>
      <c r="P144" s="24"/>
      <c r="Q144" s="24"/>
      <c r="R144" s="24"/>
      <c r="S144" s="26"/>
      <c r="T144" s="24"/>
      <c r="U144" s="27"/>
      <c r="V144" s="27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8"/>
      <c r="AJ144" s="28"/>
      <c r="AK144" s="28"/>
      <c r="AL144" s="28"/>
      <c r="AM144" s="28"/>
      <c r="AN144" s="28"/>
      <c r="AO144" s="28"/>
    </row>
    <row r="145" spans="1:41" s="13" customFormat="1" ht="16.5" customHeight="1">
      <c r="A145" s="160" t="s">
        <v>261</v>
      </c>
      <c r="B145" s="161" t="s">
        <v>262</v>
      </c>
      <c r="C145" s="162" t="s">
        <v>178</v>
      </c>
      <c r="D145" s="21" t="s">
        <v>179</v>
      </c>
      <c r="E145" s="22">
        <v>40</v>
      </c>
      <c r="F145" s="22">
        <v>10</v>
      </c>
      <c r="G145" s="24">
        <f>$G$76</f>
        <v>4.5999999999999999E-2</v>
      </c>
      <c r="H145" s="24">
        <f t="shared" si="54"/>
        <v>1.8399999999999999</v>
      </c>
      <c r="I145" s="25">
        <f>H145+H146</f>
        <v>2.58</v>
      </c>
      <c r="J145" s="24">
        <f t="shared" si="55"/>
        <v>0.45999999999999996</v>
      </c>
      <c r="K145" s="25">
        <f>J145+J146</f>
        <v>0.83</v>
      </c>
      <c r="L145" s="24"/>
      <c r="M145" s="24"/>
      <c r="N145" s="24"/>
      <c r="O145" s="24">
        <f>I145*$Q$7</f>
        <v>3.8699999999999998E-2</v>
      </c>
      <c r="P145" s="24">
        <f>K145*$Q$7</f>
        <v>1.2449999999999999E-2</v>
      </c>
      <c r="Q145" s="24"/>
      <c r="R145" s="24">
        <f>I145*$T$7</f>
        <v>0.87720000000000009</v>
      </c>
      <c r="S145" s="26">
        <f>K145*$T$7</f>
        <v>0.28220000000000001</v>
      </c>
      <c r="T145" s="24"/>
      <c r="U145" s="27">
        <f>I145*$W$7</f>
        <v>2.5800000000000004E-4</v>
      </c>
      <c r="V145" s="27">
        <f>K145*$W$7</f>
        <v>8.2999999999999998E-5</v>
      </c>
      <c r="W145" s="24"/>
      <c r="X145" s="24">
        <f>I145*$Z$7</f>
        <v>1.964412</v>
      </c>
      <c r="Y145" s="24">
        <f>K145*$Z$7</f>
        <v>0.63196199999999991</v>
      </c>
      <c r="Z145" s="24"/>
      <c r="AA145" s="24">
        <f>I145+O145+R145+U145+X145</f>
        <v>5.4605700000000006</v>
      </c>
      <c r="AB145" s="24">
        <f>K145+P145+S145+V145+Y145</f>
        <v>1.7566949999999999</v>
      </c>
      <c r="AC145" s="24">
        <f>AA145*$AE$7</f>
        <v>10.921140000000001</v>
      </c>
      <c r="AD145" s="24">
        <f>AB145*$AE$7</f>
        <v>3.5133899999999998</v>
      </c>
      <c r="AE145" s="24"/>
      <c r="AF145" s="24">
        <f>(AA145+AC145)*$AH$7</f>
        <v>0.49145130000000004</v>
      </c>
      <c r="AG145" s="24">
        <f>(AB145+AD145)*$AH$7</f>
        <v>0.15810254999999998</v>
      </c>
      <c r="AH145" s="24"/>
      <c r="AI145" s="28">
        <f>AA145+AC145+AF145</f>
        <v>16.873161300000003</v>
      </c>
      <c r="AJ145" s="28">
        <f>AB145+AD145+AG145</f>
        <v>5.4281875499999996</v>
      </c>
      <c r="AK145" s="28">
        <f>AI145*$AM$7</f>
        <v>3.3746322600000007</v>
      </c>
      <c r="AL145" s="28">
        <f>AJ145*$AM$7</f>
        <v>1.08563751</v>
      </c>
      <c r="AM145" s="28"/>
      <c r="AN145" s="28">
        <f>AI145+AK145</f>
        <v>20.247793560000005</v>
      </c>
      <c r="AO145" s="28">
        <f>AJ145+AL145</f>
        <v>6.5138250599999994</v>
      </c>
    </row>
    <row r="146" spans="1:41" s="13" customFormat="1" ht="24.75" customHeight="1">
      <c r="A146" s="160"/>
      <c r="B146" s="161"/>
      <c r="C146" s="162"/>
      <c r="D146" s="21" t="s">
        <v>49</v>
      </c>
      <c r="E146" s="22">
        <v>20</v>
      </c>
      <c r="F146" s="22">
        <v>10</v>
      </c>
      <c r="G146" s="24">
        <f>$G$77</f>
        <v>3.6999999999999998E-2</v>
      </c>
      <c r="H146" s="24">
        <f t="shared" si="54"/>
        <v>0.74</v>
      </c>
      <c r="I146" s="25"/>
      <c r="J146" s="24">
        <f t="shared" si="55"/>
        <v>0.37</v>
      </c>
      <c r="K146" s="25"/>
      <c r="L146" s="24"/>
      <c r="M146" s="24"/>
      <c r="N146" s="24"/>
      <c r="O146" s="24"/>
      <c r="P146" s="24"/>
      <c r="Q146" s="24"/>
      <c r="R146" s="24"/>
      <c r="S146" s="26"/>
      <c r="T146" s="24"/>
      <c r="U146" s="27"/>
      <c r="V146" s="27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8"/>
      <c r="AJ146" s="28"/>
      <c r="AK146" s="28"/>
      <c r="AL146" s="28"/>
      <c r="AM146" s="28"/>
      <c r="AN146" s="28"/>
      <c r="AO146" s="28"/>
    </row>
    <row r="147" spans="1:41" s="13" customFormat="1" ht="18" customHeight="1">
      <c r="A147" s="19" t="s">
        <v>263</v>
      </c>
      <c r="B147" s="20" t="s">
        <v>264</v>
      </c>
      <c r="C147" s="21"/>
      <c r="D147" s="21"/>
      <c r="E147" s="22"/>
      <c r="F147" s="22"/>
      <c r="G147" s="24"/>
      <c r="H147" s="24"/>
      <c r="I147" s="25"/>
      <c r="J147" s="24"/>
      <c r="K147" s="25"/>
      <c r="L147" s="24"/>
      <c r="M147" s="24"/>
      <c r="N147" s="24"/>
      <c r="O147" s="24"/>
      <c r="P147" s="24"/>
      <c r="Q147" s="24"/>
      <c r="R147" s="24"/>
      <c r="S147" s="26"/>
      <c r="T147" s="24"/>
      <c r="U147" s="27"/>
      <c r="V147" s="27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8"/>
      <c r="AJ147" s="28"/>
      <c r="AK147" s="28"/>
      <c r="AL147" s="28"/>
      <c r="AM147" s="28"/>
      <c r="AN147" s="28"/>
      <c r="AO147" s="28"/>
    </row>
    <row r="148" spans="1:41" s="13" customFormat="1" ht="15.75" customHeight="1">
      <c r="A148" s="160" t="s">
        <v>265</v>
      </c>
      <c r="B148" s="161" t="s">
        <v>266</v>
      </c>
      <c r="C148" s="162" t="s">
        <v>178</v>
      </c>
      <c r="D148" s="21" t="s">
        <v>179</v>
      </c>
      <c r="E148" s="22">
        <v>10</v>
      </c>
      <c r="F148" s="22">
        <v>5</v>
      </c>
      <c r="G148" s="24">
        <f>$G$76</f>
        <v>4.5999999999999999E-2</v>
      </c>
      <c r="H148" s="24">
        <f t="shared" si="54"/>
        <v>0.45999999999999996</v>
      </c>
      <c r="I148" s="25">
        <f>H148+H149</f>
        <v>1.3849999999999998</v>
      </c>
      <c r="J148" s="24">
        <f t="shared" si="55"/>
        <v>0.22999999999999998</v>
      </c>
      <c r="K148" s="25">
        <f>J148+J149</f>
        <v>0.41499999999999998</v>
      </c>
      <c r="L148" s="24"/>
      <c r="M148" s="24"/>
      <c r="N148" s="24"/>
      <c r="O148" s="24">
        <f>I148*$Q$7</f>
        <v>2.0774999999999995E-2</v>
      </c>
      <c r="P148" s="24">
        <f>K148*$Q$7</f>
        <v>6.2249999999999996E-3</v>
      </c>
      <c r="Q148" s="24"/>
      <c r="R148" s="24">
        <f>I148*$T$7</f>
        <v>0.47089999999999999</v>
      </c>
      <c r="S148" s="26">
        <f>K148*$T$7</f>
        <v>0.1411</v>
      </c>
      <c r="T148" s="24"/>
      <c r="U148" s="27">
        <f>I148*$W$7</f>
        <v>1.3849999999999998E-4</v>
      </c>
      <c r="V148" s="27">
        <f>K148*$W$7</f>
        <v>4.1499999999999999E-5</v>
      </c>
      <c r="W148" s="24"/>
      <c r="X148" s="24">
        <f>I148*$Z$7</f>
        <v>1.0545389999999999</v>
      </c>
      <c r="Y148" s="24">
        <f>K148*$Z$7</f>
        <v>0.31598099999999996</v>
      </c>
      <c r="Z148" s="24"/>
      <c r="AA148" s="24">
        <f>I148+O148+R148+U148+X148</f>
        <v>2.9313524999999996</v>
      </c>
      <c r="AB148" s="24">
        <f>K148+P148+S148+V148+Y148</f>
        <v>0.87834749999999995</v>
      </c>
      <c r="AC148" s="24">
        <f>AA148*$AE$7</f>
        <v>5.8627049999999992</v>
      </c>
      <c r="AD148" s="24">
        <f>AB148*$AE$7</f>
        <v>1.7566949999999999</v>
      </c>
      <c r="AE148" s="24"/>
      <c r="AF148" s="24">
        <f>(AA148+AC148)*$AH$7</f>
        <v>0.26382172499999995</v>
      </c>
      <c r="AG148" s="24">
        <f>(AB148+AD148)*$AH$7</f>
        <v>7.905127499999999E-2</v>
      </c>
      <c r="AH148" s="24"/>
      <c r="AI148" s="28">
        <f>AA148+AC148+AF148</f>
        <v>9.0578792249999989</v>
      </c>
      <c r="AJ148" s="28">
        <f>AB148+AD148+AG148</f>
        <v>2.7140937749999998</v>
      </c>
      <c r="AK148" s="28">
        <f>AI148*$AM$7</f>
        <v>1.8115758449999999</v>
      </c>
      <c r="AL148" s="28">
        <f>AJ148*$AM$7</f>
        <v>0.54281875499999999</v>
      </c>
      <c r="AM148" s="28"/>
      <c r="AN148" s="28">
        <f>AI148+AK148</f>
        <v>10.869455069999999</v>
      </c>
      <c r="AO148" s="28">
        <f>AJ148+AL148</f>
        <v>3.2569125299999997</v>
      </c>
    </row>
    <row r="149" spans="1:41" s="13" customFormat="1" ht="21" customHeight="1">
      <c r="A149" s="160"/>
      <c r="B149" s="161"/>
      <c r="C149" s="162"/>
      <c r="D149" s="21" t="s">
        <v>49</v>
      </c>
      <c r="E149" s="22">
        <v>25</v>
      </c>
      <c r="F149" s="22">
        <v>5</v>
      </c>
      <c r="G149" s="24">
        <f>$G$77</f>
        <v>3.6999999999999998E-2</v>
      </c>
      <c r="H149" s="24">
        <f t="shared" si="54"/>
        <v>0.92499999999999993</v>
      </c>
      <c r="I149" s="25"/>
      <c r="J149" s="24">
        <f t="shared" si="55"/>
        <v>0.185</v>
      </c>
      <c r="K149" s="25"/>
      <c r="L149" s="24"/>
      <c r="M149" s="24"/>
      <c r="N149" s="24"/>
      <c r="O149" s="24"/>
      <c r="P149" s="24"/>
      <c r="Q149" s="24"/>
      <c r="R149" s="24"/>
      <c r="S149" s="26"/>
      <c r="T149" s="24"/>
      <c r="U149" s="27"/>
      <c r="V149" s="27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8"/>
      <c r="AJ149" s="28"/>
      <c r="AK149" s="28"/>
      <c r="AL149" s="28"/>
      <c r="AM149" s="28"/>
      <c r="AN149" s="28"/>
      <c r="AO149" s="28"/>
    </row>
    <row r="150" spans="1:41" s="13" customFormat="1" ht="21" customHeight="1">
      <c r="A150" s="160" t="s">
        <v>267</v>
      </c>
      <c r="B150" s="161" t="s">
        <v>268</v>
      </c>
      <c r="C150" s="162" t="s">
        <v>178</v>
      </c>
      <c r="D150" s="21" t="s">
        <v>179</v>
      </c>
      <c r="E150" s="22">
        <v>10</v>
      </c>
      <c r="F150" s="22">
        <v>5</v>
      </c>
      <c r="G150" s="24">
        <f>$G$76</f>
        <v>4.5999999999999999E-2</v>
      </c>
      <c r="H150" s="24">
        <f t="shared" si="54"/>
        <v>0.45999999999999996</v>
      </c>
      <c r="I150" s="25">
        <f>H150+H151</f>
        <v>1.3849999999999998</v>
      </c>
      <c r="J150" s="24">
        <f t="shared" si="55"/>
        <v>0.22999999999999998</v>
      </c>
      <c r="K150" s="25">
        <f>J150+J151</f>
        <v>0.41499999999999998</v>
      </c>
      <c r="L150" s="24"/>
      <c r="M150" s="24"/>
      <c r="N150" s="24"/>
      <c r="O150" s="24">
        <f>I150*$Q$7</f>
        <v>2.0774999999999995E-2</v>
      </c>
      <c r="P150" s="24">
        <f>K150*$Q$7</f>
        <v>6.2249999999999996E-3</v>
      </c>
      <c r="Q150" s="24"/>
      <c r="R150" s="24">
        <f>I150*$T$7</f>
        <v>0.47089999999999999</v>
      </c>
      <c r="S150" s="26">
        <f>K150*$T$7</f>
        <v>0.1411</v>
      </c>
      <c r="T150" s="24"/>
      <c r="U150" s="27">
        <f>I150*$W$7</f>
        <v>1.3849999999999998E-4</v>
      </c>
      <c r="V150" s="27">
        <f>K150*$W$7</f>
        <v>4.1499999999999999E-5</v>
      </c>
      <c r="W150" s="24"/>
      <c r="X150" s="24">
        <f>I150*$Z$7</f>
        <v>1.0545389999999999</v>
      </c>
      <c r="Y150" s="24">
        <f>K150*$Z$7</f>
        <v>0.31598099999999996</v>
      </c>
      <c r="Z150" s="24"/>
      <c r="AA150" s="24">
        <f>I150+O150+R150+U150+X150</f>
        <v>2.9313524999999996</v>
      </c>
      <c r="AB150" s="24">
        <f>K150+P150+S150+V150+Y150</f>
        <v>0.87834749999999995</v>
      </c>
      <c r="AC150" s="24">
        <f>AA150*$AE$7</f>
        <v>5.8627049999999992</v>
      </c>
      <c r="AD150" s="24">
        <f>AB150*$AE$7</f>
        <v>1.7566949999999999</v>
      </c>
      <c r="AE150" s="24"/>
      <c r="AF150" s="24">
        <f>(AA150+AC150)*$AH$7</f>
        <v>0.26382172499999995</v>
      </c>
      <c r="AG150" s="24">
        <f>(AB150+AD150)*$AH$7</f>
        <v>7.905127499999999E-2</v>
      </c>
      <c r="AH150" s="24"/>
      <c r="AI150" s="28">
        <f>AA150+AC150+AF150</f>
        <v>9.0578792249999989</v>
      </c>
      <c r="AJ150" s="28">
        <f>AB150+AD150+AG150</f>
        <v>2.7140937749999998</v>
      </c>
      <c r="AK150" s="28">
        <f>AI150*$AM$7</f>
        <v>1.8115758449999999</v>
      </c>
      <c r="AL150" s="28">
        <f>AJ150*$AM$7</f>
        <v>0.54281875499999999</v>
      </c>
      <c r="AM150" s="28"/>
      <c r="AN150" s="28">
        <f>AI150+AK150</f>
        <v>10.869455069999999</v>
      </c>
      <c r="AO150" s="28">
        <f>AJ150+AL150</f>
        <v>3.2569125299999997</v>
      </c>
    </row>
    <row r="151" spans="1:41" s="13" customFormat="1" ht="21" customHeight="1">
      <c r="A151" s="160"/>
      <c r="B151" s="161"/>
      <c r="C151" s="162"/>
      <c r="D151" s="21" t="s">
        <v>49</v>
      </c>
      <c r="E151" s="22">
        <v>25</v>
      </c>
      <c r="F151" s="22">
        <v>5</v>
      </c>
      <c r="G151" s="24">
        <f>$G$77</f>
        <v>3.6999999999999998E-2</v>
      </c>
      <c r="H151" s="24">
        <f t="shared" si="54"/>
        <v>0.92499999999999993</v>
      </c>
      <c r="I151" s="25"/>
      <c r="J151" s="24">
        <f t="shared" si="55"/>
        <v>0.185</v>
      </c>
      <c r="K151" s="25"/>
      <c r="L151" s="24"/>
      <c r="M151" s="24"/>
      <c r="N151" s="24"/>
      <c r="O151" s="24"/>
      <c r="P151" s="24"/>
      <c r="Q151" s="24"/>
      <c r="R151" s="24"/>
      <c r="S151" s="26"/>
      <c r="T151" s="24"/>
      <c r="U151" s="27"/>
      <c r="V151" s="27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8"/>
      <c r="AJ151" s="28"/>
      <c r="AK151" s="28"/>
      <c r="AL151" s="28"/>
      <c r="AM151" s="28"/>
      <c r="AN151" s="28"/>
      <c r="AO151" s="28"/>
    </row>
    <row r="152" spans="1:41" s="13" customFormat="1" ht="20.25" customHeight="1">
      <c r="A152" s="160" t="s">
        <v>269</v>
      </c>
      <c r="B152" s="161" t="s">
        <v>270</v>
      </c>
      <c r="C152" s="162" t="s">
        <v>178</v>
      </c>
      <c r="D152" s="21" t="s">
        <v>179</v>
      </c>
      <c r="E152" s="22">
        <v>5</v>
      </c>
      <c r="F152" s="22"/>
      <c r="G152" s="24">
        <f>$G$76</f>
        <v>4.5999999999999999E-2</v>
      </c>
      <c r="H152" s="24">
        <f t="shared" si="54"/>
        <v>0.22999999999999998</v>
      </c>
      <c r="I152" s="25">
        <f>H152+H153</f>
        <v>0.97</v>
      </c>
      <c r="J152" s="24">
        <f t="shared" si="55"/>
        <v>0</v>
      </c>
      <c r="K152" s="25">
        <f>J152+J153</f>
        <v>0</v>
      </c>
      <c r="L152" s="24"/>
      <c r="M152" s="24"/>
      <c r="N152" s="24"/>
      <c r="O152" s="24">
        <f>I152*$Q$7</f>
        <v>1.4549999999999999E-2</v>
      </c>
      <c r="P152" s="24">
        <f>K152*$Q$7</f>
        <v>0</v>
      </c>
      <c r="Q152" s="24"/>
      <c r="R152" s="24">
        <f>I152*$T$7</f>
        <v>0.32980000000000004</v>
      </c>
      <c r="S152" s="26">
        <f>K152*$T$7</f>
        <v>0</v>
      </c>
      <c r="T152" s="24"/>
      <c r="U152" s="27">
        <f>I152*$W$7</f>
        <v>9.7E-5</v>
      </c>
      <c r="V152" s="27">
        <f>K152*$W$7</f>
        <v>0</v>
      </c>
      <c r="W152" s="24"/>
      <c r="X152" s="24">
        <f>I152*$Z$7</f>
        <v>0.73855799999999994</v>
      </c>
      <c r="Y152" s="24">
        <f>K152*$Z$7</f>
        <v>0</v>
      </c>
      <c r="Z152" s="24"/>
      <c r="AA152" s="24">
        <f>I152+O152+R152+U152+X152</f>
        <v>2.0530049999999997</v>
      </c>
      <c r="AB152" s="24">
        <f>K152+P152+S152+V152+Y152</f>
        <v>0</v>
      </c>
      <c r="AC152" s="24">
        <f>AA152*$AE$7</f>
        <v>4.1060099999999995</v>
      </c>
      <c r="AD152" s="24">
        <f>AB152*$AE$7</f>
        <v>0</v>
      </c>
      <c r="AE152" s="24"/>
      <c r="AF152" s="24">
        <f>(AA152+AC152)*$AH$7</f>
        <v>0.18477044999999997</v>
      </c>
      <c r="AG152" s="24">
        <f>(AB152+AD152)*$AH$7</f>
        <v>0</v>
      </c>
      <c r="AH152" s="24"/>
      <c r="AI152" s="28">
        <f>AA152+AC152+AF152</f>
        <v>6.3437854499999995</v>
      </c>
      <c r="AJ152" s="28">
        <f>AB152+AD152+AG152</f>
        <v>0</v>
      </c>
      <c r="AK152" s="28">
        <f>AI152*$AM$7</f>
        <v>1.26875709</v>
      </c>
      <c r="AL152" s="28">
        <f>AJ152*$AM$7</f>
        <v>0</v>
      </c>
      <c r="AM152" s="28"/>
      <c r="AN152" s="28">
        <f>AI152+AK152</f>
        <v>7.6125425399999997</v>
      </c>
      <c r="AO152" s="28">
        <f>AJ152+AL152</f>
        <v>0</v>
      </c>
    </row>
    <row r="153" spans="1:41" s="13" customFormat="1" ht="38.25" customHeight="1">
      <c r="A153" s="160"/>
      <c r="B153" s="161"/>
      <c r="C153" s="162"/>
      <c r="D153" s="21" t="s">
        <v>49</v>
      </c>
      <c r="E153" s="22">
        <v>20</v>
      </c>
      <c r="F153" s="22"/>
      <c r="G153" s="24">
        <f>$G$77</f>
        <v>3.6999999999999998E-2</v>
      </c>
      <c r="H153" s="24">
        <f t="shared" si="54"/>
        <v>0.74</v>
      </c>
      <c r="I153" s="25"/>
      <c r="J153" s="24"/>
      <c r="K153" s="25"/>
      <c r="L153" s="24"/>
      <c r="M153" s="24"/>
      <c r="N153" s="24"/>
      <c r="O153" s="24"/>
      <c r="P153" s="24"/>
      <c r="Q153" s="24"/>
      <c r="R153" s="24"/>
      <c r="S153" s="26"/>
      <c r="T153" s="24"/>
      <c r="U153" s="27"/>
      <c r="V153" s="27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8"/>
      <c r="AJ153" s="28"/>
      <c r="AK153" s="28"/>
      <c r="AL153" s="28"/>
      <c r="AM153" s="28"/>
      <c r="AN153" s="28"/>
      <c r="AO153" s="28"/>
    </row>
    <row r="154" spans="1:41" s="13" customFormat="1" ht="22.5" customHeight="1">
      <c r="A154" s="160" t="s">
        <v>271</v>
      </c>
      <c r="B154" s="161" t="s">
        <v>272</v>
      </c>
      <c r="C154" s="162" t="s">
        <v>178</v>
      </c>
      <c r="D154" s="21" t="s">
        <v>179</v>
      </c>
      <c r="E154" s="22">
        <v>5</v>
      </c>
      <c r="F154" s="22"/>
      <c r="G154" s="24">
        <f>$G$76</f>
        <v>4.5999999999999999E-2</v>
      </c>
      <c r="H154" s="24">
        <f t="shared" si="54"/>
        <v>0.22999999999999998</v>
      </c>
      <c r="I154" s="25">
        <f>H154+H155</f>
        <v>0.97</v>
      </c>
      <c r="J154" s="24">
        <f t="shared" si="55"/>
        <v>0</v>
      </c>
      <c r="K154" s="25">
        <f>J154+J155</f>
        <v>0</v>
      </c>
      <c r="L154" s="24"/>
      <c r="M154" s="24"/>
      <c r="N154" s="24"/>
      <c r="O154" s="24">
        <f>I154*$Q$7</f>
        <v>1.4549999999999999E-2</v>
      </c>
      <c r="P154" s="24">
        <f>K154*$Q$7</f>
        <v>0</v>
      </c>
      <c r="Q154" s="24"/>
      <c r="R154" s="24">
        <f>I154*$T$7</f>
        <v>0.32980000000000004</v>
      </c>
      <c r="S154" s="26">
        <f>K154*$T$7</f>
        <v>0</v>
      </c>
      <c r="T154" s="24"/>
      <c r="U154" s="27">
        <f>I154*$W$7</f>
        <v>9.7E-5</v>
      </c>
      <c r="V154" s="27">
        <f>K154*$W$7</f>
        <v>0</v>
      </c>
      <c r="W154" s="24"/>
      <c r="X154" s="24">
        <f>I154*$Z$7</f>
        <v>0.73855799999999994</v>
      </c>
      <c r="Y154" s="24">
        <f>K154*$Z$7</f>
        <v>0</v>
      </c>
      <c r="Z154" s="24"/>
      <c r="AA154" s="24">
        <f>I154+O154+R154+U154+X154</f>
        <v>2.0530049999999997</v>
      </c>
      <c r="AB154" s="24">
        <f>K154+P154+S154+V154+Y154</f>
        <v>0</v>
      </c>
      <c r="AC154" s="24">
        <f>AA154*$AE$7</f>
        <v>4.1060099999999995</v>
      </c>
      <c r="AD154" s="24">
        <f>AB154*$AE$7</f>
        <v>0</v>
      </c>
      <c r="AE154" s="24"/>
      <c r="AF154" s="24">
        <f>(AA154+AC154)*$AH$7</f>
        <v>0.18477044999999997</v>
      </c>
      <c r="AG154" s="24">
        <f>(AB154+AD154)*$AH$7</f>
        <v>0</v>
      </c>
      <c r="AH154" s="24"/>
      <c r="AI154" s="28">
        <f>AA154+AC154+AF154</f>
        <v>6.3437854499999995</v>
      </c>
      <c r="AJ154" s="28">
        <f>AB154+AD154+AG154</f>
        <v>0</v>
      </c>
      <c r="AK154" s="28">
        <f>AI154*$AM$7</f>
        <v>1.26875709</v>
      </c>
      <c r="AL154" s="28">
        <f>AJ154*$AM$7</f>
        <v>0</v>
      </c>
      <c r="AM154" s="28"/>
      <c r="AN154" s="28">
        <f>AI154+AK154</f>
        <v>7.6125425399999997</v>
      </c>
      <c r="AO154" s="28">
        <f>AJ154+AL154</f>
        <v>0</v>
      </c>
    </row>
    <row r="155" spans="1:41" s="13" customFormat="1" ht="38.25" customHeight="1">
      <c r="A155" s="160"/>
      <c r="B155" s="161"/>
      <c r="C155" s="162"/>
      <c r="D155" s="21" t="s">
        <v>49</v>
      </c>
      <c r="E155" s="22">
        <v>20</v>
      </c>
      <c r="F155" s="22"/>
      <c r="G155" s="24">
        <f>$G$77</f>
        <v>3.6999999999999998E-2</v>
      </c>
      <c r="H155" s="24">
        <f t="shared" si="54"/>
        <v>0.74</v>
      </c>
      <c r="I155" s="25"/>
      <c r="J155" s="24"/>
      <c r="K155" s="25"/>
      <c r="L155" s="24"/>
      <c r="M155" s="24"/>
      <c r="N155" s="24"/>
      <c r="O155" s="24"/>
      <c r="P155" s="24"/>
      <c r="Q155" s="24"/>
      <c r="R155" s="24"/>
      <c r="S155" s="26"/>
      <c r="T155" s="24"/>
      <c r="U155" s="27"/>
      <c r="V155" s="27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8"/>
      <c r="AJ155" s="28"/>
      <c r="AK155" s="28"/>
      <c r="AL155" s="28"/>
      <c r="AM155" s="28"/>
      <c r="AN155" s="28"/>
      <c r="AO155" s="28"/>
    </row>
    <row r="156" spans="1:41" s="13" customFormat="1" ht="28.5" customHeight="1">
      <c r="A156" s="19" t="s">
        <v>273</v>
      </c>
      <c r="B156" s="71" t="s">
        <v>274</v>
      </c>
      <c r="C156" s="21" t="s">
        <v>178</v>
      </c>
      <c r="D156" s="21" t="s">
        <v>179</v>
      </c>
      <c r="E156" s="22">
        <v>15</v>
      </c>
      <c r="F156" s="22">
        <v>3</v>
      </c>
      <c r="G156" s="24">
        <f>$G$76</f>
        <v>4.5999999999999999E-2</v>
      </c>
      <c r="H156" s="24">
        <f t="shared" si="54"/>
        <v>0.69</v>
      </c>
      <c r="I156" s="25">
        <f>H156</f>
        <v>0.69</v>
      </c>
      <c r="J156" s="24">
        <f t="shared" si="55"/>
        <v>0.13800000000000001</v>
      </c>
      <c r="K156" s="25">
        <f>J156</f>
        <v>0.13800000000000001</v>
      </c>
      <c r="L156" s="24"/>
      <c r="M156" s="24"/>
      <c r="N156" s="24"/>
      <c r="O156" s="24">
        <f>I156*$Q$7</f>
        <v>1.0349999999999998E-2</v>
      </c>
      <c r="P156" s="24">
        <f>K156*$Q$7</f>
        <v>2.0700000000000002E-3</v>
      </c>
      <c r="Q156" s="24"/>
      <c r="R156" s="24">
        <f>I156*$T$7</f>
        <v>0.2346</v>
      </c>
      <c r="S156" s="26">
        <f>K156*$T$7</f>
        <v>4.692000000000001E-2</v>
      </c>
      <c r="T156" s="24"/>
      <c r="U156" s="27">
        <f>I156*$W$7</f>
        <v>6.8999999999999997E-5</v>
      </c>
      <c r="V156" s="27">
        <f>K156*$W$7</f>
        <v>1.3800000000000002E-5</v>
      </c>
      <c r="W156" s="24"/>
      <c r="X156" s="24">
        <f>I156*$Z$7</f>
        <v>0.52536599999999989</v>
      </c>
      <c r="Y156" s="24">
        <f>K156*$Z$7</f>
        <v>0.10507320000000001</v>
      </c>
      <c r="Z156" s="24"/>
      <c r="AA156" s="24">
        <f>I156+O156+R156+U156+X156</f>
        <v>1.4603849999999998</v>
      </c>
      <c r="AB156" s="24">
        <f>K156+P156+S156+V156+Y156</f>
        <v>0.29207700000000003</v>
      </c>
      <c r="AC156" s="24">
        <f>AA156*$AE$7</f>
        <v>2.9207699999999996</v>
      </c>
      <c r="AD156" s="24">
        <f>AB156*$AE$7</f>
        <v>0.58415400000000006</v>
      </c>
      <c r="AE156" s="24"/>
      <c r="AF156" s="24">
        <f>(AA156+AC156)*$AH$7</f>
        <v>0.13143464999999999</v>
      </c>
      <c r="AG156" s="24">
        <f>(AB156+AD156)*$AH$7</f>
        <v>2.6286930000000003E-2</v>
      </c>
      <c r="AH156" s="24"/>
      <c r="AI156" s="28">
        <f>AA156+AC156+AF156</f>
        <v>4.5125896499999998</v>
      </c>
      <c r="AJ156" s="28">
        <f>AB156+AD156+AG156</f>
        <v>0.90251793000000013</v>
      </c>
      <c r="AK156" s="28">
        <f>AI156*$AM$7</f>
        <v>0.90251793000000002</v>
      </c>
      <c r="AL156" s="28">
        <f>AJ156*$AM$7</f>
        <v>0.18050358600000005</v>
      </c>
      <c r="AM156" s="28"/>
      <c r="AN156" s="28">
        <f>AI156+AK156</f>
        <v>5.4151075799999999</v>
      </c>
      <c r="AO156" s="28">
        <f>AJ156+AL156</f>
        <v>1.0830215160000001</v>
      </c>
    </row>
    <row r="157" spans="1:41" s="13" customFormat="1" ht="24.75" customHeight="1">
      <c r="A157" s="19" t="s">
        <v>275</v>
      </c>
      <c r="B157" s="71" t="s">
        <v>276</v>
      </c>
      <c r="C157" s="21" t="s">
        <v>178</v>
      </c>
      <c r="D157" s="21" t="s">
        <v>49</v>
      </c>
      <c r="E157" s="22">
        <v>10</v>
      </c>
      <c r="F157" s="22">
        <v>5</v>
      </c>
      <c r="G157" s="24">
        <f>$G$77</f>
        <v>3.6999999999999998E-2</v>
      </c>
      <c r="H157" s="24">
        <f t="shared" si="54"/>
        <v>0.37</v>
      </c>
      <c r="I157" s="25">
        <f>H157</f>
        <v>0.37</v>
      </c>
      <c r="J157" s="24">
        <f t="shared" si="55"/>
        <v>0.185</v>
      </c>
      <c r="K157" s="25">
        <f>J157</f>
        <v>0.185</v>
      </c>
      <c r="L157" s="24"/>
      <c r="M157" s="24"/>
      <c r="N157" s="24"/>
      <c r="O157" s="24">
        <f>I157*$Q$7</f>
        <v>5.5499999999999994E-3</v>
      </c>
      <c r="P157" s="24">
        <f>K157*$Q$7</f>
        <v>2.7749999999999997E-3</v>
      </c>
      <c r="Q157" s="24"/>
      <c r="R157" s="24">
        <f>I157*$T$7</f>
        <v>0.1258</v>
      </c>
      <c r="S157" s="26">
        <f>K157*$T$7</f>
        <v>6.2899999999999998E-2</v>
      </c>
      <c r="T157" s="24"/>
      <c r="U157" s="27">
        <f>I157*$W$7</f>
        <v>3.6999999999999998E-5</v>
      </c>
      <c r="V157" s="27">
        <f>K157*$W$7</f>
        <v>1.8499999999999999E-5</v>
      </c>
      <c r="W157" s="24"/>
      <c r="X157" s="24">
        <f>I157*$Z$7</f>
        <v>0.28171799999999997</v>
      </c>
      <c r="Y157" s="24">
        <f>K157*$Z$7</f>
        <v>0.14085899999999998</v>
      </c>
      <c r="Z157" s="24"/>
      <c r="AA157" s="24">
        <f>I157+O157+R157+U157+X157</f>
        <v>0.78310499999999994</v>
      </c>
      <c r="AB157" s="24">
        <f>K157+P157+S157+V157+Y157</f>
        <v>0.39155249999999997</v>
      </c>
      <c r="AC157" s="24">
        <f>AA157*$AE$7</f>
        <v>1.5662099999999999</v>
      </c>
      <c r="AD157" s="24">
        <f>AB157*$AE$7</f>
        <v>0.78310499999999994</v>
      </c>
      <c r="AE157" s="24"/>
      <c r="AF157" s="24">
        <f>(AA157+AC157)*$AH$7</f>
        <v>7.0479449999999985E-2</v>
      </c>
      <c r="AG157" s="24">
        <f>(AB157+AD157)*$AH$7</f>
        <v>3.5239724999999993E-2</v>
      </c>
      <c r="AH157" s="24"/>
      <c r="AI157" s="28">
        <f>AA157+AC157+AF157</f>
        <v>2.4197944499999999</v>
      </c>
      <c r="AJ157" s="28">
        <f>AB157+AD157+AG157</f>
        <v>1.209897225</v>
      </c>
      <c r="AK157" s="28">
        <f>AI157*$AM$7</f>
        <v>0.48395889000000003</v>
      </c>
      <c r="AL157" s="28">
        <f>AJ157*$AM$7</f>
        <v>0.24197944500000002</v>
      </c>
      <c r="AM157" s="28"/>
      <c r="AN157" s="28">
        <f>AI157+AK157</f>
        <v>2.9037533399999997</v>
      </c>
      <c r="AO157" s="28">
        <f>AJ157+AL157</f>
        <v>1.4518766699999999</v>
      </c>
    </row>
    <row r="158" spans="1:41" s="58" customFormat="1" ht="19.5" customHeight="1">
      <c r="A158" s="59" t="s">
        <v>277</v>
      </c>
      <c r="B158" s="60" t="s">
        <v>278</v>
      </c>
      <c r="C158" s="50"/>
      <c r="D158" s="50"/>
      <c r="E158" s="51"/>
      <c r="F158" s="51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3"/>
      <c r="T158" s="52"/>
      <c r="U158" s="55"/>
      <c r="V158" s="55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6"/>
      <c r="AJ158" s="56"/>
      <c r="AK158" s="56"/>
      <c r="AL158" s="56"/>
      <c r="AM158" s="56"/>
      <c r="AN158" s="56"/>
      <c r="AO158" s="56"/>
    </row>
    <row r="159" spans="1:41" s="13" customFormat="1" ht="38.25" customHeight="1">
      <c r="A159" s="19" t="s">
        <v>279</v>
      </c>
      <c r="B159" s="20" t="s">
        <v>280</v>
      </c>
      <c r="C159" s="21"/>
      <c r="D159" s="21"/>
      <c r="E159" s="22"/>
      <c r="F159" s="22"/>
      <c r="G159" s="24"/>
      <c r="H159" s="24"/>
      <c r="I159" s="25"/>
      <c r="J159" s="24"/>
      <c r="K159" s="25"/>
      <c r="L159" s="24"/>
      <c r="M159" s="24"/>
      <c r="N159" s="24"/>
      <c r="O159" s="24"/>
      <c r="P159" s="24"/>
      <c r="Q159" s="24"/>
      <c r="R159" s="24"/>
      <c r="S159" s="26"/>
      <c r="T159" s="24"/>
      <c r="U159" s="27"/>
      <c r="V159" s="27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8"/>
      <c r="AJ159" s="28"/>
      <c r="AK159" s="28"/>
      <c r="AL159" s="28"/>
      <c r="AM159" s="28"/>
      <c r="AN159" s="28"/>
      <c r="AO159" s="28"/>
    </row>
    <row r="160" spans="1:41" s="13" customFormat="1" ht="19.5" customHeight="1">
      <c r="A160" s="160" t="s">
        <v>281</v>
      </c>
      <c r="B160" s="161" t="s">
        <v>282</v>
      </c>
      <c r="C160" s="162" t="s">
        <v>178</v>
      </c>
      <c r="D160" s="21" t="s">
        <v>179</v>
      </c>
      <c r="E160" s="22">
        <v>10</v>
      </c>
      <c r="F160" s="22">
        <v>5</v>
      </c>
      <c r="G160" s="24">
        <f>$G$76</f>
        <v>4.5999999999999999E-2</v>
      </c>
      <c r="H160" s="24">
        <f t="shared" si="54"/>
        <v>0.45999999999999996</v>
      </c>
      <c r="I160" s="25">
        <f>H160+H161</f>
        <v>0.83</v>
      </c>
      <c r="J160" s="24">
        <f t="shared" si="55"/>
        <v>0.22999999999999998</v>
      </c>
      <c r="K160" s="25">
        <f>J160+J161</f>
        <v>0.41499999999999998</v>
      </c>
      <c r="L160" s="24"/>
      <c r="M160" s="24"/>
      <c r="N160" s="24"/>
      <c r="O160" s="24">
        <f>I160*$Q$7</f>
        <v>1.2449999999999999E-2</v>
      </c>
      <c r="P160" s="24">
        <f>K160*$Q$7</f>
        <v>6.2249999999999996E-3</v>
      </c>
      <c r="Q160" s="24"/>
      <c r="R160" s="24">
        <f>I160*$T$7</f>
        <v>0.28220000000000001</v>
      </c>
      <c r="S160" s="26">
        <f>K160*$T$7</f>
        <v>0.1411</v>
      </c>
      <c r="T160" s="24"/>
      <c r="U160" s="27">
        <f>I160*$W$7</f>
        <v>8.2999999999999998E-5</v>
      </c>
      <c r="V160" s="27">
        <f>K160*$W$7</f>
        <v>4.1499999999999999E-5</v>
      </c>
      <c r="W160" s="24"/>
      <c r="X160" s="24">
        <f>I160*$Z$7</f>
        <v>0.63196199999999991</v>
      </c>
      <c r="Y160" s="24">
        <f>K160*$Z$7</f>
        <v>0.31598099999999996</v>
      </c>
      <c r="Z160" s="24"/>
      <c r="AA160" s="24">
        <f>I160+O160+R160+U160+X160</f>
        <v>1.7566949999999999</v>
      </c>
      <c r="AB160" s="24">
        <f>K160+P160+S160+V160+Y160</f>
        <v>0.87834749999999995</v>
      </c>
      <c r="AC160" s="24">
        <f>AA160*$AE$7</f>
        <v>3.5133899999999998</v>
      </c>
      <c r="AD160" s="24">
        <f>AB160*$AE$7</f>
        <v>1.7566949999999999</v>
      </c>
      <c r="AE160" s="24"/>
      <c r="AF160" s="24">
        <f>(AA160+AC160)*$AH$7</f>
        <v>0.15810254999999998</v>
      </c>
      <c r="AG160" s="24">
        <f>(AB160+AD160)*$AH$7</f>
        <v>7.905127499999999E-2</v>
      </c>
      <c r="AH160" s="24"/>
      <c r="AI160" s="28">
        <f>AA160+AC160+AF160</f>
        <v>5.4281875499999996</v>
      </c>
      <c r="AJ160" s="28">
        <f>AB160+AD160+AG160</f>
        <v>2.7140937749999998</v>
      </c>
      <c r="AK160" s="28">
        <f>AI160*$AM$7</f>
        <v>1.08563751</v>
      </c>
      <c r="AL160" s="28">
        <f>AJ160*$AM$7</f>
        <v>0.54281875499999999</v>
      </c>
      <c r="AM160" s="28"/>
      <c r="AN160" s="28">
        <f>AI160+AK160</f>
        <v>6.5138250599999994</v>
      </c>
      <c r="AO160" s="28">
        <f>AJ160+AL160</f>
        <v>3.2569125299999997</v>
      </c>
    </row>
    <row r="161" spans="1:41" s="13" customFormat="1" ht="26.25" customHeight="1">
      <c r="A161" s="160"/>
      <c r="B161" s="161"/>
      <c r="C161" s="162"/>
      <c r="D161" s="21" t="s">
        <v>49</v>
      </c>
      <c r="E161" s="22">
        <v>10</v>
      </c>
      <c r="F161" s="22">
        <v>5</v>
      </c>
      <c r="G161" s="24">
        <f>$G$77</f>
        <v>3.6999999999999998E-2</v>
      </c>
      <c r="H161" s="24">
        <f t="shared" si="54"/>
        <v>0.37</v>
      </c>
      <c r="I161" s="25"/>
      <c r="J161" s="24">
        <f t="shared" si="55"/>
        <v>0.185</v>
      </c>
      <c r="K161" s="25"/>
      <c r="L161" s="24"/>
      <c r="M161" s="24"/>
      <c r="N161" s="24"/>
      <c r="O161" s="24"/>
      <c r="P161" s="24"/>
      <c r="Q161" s="24"/>
      <c r="R161" s="24"/>
      <c r="S161" s="26"/>
      <c r="T161" s="24"/>
      <c r="U161" s="27"/>
      <c r="V161" s="27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8"/>
      <c r="AJ161" s="28"/>
      <c r="AK161" s="28"/>
      <c r="AL161" s="28"/>
      <c r="AM161" s="28"/>
      <c r="AN161" s="28"/>
      <c r="AO161" s="28"/>
    </row>
    <row r="162" spans="1:41" s="13" customFormat="1" ht="18.75" customHeight="1">
      <c r="A162" s="19" t="s">
        <v>283</v>
      </c>
      <c r="B162" s="20" t="s">
        <v>284</v>
      </c>
      <c r="C162" s="21"/>
      <c r="D162" s="21"/>
      <c r="E162" s="22"/>
      <c r="F162" s="22"/>
      <c r="G162" s="24"/>
      <c r="H162" s="24"/>
      <c r="I162" s="25"/>
      <c r="J162" s="24"/>
      <c r="K162" s="25"/>
      <c r="L162" s="24"/>
      <c r="M162" s="24"/>
      <c r="N162" s="24"/>
      <c r="O162" s="24"/>
      <c r="P162" s="24"/>
      <c r="Q162" s="24"/>
      <c r="R162" s="24"/>
      <c r="S162" s="26"/>
      <c r="T162" s="24"/>
      <c r="U162" s="27"/>
      <c r="V162" s="27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8"/>
      <c r="AJ162" s="28"/>
      <c r="AK162" s="28"/>
      <c r="AL162" s="28"/>
      <c r="AM162" s="28"/>
      <c r="AN162" s="28"/>
      <c r="AO162" s="28"/>
    </row>
    <row r="163" spans="1:41" s="13" customFormat="1" ht="20.25" customHeight="1">
      <c r="A163" s="160" t="s">
        <v>285</v>
      </c>
      <c r="B163" s="161" t="s">
        <v>286</v>
      </c>
      <c r="C163" s="162" t="s">
        <v>178</v>
      </c>
      <c r="D163" s="21" t="s">
        <v>179</v>
      </c>
      <c r="E163" s="22">
        <v>10</v>
      </c>
      <c r="F163" s="22">
        <v>5</v>
      </c>
      <c r="G163" s="24">
        <f>$G$76</f>
        <v>4.5999999999999999E-2</v>
      </c>
      <c r="H163" s="24">
        <f t="shared" si="54"/>
        <v>0.45999999999999996</v>
      </c>
      <c r="I163" s="25">
        <f>H163+H164</f>
        <v>1.2</v>
      </c>
      <c r="J163" s="24">
        <f t="shared" si="55"/>
        <v>0.22999999999999998</v>
      </c>
      <c r="K163" s="25">
        <f>J163+J164</f>
        <v>0.6</v>
      </c>
      <c r="L163" s="24"/>
      <c r="M163" s="24"/>
      <c r="N163" s="24"/>
      <c r="O163" s="24">
        <f>I163*$Q$7</f>
        <v>1.7999999999999999E-2</v>
      </c>
      <c r="P163" s="24">
        <f>K163*$Q$7</f>
        <v>8.9999999999999993E-3</v>
      </c>
      <c r="Q163" s="24"/>
      <c r="R163" s="24">
        <f>I163*$T$7</f>
        <v>0.40800000000000003</v>
      </c>
      <c r="S163" s="26">
        <f>K163*$T$7</f>
        <v>0.20400000000000001</v>
      </c>
      <c r="T163" s="24"/>
      <c r="U163" s="27">
        <f>I163*$W$7</f>
        <v>1.2E-4</v>
      </c>
      <c r="V163" s="27">
        <f>K163*$W$7</f>
        <v>6.0000000000000002E-5</v>
      </c>
      <c r="W163" s="24"/>
      <c r="X163" s="24">
        <f>I163*$Z$7</f>
        <v>0.91367999999999994</v>
      </c>
      <c r="Y163" s="24">
        <f>K163*$Z$7</f>
        <v>0.45683999999999997</v>
      </c>
      <c r="Z163" s="24"/>
      <c r="AA163" s="24">
        <f>I163+O163+R163+U163+X163</f>
        <v>2.5397999999999996</v>
      </c>
      <c r="AB163" s="24">
        <f>K163+P163+S163+V163+Y163</f>
        <v>1.2698999999999998</v>
      </c>
      <c r="AC163" s="24">
        <f>AA163*$AE$7</f>
        <v>5.0795999999999992</v>
      </c>
      <c r="AD163" s="24">
        <f>AB163*$AE$7</f>
        <v>2.5397999999999996</v>
      </c>
      <c r="AE163" s="24"/>
      <c r="AF163" s="24">
        <f>(AA163+AC163)*$AH$7</f>
        <v>0.22858199999999995</v>
      </c>
      <c r="AG163" s="24">
        <f>(AB163+AD163)*$AH$7</f>
        <v>0.11429099999999998</v>
      </c>
      <c r="AH163" s="24"/>
      <c r="AI163" s="28">
        <f>AA163+AC163+AF163</f>
        <v>7.8479819999999991</v>
      </c>
      <c r="AJ163" s="28">
        <f>AB163+AD163+AG163</f>
        <v>3.9239909999999996</v>
      </c>
      <c r="AK163" s="28">
        <f>AI163*$AM$7</f>
        <v>1.5695964</v>
      </c>
      <c r="AL163" s="28">
        <f>AJ163*$AM$7</f>
        <v>0.7847982</v>
      </c>
      <c r="AM163" s="28"/>
      <c r="AN163" s="28">
        <f>AI163+AK163</f>
        <v>9.4175784</v>
      </c>
      <c r="AO163" s="28">
        <f>AJ163+AL163</f>
        <v>4.7087892</v>
      </c>
    </row>
    <row r="164" spans="1:41" s="13" customFormat="1" ht="28.5" customHeight="1">
      <c r="A164" s="160"/>
      <c r="B164" s="161"/>
      <c r="C164" s="162"/>
      <c r="D164" s="21" t="s">
        <v>49</v>
      </c>
      <c r="E164" s="22">
        <v>20</v>
      </c>
      <c r="F164" s="22">
        <v>10</v>
      </c>
      <c r="G164" s="24">
        <f>$G$77</f>
        <v>3.6999999999999998E-2</v>
      </c>
      <c r="H164" s="24">
        <f t="shared" si="54"/>
        <v>0.74</v>
      </c>
      <c r="I164" s="25"/>
      <c r="J164" s="24">
        <f t="shared" si="55"/>
        <v>0.37</v>
      </c>
      <c r="K164" s="25"/>
      <c r="L164" s="24"/>
      <c r="M164" s="24"/>
      <c r="N164" s="24"/>
      <c r="O164" s="24"/>
      <c r="P164" s="24"/>
      <c r="Q164" s="24"/>
      <c r="R164" s="24"/>
      <c r="S164" s="26"/>
      <c r="T164" s="24"/>
      <c r="U164" s="27"/>
      <c r="V164" s="27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8"/>
      <c r="AJ164" s="28"/>
      <c r="AK164" s="28"/>
      <c r="AL164" s="28"/>
      <c r="AM164" s="28"/>
      <c r="AN164" s="28"/>
      <c r="AO164" s="28"/>
    </row>
    <row r="165" spans="1:41" s="13" customFormat="1" ht="15" customHeight="1">
      <c r="A165" s="160" t="s">
        <v>287</v>
      </c>
      <c r="B165" s="161" t="s">
        <v>288</v>
      </c>
      <c r="C165" s="162" t="s">
        <v>178</v>
      </c>
      <c r="D165" s="21" t="s">
        <v>179</v>
      </c>
      <c r="E165" s="22">
        <v>10</v>
      </c>
      <c r="F165" s="22">
        <v>5</v>
      </c>
      <c r="G165" s="24">
        <f>$G$76</f>
        <v>4.5999999999999999E-2</v>
      </c>
      <c r="H165" s="24">
        <f t="shared" si="54"/>
        <v>0.45999999999999996</v>
      </c>
      <c r="I165" s="25">
        <f>H165+H166</f>
        <v>1.2</v>
      </c>
      <c r="J165" s="24">
        <f t="shared" si="55"/>
        <v>0.22999999999999998</v>
      </c>
      <c r="K165" s="25">
        <f>J165+J166</f>
        <v>0.6</v>
      </c>
      <c r="L165" s="24"/>
      <c r="M165" s="24"/>
      <c r="N165" s="24"/>
      <c r="O165" s="24">
        <f>I165*$Q$7</f>
        <v>1.7999999999999999E-2</v>
      </c>
      <c r="P165" s="24">
        <f>K165*$Q$7</f>
        <v>8.9999999999999993E-3</v>
      </c>
      <c r="Q165" s="24"/>
      <c r="R165" s="24">
        <f>I165*$T$7</f>
        <v>0.40800000000000003</v>
      </c>
      <c r="S165" s="26">
        <f>K165*$T$7</f>
        <v>0.20400000000000001</v>
      </c>
      <c r="T165" s="24"/>
      <c r="U165" s="27">
        <f>I165*$W$7</f>
        <v>1.2E-4</v>
      </c>
      <c r="V165" s="27">
        <f>K165*$W$7</f>
        <v>6.0000000000000002E-5</v>
      </c>
      <c r="W165" s="24"/>
      <c r="X165" s="24">
        <f>I165*$Z$7</f>
        <v>0.91367999999999994</v>
      </c>
      <c r="Y165" s="24">
        <f>K165*$Z$7</f>
        <v>0.45683999999999997</v>
      </c>
      <c r="Z165" s="24"/>
      <c r="AA165" s="24">
        <f>I165+O165+R165+U165+X165</f>
        <v>2.5397999999999996</v>
      </c>
      <c r="AB165" s="24">
        <f>K165+P165+S165+V165+Y165</f>
        <v>1.2698999999999998</v>
      </c>
      <c r="AC165" s="24">
        <f>AA165*$AE$7</f>
        <v>5.0795999999999992</v>
      </c>
      <c r="AD165" s="24">
        <f>AB165*$AE$7</f>
        <v>2.5397999999999996</v>
      </c>
      <c r="AE165" s="24"/>
      <c r="AF165" s="24">
        <f>(AA165+AC165)*$AH$7</f>
        <v>0.22858199999999995</v>
      </c>
      <c r="AG165" s="24">
        <f>(AB165+AD165)*$AH$7</f>
        <v>0.11429099999999998</v>
      </c>
      <c r="AH165" s="24"/>
      <c r="AI165" s="28">
        <f>AA165+AC165+AF165</f>
        <v>7.8479819999999991</v>
      </c>
      <c r="AJ165" s="28">
        <f>AB165+AD165+AG165</f>
        <v>3.9239909999999996</v>
      </c>
      <c r="AK165" s="28">
        <f>AI165*$AM$7</f>
        <v>1.5695964</v>
      </c>
      <c r="AL165" s="28">
        <f>AJ165*$AM$7</f>
        <v>0.7847982</v>
      </c>
      <c r="AM165" s="28"/>
      <c r="AN165" s="28">
        <f>AI165+AK165</f>
        <v>9.4175784</v>
      </c>
      <c r="AO165" s="28">
        <f>AJ165+AL165</f>
        <v>4.7087892</v>
      </c>
    </row>
    <row r="166" spans="1:41" s="13" customFormat="1" ht="21" customHeight="1">
      <c r="A166" s="160"/>
      <c r="B166" s="161"/>
      <c r="C166" s="162"/>
      <c r="D166" s="21" t="s">
        <v>49</v>
      </c>
      <c r="E166" s="22">
        <v>20</v>
      </c>
      <c r="F166" s="22">
        <v>10</v>
      </c>
      <c r="G166" s="24">
        <f>$G$77</f>
        <v>3.6999999999999998E-2</v>
      </c>
      <c r="H166" s="24">
        <f t="shared" si="54"/>
        <v>0.74</v>
      </c>
      <c r="I166" s="25"/>
      <c r="J166" s="24">
        <f t="shared" si="55"/>
        <v>0.37</v>
      </c>
      <c r="K166" s="25"/>
      <c r="L166" s="24"/>
      <c r="M166" s="24"/>
      <c r="N166" s="24"/>
      <c r="O166" s="24"/>
      <c r="P166" s="24"/>
      <c r="Q166" s="24"/>
      <c r="R166" s="24"/>
      <c r="S166" s="26"/>
      <c r="T166" s="24"/>
      <c r="U166" s="27"/>
      <c r="V166" s="27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8"/>
      <c r="AJ166" s="28"/>
      <c r="AK166" s="28"/>
      <c r="AL166" s="28"/>
      <c r="AM166" s="28"/>
      <c r="AN166" s="28"/>
      <c r="AO166" s="28"/>
    </row>
    <row r="167" spans="1:41" s="13" customFormat="1" ht="16.5" customHeight="1">
      <c r="A167" s="160" t="s">
        <v>289</v>
      </c>
      <c r="B167" s="161" t="s">
        <v>290</v>
      </c>
      <c r="C167" s="162" t="s">
        <v>178</v>
      </c>
      <c r="D167" s="21" t="s">
        <v>179</v>
      </c>
      <c r="E167" s="22">
        <v>10</v>
      </c>
      <c r="F167" s="22">
        <v>5</v>
      </c>
      <c r="G167" s="24">
        <f>$G$76</f>
        <v>4.5999999999999999E-2</v>
      </c>
      <c r="H167" s="24">
        <f t="shared" si="54"/>
        <v>0.45999999999999996</v>
      </c>
      <c r="I167" s="25">
        <f>H167+H168</f>
        <v>1.2</v>
      </c>
      <c r="J167" s="24">
        <f t="shared" si="55"/>
        <v>0.22999999999999998</v>
      </c>
      <c r="K167" s="25">
        <f>J167+J168</f>
        <v>0.6</v>
      </c>
      <c r="L167" s="24"/>
      <c r="M167" s="24"/>
      <c r="N167" s="24"/>
      <c r="O167" s="24">
        <f>I167*$Q$7</f>
        <v>1.7999999999999999E-2</v>
      </c>
      <c r="P167" s="24">
        <f>K167*$Q$7</f>
        <v>8.9999999999999993E-3</v>
      </c>
      <c r="Q167" s="24"/>
      <c r="R167" s="24">
        <f>I167*$T$7</f>
        <v>0.40800000000000003</v>
      </c>
      <c r="S167" s="26">
        <f>K167*$T$7</f>
        <v>0.20400000000000001</v>
      </c>
      <c r="T167" s="24"/>
      <c r="U167" s="27">
        <f>I167*$W$7</f>
        <v>1.2E-4</v>
      </c>
      <c r="V167" s="27">
        <f>K167*$W$7</f>
        <v>6.0000000000000002E-5</v>
      </c>
      <c r="W167" s="24"/>
      <c r="X167" s="24">
        <f>I167*$Z$7</f>
        <v>0.91367999999999994</v>
      </c>
      <c r="Y167" s="24">
        <f>K167*$Z$7</f>
        <v>0.45683999999999997</v>
      </c>
      <c r="Z167" s="24"/>
      <c r="AA167" s="24">
        <f>I167+O167+R167+U167+X167</f>
        <v>2.5397999999999996</v>
      </c>
      <c r="AB167" s="24">
        <f>K167+P167+S167+V167+Y167</f>
        <v>1.2698999999999998</v>
      </c>
      <c r="AC167" s="24">
        <f>AA167*$AE$7</f>
        <v>5.0795999999999992</v>
      </c>
      <c r="AD167" s="24">
        <f>AB167*$AE$7</f>
        <v>2.5397999999999996</v>
      </c>
      <c r="AE167" s="24"/>
      <c r="AF167" s="24">
        <f>(AA167+AC167)*$AH$7</f>
        <v>0.22858199999999995</v>
      </c>
      <c r="AG167" s="24">
        <f>(AB167+AD167)*$AH$7</f>
        <v>0.11429099999999998</v>
      </c>
      <c r="AH167" s="24"/>
      <c r="AI167" s="28">
        <f>AA167+AC167+AF167</f>
        <v>7.8479819999999991</v>
      </c>
      <c r="AJ167" s="28">
        <f>AB167+AD167+AG167</f>
        <v>3.9239909999999996</v>
      </c>
      <c r="AK167" s="28">
        <f>AI167*$AM$7</f>
        <v>1.5695964</v>
      </c>
      <c r="AL167" s="28">
        <f>AJ167*$AM$7</f>
        <v>0.7847982</v>
      </c>
      <c r="AM167" s="28"/>
      <c r="AN167" s="28">
        <f>AI167+AK167</f>
        <v>9.4175784</v>
      </c>
      <c r="AO167" s="28">
        <f>AJ167+AL167</f>
        <v>4.7087892</v>
      </c>
    </row>
    <row r="168" spans="1:41" s="13" customFormat="1" ht="22.5" customHeight="1">
      <c r="A168" s="160"/>
      <c r="B168" s="161"/>
      <c r="C168" s="162"/>
      <c r="D168" s="21" t="s">
        <v>49</v>
      </c>
      <c r="E168" s="22">
        <v>20</v>
      </c>
      <c r="F168" s="22">
        <v>10</v>
      </c>
      <c r="G168" s="24">
        <f>$G$77</f>
        <v>3.6999999999999998E-2</v>
      </c>
      <c r="H168" s="24">
        <f t="shared" si="54"/>
        <v>0.74</v>
      </c>
      <c r="I168" s="25"/>
      <c r="J168" s="24">
        <f t="shared" si="55"/>
        <v>0.37</v>
      </c>
      <c r="K168" s="25"/>
      <c r="L168" s="24"/>
      <c r="M168" s="24"/>
      <c r="N168" s="24"/>
      <c r="O168" s="24"/>
      <c r="P168" s="24"/>
      <c r="Q168" s="24"/>
      <c r="R168" s="24"/>
      <c r="S168" s="26"/>
      <c r="T168" s="24"/>
      <c r="U168" s="27"/>
      <c r="V168" s="27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8"/>
      <c r="AJ168" s="28"/>
      <c r="AK168" s="28"/>
      <c r="AL168" s="28"/>
      <c r="AM168" s="28"/>
      <c r="AN168" s="28"/>
      <c r="AO168" s="28"/>
    </row>
    <row r="169" spans="1:41" s="13" customFormat="1" ht="21" customHeight="1">
      <c r="A169" s="19" t="s">
        <v>291</v>
      </c>
      <c r="B169" s="20" t="s">
        <v>292</v>
      </c>
      <c r="C169" s="21"/>
      <c r="D169" s="21"/>
      <c r="E169" s="22"/>
      <c r="F169" s="22"/>
      <c r="G169" s="24"/>
      <c r="H169" s="24"/>
      <c r="I169" s="25"/>
      <c r="J169" s="24"/>
      <c r="K169" s="25"/>
      <c r="L169" s="24"/>
      <c r="M169" s="24"/>
      <c r="N169" s="24"/>
      <c r="O169" s="24"/>
      <c r="P169" s="24"/>
      <c r="Q169" s="24"/>
      <c r="R169" s="24"/>
      <c r="S169" s="26"/>
      <c r="T169" s="24"/>
      <c r="U169" s="27"/>
      <c r="V169" s="27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8"/>
      <c r="AJ169" s="28"/>
      <c r="AK169" s="28"/>
      <c r="AL169" s="28"/>
      <c r="AM169" s="28"/>
      <c r="AN169" s="28"/>
      <c r="AO169" s="28"/>
    </row>
    <row r="170" spans="1:41" s="13" customFormat="1" ht="15.75" customHeight="1">
      <c r="A170" s="160" t="s">
        <v>293</v>
      </c>
      <c r="B170" s="161" t="s">
        <v>294</v>
      </c>
      <c r="C170" s="162" t="s">
        <v>178</v>
      </c>
      <c r="D170" s="21" t="s">
        <v>179</v>
      </c>
      <c r="E170" s="22">
        <v>10</v>
      </c>
      <c r="F170" s="22">
        <v>5</v>
      </c>
      <c r="G170" s="24">
        <f>$G$76</f>
        <v>4.5999999999999999E-2</v>
      </c>
      <c r="H170" s="24">
        <f t="shared" si="54"/>
        <v>0.45999999999999996</v>
      </c>
      <c r="I170" s="25">
        <f>H170+H171</f>
        <v>1.2</v>
      </c>
      <c r="J170" s="24">
        <f t="shared" si="55"/>
        <v>0.22999999999999998</v>
      </c>
      <c r="K170" s="25">
        <f>J170+J171</f>
        <v>0.6</v>
      </c>
      <c r="L170" s="24"/>
      <c r="M170" s="24"/>
      <c r="N170" s="24"/>
      <c r="O170" s="24">
        <f>I170*$Q$7</f>
        <v>1.7999999999999999E-2</v>
      </c>
      <c r="P170" s="24">
        <f>K170*$Q$7</f>
        <v>8.9999999999999993E-3</v>
      </c>
      <c r="Q170" s="24"/>
      <c r="R170" s="24">
        <f>I170*$T$7</f>
        <v>0.40800000000000003</v>
      </c>
      <c r="S170" s="26">
        <f>K170*$T$7</f>
        <v>0.20400000000000001</v>
      </c>
      <c r="T170" s="24"/>
      <c r="U170" s="27">
        <f>I170*$W$7</f>
        <v>1.2E-4</v>
      </c>
      <c r="V170" s="27">
        <f>K170*$W$7</f>
        <v>6.0000000000000002E-5</v>
      </c>
      <c r="W170" s="24"/>
      <c r="X170" s="24">
        <f>I170*$Z$7</f>
        <v>0.91367999999999994</v>
      </c>
      <c r="Y170" s="24">
        <f>K170*$Z$7</f>
        <v>0.45683999999999997</v>
      </c>
      <c r="Z170" s="24"/>
      <c r="AA170" s="24">
        <f>I170+O170+R170+U170+X170</f>
        <v>2.5397999999999996</v>
      </c>
      <c r="AB170" s="24">
        <f>K170+P170+S170+V170+Y170</f>
        <v>1.2698999999999998</v>
      </c>
      <c r="AC170" s="24">
        <f>AA170*$AE$7</f>
        <v>5.0795999999999992</v>
      </c>
      <c r="AD170" s="24">
        <f>AB170*$AE$7</f>
        <v>2.5397999999999996</v>
      </c>
      <c r="AE170" s="24"/>
      <c r="AF170" s="24">
        <f>(AA170+AC170)*$AH$7</f>
        <v>0.22858199999999995</v>
      </c>
      <c r="AG170" s="24">
        <f>(AB170+AD170)*$AH$7</f>
        <v>0.11429099999999998</v>
      </c>
      <c r="AH170" s="24"/>
      <c r="AI170" s="28">
        <f>AA170+AC170+AF170</f>
        <v>7.8479819999999991</v>
      </c>
      <c r="AJ170" s="28">
        <f>AB170+AD170+AG170</f>
        <v>3.9239909999999996</v>
      </c>
      <c r="AK170" s="28">
        <f>AI170*$AM$7</f>
        <v>1.5695964</v>
      </c>
      <c r="AL170" s="28">
        <f>AJ170*$AM$7</f>
        <v>0.7847982</v>
      </c>
      <c r="AM170" s="28"/>
      <c r="AN170" s="28">
        <f>AI170+AK170</f>
        <v>9.4175784</v>
      </c>
      <c r="AO170" s="28">
        <f>AJ170+AL170</f>
        <v>4.7087892</v>
      </c>
    </row>
    <row r="171" spans="1:41" s="13" customFormat="1" ht="21" customHeight="1">
      <c r="A171" s="160"/>
      <c r="B171" s="161"/>
      <c r="C171" s="162"/>
      <c r="D171" s="21" t="s">
        <v>49</v>
      </c>
      <c r="E171" s="22">
        <v>20</v>
      </c>
      <c r="F171" s="22">
        <v>10</v>
      </c>
      <c r="G171" s="24">
        <f>$G$77</f>
        <v>3.6999999999999998E-2</v>
      </c>
      <c r="H171" s="24">
        <f t="shared" si="54"/>
        <v>0.74</v>
      </c>
      <c r="I171" s="25"/>
      <c r="J171" s="24">
        <f t="shared" si="55"/>
        <v>0.37</v>
      </c>
      <c r="K171" s="25"/>
      <c r="L171" s="24"/>
      <c r="M171" s="24"/>
      <c r="N171" s="24"/>
      <c r="O171" s="24"/>
      <c r="P171" s="24"/>
      <c r="Q171" s="24"/>
      <c r="R171" s="24"/>
      <c r="S171" s="26"/>
      <c r="T171" s="24"/>
      <c r="U171" s="27"/>
      <c r="V171" s="27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8"/>
      <c r="AJ171" s="28"/>
      <c r="AK171" s="28"/>
      <c r="AL171" s="28"/>
      <c r="AM171" s="28"/>
      <c r="AN171" s="28"/>
      <c r="AO171" s="28"/>
    </row>
    <row r="172" spans="1:41" s="13" customFormat="1" ht="19.5" customHeight="1">
      <c r="A172" s="160" t="s">
        <v>295</v>
      </c>
      <c r="B172" s="161" t="s">
        <v>296</v>
      </c>
      <c r="C172" s="162" t="s">
        <v>178</v>
      </c>
      <c r="D172" s="21" t="s">
        <v>179</v>
      </c>
      <c r="E172" s="22">
        <v>10</v>
      </c>
      <c r="F172" s="22">
        <v>10</v>
      </c>
      <c r="G172" s="24">
        <f>$G$76</f>
        <v>4.5999999999999999E-2</v>
      </c>
      <c r="H172" s="24">
        <f t="shared" si="54"/>
        <v>0.45999999999999996</v>
      </c>
      <c r="I172" s="25">
        <f>H172+H173</f>
        <v>1.7549999999999999</v>
      </c>
      <c r="J172" s="24">
        <f t="shared" si="55"/>
        <v>0.45999999999999996</v>
      </c>
      <c r="K172" s="25">
        <f>J172+J173</f>
        <v>1.2</v>
      </c>
      <c r="L172" s="24"/>
      <c r="M172" s="24"/>
      <c r="N172" s="24"/>
      <c r="O172" s="24">
        <f>I172*$Q$7</f>
        <v>2.6324999999999998E-2</v>
      </c>
      <c r="P172" s="24">
        <f>K172*$Q$7</f>
        <v>1.7999999999999999E-2</v>
      </c>
      <c r="Q172" s="24"/>
      <c r="R172" s="24">
        <f>I172*$T$7</f>
        <v>0.59670000000000001</v>
      </c>
      <c r="S172" s="26">
        <f>K172*$T$7</f>
        <v>0.40800000000000003</v>
      </c>
      <c r="T172" s="24"/>
      <c r="U172" s="27">
        <f>I172*$W$7</f>
        <v>1.7550000000000001E-4</v>
      </c>
      <c r="V172" s="27">
        <f>K172*$W$7</f>
        <v>1.2E-4</v>
      </c>
      <c r="W172" s="24"/>
      <c r="X172" s="24">
        <f>I172*$Z$7</f>
        <v>1.3362569999999998</v>
      </c>
      <c r="Y172" s="24">
        <f>K172*$Z$7</f>
        <v>0.91367999999999994</v>
      </c>
      <c r="Z172" s="24"/>
      <c r="AA172" s="24">
        <f>I172+O172+R172+U172+X172</f>
        <v>3.7144575</v>
      </c>
      <c r="AB172" s="24">
        <f>K172+P172+S172+V172+Y172</f>
        <v>2.5397999999999996</v>
      </c>
      <c r="AC172" s="24">
        <f>AA172*$AE$7</f>
        <v>7.4289149999999999</v>
      </c>
      <c r="AD172" s="24">
        <f>AB172*$AE$7</f>
        <v>5.0795999999999992</v>
      </c>
      <c r="AE172" s="24"/>
      <c r="AF172" s="24">
        <f>(AA172+AC172)*$AH$7</f>
        <v>0.33430117500000001</v>
      </c>
      <c r="AG172" s="24">
        <f>(AB172+AD172)*$AH$7</f>
        <v>0.22858199999999995</v>
      </c>
      <c r="AH172" s="24"/>
      <c r="AI172" s="28">
        <f>AA172+AC172+AF172</f>
        <v>11.477673675</v>
      </c>
      <c r="AJ172" s="28">
        <f>AB172+AD172+AG172</f>
        <v>7.8479819999999991</v>
      </c>
      <c r="AK172" s="28">
        <f>AI172*$AM$7</f>
        <v>2.2955347349999999</v>
      </c>
      <c r="AL172" s="28">
        <f>AJ172*$AM$7</f>
        <v>1.5695964</v>
      </c>
      <c r="AM172" s="28"/>
      <c r="AN172" s="28">
        <f>AI172+AK172</f>
        <v>13.773208410000001</v>
      </c>
      <c r="AO172" s="28">
        <f>AJ172+AL172</f>
        <v>9.4175784</v>
      </c>
    </row>
    <row r="173" spans="1:41" s="13" customFormat="1" ht="25.5" customHeight="1">
      <c r="A173" s="160"/>
      <c r="B173" s="161"/>
      <c r="C173" s="162"/>
      <c r="D173" s="21" t="s">
        <v>49</v>
      </c>
      <c r="E173" s="22">
        <v>35</v>
      </c>
      <c r="F173" s="22">
        <v>20</v>
      </c>
      <c r="G173" s="24">
        <f>$G$77</f>
        <v>3.6999999999999998E-2</v>
      </c>
      <c r="H173" s="24">
        <f t="shared" si="54"/>
        <v>1.2949999999999999</v>
      </c>
      <c r="I173" s="25"/>
      <c r="J173" s="24">
        <f t="shared" si="55"/>
        <v>0.74</v>
      </c>
      <c r="K173" s="25"/>
      <c r="L173" s="24"/>
      <c r="M173" s="24"/>
      <c r="N173" s="24"/>
      <c r="O173" s="24"/>
      <c r="P173" s="24"/>
      <c r="Q173" s="24"/>
      <c r="R173" s="24"/>
      <c r="S173" s="26"/>
      <c r="T173" s="24"/>
      <c r="U173" s="27"/>
      <c r="V173" s="27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8"/>
      <c r="AJ173" s="28"/>
      <c r="AK173" s="28"/>
      <c r="AL173" s="28"/>
      <c r="AM173" s="28"/>
      <c r="AN173" s="28"/>
      <c r="AO173" s="28"/>
    </row>
    <row r="174" spans="1:41" s="13" customFormat="1" ht="20.25" customHeight="1">
      <c r="A174" s="160" t="s">
        <v>297</v>
      </c>
      <c r="B174" s="161" t="s">
        <v>298</v>
      </c>
      <c r="C174" s="162" t="s">
        <v>178</v>
      </c>
      <c r="D174" s="21" t="s">
        <v>179</v>
      </c>
      <c r="E174" s="22">
        <v>10</v>
      </c>
      <c r="F174" s="22">
        <v>5</v>
      </c>
      <c r="G174" s="24">
        <f>$G$76</f>
        <v>4.5999999999999999E-2</v>
      </c>
      <c r="H174" s="24">
        <f t="shared" si="54"/>
        <v>0.45999999999999996</v>
      </c>
      <c r="I174" s="25">
        <f>H174+H175</f>
        <v>1.2</v>
      </c>
      <c r="J174" s="24">
        <f t="shared" si="55"/>
        <v>0.22999999999999998</v>
      </c>
      <c r="K174" s="25">
        <f>J174+J175</f>
        <v>0.6</v>
      </c>
      <c r="L174" s="24"/>
      <c r="M174" s="24"/>
      <c r="N174" s="24"/>
      <c r="O174" s="24">
        <f>I174*$Q$7</f>
        <v>1.7999999999999999E-2</v>
      </c>
      <c r="P174" s="24">
        <f>K174*$Q$7</f>
        <v>8.9999999999999993E-3</v>
      </c>
      <c r="Q174" s="24"/>
      <c r="R174" s="24">
        <f>I174*$T$7</f>
        <v>0.40800000000000003</v>
      </c>
      <c r="S174" s="26">
        <f>K174*$T$7</f>
        <v>0.20400000000000001</v>
      </c>
      <c r="T174" s="24"/>
      <c r="U174" s="27">
        <f>I174*$W$7</f>
        <v>1.2E-4</v>
      </c>
      <c r="V174" s="27">
        <f>K174*$W$7</f>
        <v>6.0000000000000002E-5</v>
      </c>
      <c r="W174" s="24"/>
      <c r="X174" s="24">
        <f>I174*$Z$7</f>
        <v>0.91367999999999994</v>
      </c>
      <c r="Y174" s="24">
        <f>K174*$Z$7</f>
        <v>0.45683999999999997</v>
      </c>
      <c r="Z174" s="24"/>
      <c r="AA174" s="24">
        <f>I174+O174+R174+U174+X174</f>
        <v>2.5397999999999996</v>
      </c>
      <c r="AB174" s="24">
        <f>K174+P174+S174+V174+Y174</f>
        <v>1.2698999999999998</v>
      </c>
      <c r="AC174" s="24">
        <f>AA174*$AE$7</f>
        <v>5.0795999999999992</v>
      </c>
      <c r="AD174" s="24">
        <f>AB174*$AE$7</f>
        <v>2.5397999999999996</v>
      </c>
      <c r="AE174" s="24"/>
      <c r="AF174" s="24">
        <f>(AA174+AC174)*$AH$7</f>
        <v>0.22858199999999995</v>
      </c>
      <c r="AG174" s="24">
        <f>(AB174+AD174)*$AH$7</f>
        <v>0.11429099999999998</v>
      </c>
      <c r="AH174" s="24"/>
      <c r="AI174" s="28">
        <f>AA174+AC174+AF174</f>
        <v>7.8479819999999991</v>
      </c>
      <c r="AJ174" s="28">
        <f>AB174+AD174+AG174</f>
        <v>3.9239909999999996</v>
      </c>
      <c r="AK174" s="28">
        <f>AI174*$AM$7</f>
        <v>1.5695964</v>
      </c>
      <c r="AL174" s="28">
        <f>AJ174*$AM$7</f>
        <v>0.7847982</v>
      </c>
      <c r="AM174" s="28"/>
      <c r="AN174" s="28">
        <f>AI174+AK174</f>
        <v>9.4175784</v>
      </c>
      <c r="AO174" s="28">
        <f>AJ174+AL174</f>
        <v>4.7087892</v>
      </c>
    </row>
    <row r="175" spans="1:41" s="13" customFormat="1" ht="22.5" customHeight="1">
      <c r="A175" s="160"/>
      <c r="B175" s="161"/>
      <c r="C175" s="162"/>
      <c r="D175" s="21" t="s">
        <v>49</v>
      </c>
      <c r="E175" s="22">
        <v>20</v>
      </c>
      <c r="F175" s="22">
        <v>10</v>
      </c>
      <c r="G175" s="24">
        <f>$G$77</f>
        <v>3.6999999999999998E-2</v>
      </c>
      <c r="H175" s="24">
        <f t="shared" si="54"/>
        <v>0.74</v>
      </c>
      <c r="I175" s="25"/>
      <c r="J175" s="24">
        <f t="shared" si="55"/>
        <v>0.37</v>
      </c>
      <c r="K175" s="25"/>
      <c r="L175" s="24"/>
      <c r="M175" s="24"/>
      <c r="N175" s="24"/>
      <c r="O175" s="24"/>
      <c r="P175" s="24"/>
      <c r="Q175" s="24"/>
      <c r="R175" s="24"/>
      <c r="S175" s="26"/>
      <c r="T175" s="24"/>
      <c r="U175" s="27"/>
      <c r="V175" s="27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8"/>
      <c r="AJ175" s="28"/>
      <c r="AK175" s="28"/>
      <c r="AL175" s="28"/>
      <c r="AM175" s="28"/>
      <c r="AN175" s="28"/>
      <c r="AO175" s="28"/>
    </row>
    <row r="176" spans="1:41" s="13" customFormat="1" ht="18.75" customHeight="1">
      <c r="A176" s="160" t="s">
        <v>299</v>
      </c>
      <c r="B176" s="161" t="s">
        <v>300</v>
      </c>
      <c r="C176" s="162" t="s">
        <v>178</v>
      </c>
      <c r="D176" s="21" t="s">
        <v>179</v>
      </c>
      <c r="E176" s="22">
        <v>15</v>
      </c>
      <c r="F176" s="22">
        <v>10</v>
      </c>
      <c r="G176" s="24">
        <f>$G$76</f>
        <v>4.5999999999999999E-2</v>
      </c>
      <c r="H176" s="24">
        <f t="shared" si="54"/>
        <v>0.69</v>
      </c>
      <c r="I176" s="25">
        <f>H176+H177</f>
        <v>1.43</v>
      </c>
      <c r="J176" s="24">
        <f t="shared" si="55"/>
        <v>0.45999999999999996</v>
      </c>
      <c r="K176" s="25">
        <f>J176+J177</f>
        <v>0.83</v>
      </c>
      <c r="L176" s="24"/>
      <c r="M176" s="24"/>
      <c r="N176" s="24"/>
      <c r="O176" s="24">
        <f>I176*$Q$7</f>
        <v>2.1449999999999997E-2</v>
      </c>
      <c r="P176" s="24">
        <f>K176*$Q$7</f>
        <v>1.2449999999999999E-2</v>
      </c>
      <c r="Q176" s="24"/>
      <c r="R176" s="24">
        <f>I176*$T$7</f>
        <v>0.48620000000000002</v>
      </c>
      <c r="S176" s="26">
        <f>K176*$T$7</f>
        <v>0.28220000000000001</v>
      </c>
      <c r="T176" s="24"/>
      <c r="U176" s="27">
        <f>I176*$W$7</f>
        <v>1.4300000000000001E-4</v>
      </c>
      <c r="V176" s="27">
        <f>K176*$W$7</f>
        <v>8.2999999999999998E-5</v>
      </c>
      <c r="W176" s="24"/>
      <c r="X176" s="24">
        <f>I176*$Z$7</f>
        <v>1.0888019999999998</v>
      </c>
      <c r="Y176" s="24">
        <f>K176*$Z$7</f>
        <v>0.63196199999999991</v>
      </c>
      <c r="Z176" s="24"/>
      <c r="AA176" s="24">
        <f>I176+O176+R176+U176+X176</f>
        <v>3.0265949999999995</v>
      </c>
      <c r="AB176" s="24">
        <f>K176+P176+S176+V176+Y176</f>
        <v>1.7566949999999999</v>
      </c>
      <c r="AC176" s="24">
        <f>AA176*$AE$7</f>
        <v>6.053189999999999</v>
      </c>
      <c r="AD176" s="24">
        <f>AB176*$AE$7</f>
        <v>3.5133899999999998</v>
      </c>
      <c r="AE176" s="24"/>
      <c r="AF176" s="24">
        <f>(AA176+AC176)*$AH$7</f>
        <v>0.27239354999999993</v>
      </c>
      <c r="AG176" s="24">
        <f>(AB176+AD176)*$AH$7</f>
        <v>0.15810254999999998</v>
      </c>
      <c r="AH176" s="24"/>
      <c r="AI176" s="28">
        <f>AA176+AC176+AF176</f>
        <v>9.3521785499999979</v>
      </c>
      <c r="AJ176" s="28">
        <f>AB176+AD176+AG176</f>
        <v>5.4281875499999996</v>
      </c>
      <c r="AK176" s="28">
        <f>AI176*$AM$7</f>
        <v>1.8704357099999998</v>
      </c>
      <c r="AL176" s="28">
        <f>AJ176*$AM$7</f>
        <v>1.08563751</v>
      </c>
      <c r="AM176" s="28"/>
      <c r="AN176" s="28">
        <f>AI176+AK176</f>
        <v>11.222614259999997</v>
      </c>
      <c r="AO176" s="28">
        <f>AJ176+AL176</f>
        <v>6.5138250599999994</v>
      </c>
    </row>
    <row r="177" spans="1:41" s="13" customFormat="1" ht="21.75" customHeight="1">
      <c r="A177" s="160"/>
      <c r="B177" s="161"/>
      <c r="C177" s="162"/>
      <c r="D177" s="21" t="s">
        <v>49</v>
      </c>
      <c r="E177" s="22">
        <v>20</v>
      </c>
      <c r="F177" s="22">
        <v>10</v>
      </c>
      <c r="G177" s="24">
        <f>$G$77</f>
        <v>3.6999999999999998E-2</v>
      </c>
      <c r="H177" s="24">
        <f t="shared" si="54"/>
        <v>0.74</v>
      </c>
      <c r="I177" s="25"/>
      <c r="J177" s="24">
        <f t="shared" si="55"/>
        <v>0.37</v>
      </c>
      <c r="K177" s="25"/>
      <c r="L177" s="24"/>
      <c r="M177" s="24"/>
      <c r="N177" s="24"/>
      <c r="O177" s="24"/>
      <c r="P177" s="24"/>
      <c r="Q177" s="24"/>
      <c r="R177" s="24"/>
      <c r="S177" s="26"/>
      <c r="T177" s="24"/>
      <c r="U177" s="27"/>
      <c r="V177" s="27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8"/>
      <c r="AJ177" s="28"/>
      <c r="AK177" s="28"/>
      <c r="AL177" s="28"/>
      <c r="AM177" s="28"/>
      <c r="AN177" s="28"/>
      <c r="AO177" s="28"/>
    </row>
    <row r="178" spans="1:41" s="13" customFormat="1" ht="18.75" customHeight="1">
      <c r="A178" s="160" t="s">
        <v>301</v>
      </c>
      <c r="B178" s="161" t="s">
        <v>302</v>
      </c>
      <c r="C178" s="162" t="s">
        <v>178</v>
      </c>
      <c r="D178" s="21" t="s">
        <v>179</v>
      </c>
      <c r="E178" s="22">
        <v>15</v>
      </c>
      <c r="F178" s="22">
        <v>10</v>
      </c>
      <c r="G178" s="24">
        <f>$G$76</f>
        <v>4.5999999999999999E-2</v>
      </c>
      <c r="H178" s="24">
        <f t="shared" si="54"/>
        <v>0.69</v>
      </c>
      <c r="I178" s="25">
        <f>H178+H179</f>
        <v>1.43</v>
      </c>
      <c r="J178" s="24">
        <f t="shared" si="55"/>
        <v>0.45999999999999996</v>
      </c>
      <c r="K178" s="25">
        <f>J178+J179</f>
        <v>0.83</v>
      </c>
      <c r="L178" s="24"/>
      <c r="M178" s="24"/>
      <c r="N178" s="24"/>
      <c r="O178" s="24">
        <f>I178*$Q$7</f>
        <v>2.1449999999999997E-2</v>
      </c>
      <c r="P178" s="24">
        <f>K178*$Q$7</f>
        <v>1.2449999999999999E-2</v>
      </c>
      <c r="Q178" s="24"/>
      <c r="R178" s="24">
        <f>I178*$T$7</f>
        <v>0.48620000000000002</v>
      </c>
      <c r="S178" s="26">
        <f>K178*$T$7</f>
        <v>0.28220000000000001</v>
      </c>
      <c r="T178" s="24"/>
      <c r="U178" s="27">
        <f>I178*$W$7</f>
        <v>1.4300000000000001E-4</v>
      </c>
      <c r="V178" s="27">
        <f>K178*$W$7</f>
        <v>8.2999999999999998E-5</v>
      </c>
      <c r="W178" s="24"/>
      <c r="X178" s="24">
        <f>I178*$Z$7</f>
        <v>1.0888019999999998</v>
      </c>
      <c r="Y178" s="24">
        <f>K178*$Z$7</f>
        <v>0.63196199999999991</v>
      </c>
      <c r="Z178" s="24"/>
      <c r="AA178" s="24">
        <f>I178+O178+R178+U178+X178</f>
        <v>3.0265949999999995</v>
      </c>
      <c r="AB178" s="24">
        <f>K178+P178+S178+V178+Y178</f>
        <v>1.7566949999999999</v>
      </c>
      <c r="AC178" s="24">
        <f>AA178*$AE$7</f>
        <v>6.053189999999999</v>
      </c>
      <c r="AD178" s="24">
        <f>AB178*$AE$7</f>
        <v>3.5133899999999998</v>
      </c>
      <c r="AE178" s="24"/>
      <c r="AF178" s="24">
        <f>(AA178+AC178)*$AH$7</f>
        <v>0.27239354999999993</v>
      </c>
      <c r="AG178" s="24">
        <f>(AB178+AD178)*$AH$7</f>
        <v>0.15810254999999998</v>
      </c>
      <c r="AH178" s="24"/>
      <c r="AI178" s="28">
        <f>AA178+AC178+AF178</f>
        <v>9.3521785499999979</v>
      </c>
      <c r="AJ178" s="28">
        <f>AB178+AD178+AG178</f>
        <v>5.4281875499999996</v>
      </c>
      <c r="AK178" s="28">
        <f>AI178*$AM$7</f>
        <v>1.8704357099999998</v>
      </c>
      <c r="AL178" s="28">
        <f>AJ178*$AM$7</f>
        <v>1.08563751</v>
      </c>
      <c r="AM178" s="28"/>
      <c r="AN178" s="28">
        <f>AI178+AK178</f>
        <v>11.222614259999997</v>
      </c>
      <c r="AO178" s="28">
        <f>AJ178+AL178</f>
        <v>6.5138250599999994</v>
      </c>
    </row>
    <row r="179" spans="1:41" s="13" customFormat="1" ht="21.75" customHeight="1">
      <c r="A179" s="160"/>
      <c r="B179" s="161"/>
      <c r="C179" s="162"/>
      <c r="D179" s="21" t="s">
        <v>49</v>
      </c>
      <c r="E179" s="22">
        <v>20</v>
      </c>
      <c r="F179" s="22">
        <v>10</v>
      </c>
      <c r="G179" s="24">
        <f>$G$77</f>
        <v>3.6999999999999998E-2</v>
      </c>
      <c r="H179" s="24">
        <f t="shared" si="54"/>
        <v>0.74</v>
      </c>
      <c r="I179" s="25"/>
      <c r="J179" s="24">
        <f t="shared" si="55"/>
        <v>0.37</v>
      </c>
      <c r="K179" s="25"/>
      <c r="L179" s="24"/>
      <c r="M179" s="24"/>
      <c r="N179" s="24"/>
      <c r="O179" s="24"/>
      <c r="P179" s="24"/>
      <c r="Q179" s="24"/>
      <c r="R179" s="24"/>
      <c r="S179" s="26"/>
      <c r="T179" s="24"/>
      <c r="U179" s="27"/>
      <c r="V179" s="27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8"/>
      <c r="AJ179" s="28"/>
      <c r="AK179" s="28"/>
      <c r="AL179" s="28"/>
      <c r="AM179" s="28"/>
      <c r="AN179" s="28"/>
      <c r="AO179" s="28"/>
    </row>
    <row r="180" spans="1:41" s="13" customFormat="1" ht="17.25" customHeight="1">
      <c r="A180" s="160" t="s">
        <v>303</v>
      </c>
      <c r="B180" s="161" t="s">
        <v>304</v>
      </c>
      <c r="C180" s="162" t="s">
        <v>178</v>
      </c>
      <c r="D180" s="21" t="s">
        <v>179</v>
      </c>
      <c r="E180" s="22">
        <v>15</v>
      </c>
      <c r="F180" s="22">
        <v>10</v>
      </c>
      <c r="G180" s="24">
        <f>$G$76</f>
        <v>4.5999999999999999E-2</v>
      </c>
      <c r="H180" s="24">
        <f t="shared" si="54"/>
        <v>0.69</v>
      </c>
      <c r="I180" s="25">
        <f>H180+H181</f>
        <v>1.43</v>
      </c>
      <c r="J180" s="24">
        <f t="shared" si="55"/>
        <v>0.45999999999999996</v>
      </c>
      <c r="K180" s="25">
        <f>J180+J181</f>
        <v>0.83</v>
      </c>
      <c r="L180" s="24"/>
      <c r="M180" s="24"/>
      <c r="N180" s="24"/>
      <c r="O180" s="24">
        <f>I180*$Q$7</f>
        <v>2.1449999999999997E-2</v>
      </c>
      <c r="P180" s="24">
        <f>K180*$Q$7</f>
        <v>1.2449999999999999E-2</v>
      </c>
      <c r="Q180" s="24"/>
      <c r="R180" s="24">
        <f>I180*$T$7</f>
        <v>0.48620000000000002</v>
      </c>
      <c r="S180" s="26">
        <f>K180*$T$7</f>
        <v>0.28220000000000001</v>
      </c>
      <c r="T180" s="24"/>
      <c r="U180" s="27">
        <f>I180*$W$7</f>
        <v>1.4300000000000001E-4</v>
      </c>
      <c r="V180" s="27">
        <f>K180*$W$7</f>
        <v>8.2999999999999998E-5</v>
      </c>
      <c r="W180" s="24"/>
      <c r="X180" s="24">
        <f>I180*$Z$7</f>
        <v>1.0888019999999998</v>
      </c>
      <c r="Y180" s="24">
        <f>K180*$Z$7</f>
        <v>0.63196199999999991</v>
      </c>
      <c r="Z180" s="24"/>
      <c r="AA180" s="24">
        <f>I180+O180+R180+U180+X180</f>
        <v>3.0265949999999995</v>
      </c>
      <c r="AB180" s="24">
        <f>K180+P180+S180+V180+Y180</f>
        <v>1.7566949999999999</v>
      </c>
      <c r="AC180" s="24">
        <f>AA180*$AE$7</f>
        <v>6.053189999999999</v>
      </c>
      <c r="AD180" s="24">
        <f>AB180*$AE$7</f>
        <v>3.5133899999999998</v>
      </c>
      <c r="AE180" s="24"/>
      <c r="AF180" s="24">
        <f>(AA180+AC180)*$AH$7</f>
        <v>0.27239354999999993</v>
      </c>
      <c r="AG180" s="24">
        <f>(AB180+AD180)*$AH$7</f>
        <v>0.15810254999999998</v>
      </c>
      <c r="AH180" s="24"/>
      <c r="AI180" s="28">
        <f>AA180+AC180+AF180</f>
        <v>9.3521785499999979</v>
      </c>
      <c r="AJ180" s="28">
        <f>AB180+AD180+AG180</f>
        <v>5.4281875499999996</v>
      </c>
      <c r="AK180" s="28">
        <f>AI180*$AM$7</f>
        <v>1.8704357099999998</v>
      </c>
      <c r="AL180" s="28">
        <f>AJ180*$AM$7</f>
        <v>1.08563751</v>
      </c>
      <c r="AM180" s="28"/>
      <c r="AN180" s="28">
        <f>AI180+AK180</f>
        <v>11.222614259999997</v>
      </c>
      <c r="AO180" s="28">
        <f>AJ180+AL180</f>
        <v>6.5138250599999994</v>
      </c>
    </row>
    <row r="181" spans="1:41" s="13" customFormat="1" ht="23.25" customHeight="1">
      <c r="A181" s="160"/>
      <c r="B181" s="161"/>
      <c r="C181" s="162"/>
      <c r="D181" s="21" t="s">
        <v>49</v>
      </c>
      <c r="E181" s="22">
        <v>20</v>
      </c>
      <c r="F181" s="22">
        <v>10</v>
      </c>
      <c r="G181" s="24">
        <f>$G$77</f>
        <v>3.6999999999999998E-2</v>
      </c>
      <c r="H181" s="24">
        <f t="shared" si="54"/>
        <v>0.74</v>
      </c>
      <c r="I181" s="25"/>
      <c r="J181" s="24">
        <f t="shared" si="55"/>
        <v>0.37</v>
      </c>
      <c r="K181" s="25"/>
      <c r="L181" s="24"/>
      <c r="M181" s="24"/>
      <c r="N181" s="24"/>
      <c r="O181" s="24"/>
      <c r="P181" s="24"/>
      <c r="Q181" s="24"/>
      <c r="R181" s="24"/>
      <c r="S181" s="26"/>
      <c r="T181" s="24"/>
      <c r="U181" s="27"/>
      <c r="V181" s="27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8"/>
      <c r="AJ181" s="28"/>
      <c r="AK181" s="28"/>
      <c r="AL181" s="28"/>
      <c r="AM181" s="28"/>
      <c r="AN181" s="28"/>
      <c r="AO181" s="28"/>
    </row>
    <row r="182" spans="1:41" s="13" customFormat="1" ht="21" customHeight="1">
      <c r="A182" s="19" t="s">
        <v>305</v>
      </c>
      <c r="B182" s="20" t="s">
        <v>306</v>
      </c>
      <c r="C182" s="21"/>
      <c r="D182" s="21"/>
      <c r="E182" s="22"/>
      <c r="F182" s="22"/>
      <c r="G182" s="24"/>
      <c r="H182" s="24"/>
      <c r="I182" s="25"/>
      <c r="J182" s="24"/>
      <c r="K182" s="25"/>
      <c r="L182" s="24"/>
      <c r="M182" s="24"/>
      <c r="N182" s="24"/>
      <c r="O182" s="24"/>
      <c r="P182" s="24"/>
      <c r="Q182" s="24"/>
      <c r="R182" s="24"/>
      <c r="S182" s="26"/>
      <c r="T182" s="24"/>
      <c r="U182" s="27"/>
      <c r="V182" s="27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8"/>
      <c r="AJ182" s="28"/>
      <c r="AK182" s="28"/>
      <c r="AL182" s="28"/>
      <c r="AM182" s="28"/>
      <c r="AN182" s="28"/>
      <c r="AO182" s="28"/>
    </row>
    <row r="183" spans="1:41" s="13" customFormat="1" ht="18" customHeight="1">
      <c r="A183" s="160" t="s">
        <v>307</v>
      </c>
      <c r="B183" s="161" t="s">
        <v>308</v>
      </c>
      <c r="C183" s="162" t="s">
        <v>178</v>
      </c>
      <c r="D183" s="21" t="s">
        <v>179</v>
      </c>
      <c r="E183" s="22">
        <v>15</v>
      </c>
      <c r="F183" s="22">
        <v>10</v>
      </c>
      <c r="G183" s="24">
        <f>$G$76</f>
        <v>4.5999999999999999E-2</v>
      </c>
      <c r="H183" s="24">
        <f t="shared" si="54"/>
        <v>0.69</v>
      </c>
      <c r="I183" s="25">
        <f>H183+H184</f>
        <v>1.43</v>
      </c>
      <c r="J183" s="24">
        <f t="shared" si="55"/>
        <v>0.45999999999999996</v>
      </c>
      <c r="K183" s="25">
        <f>J183+J184</f>
        <v>0.83</v>
      </c>
      <c r="L183" s="24"/>
      <c r="M183" s="24"/>
      <c r="N183" s="24"/>
      <c r="O183" s="24">
        <f>I183*$Q$7</f>
        <v>2.1449999999999997E-2</v>
      </c>
      <c r="P183" s="24">
        <f>K183*$Q$7</f>
        <v>1.2449999999999999E-2</v>
      </c>
      <c r="Q183" s="24"/>
      <c r="R183" s="24">
        <f>I183*$T$7</f>
        <v>0.48620000000000002</v>
      </c>
      <c r="S183" s="26">
        <f>K183*$T$7</f>
        <v>0.28220000000000001</v>
      </c>
      <c r="T183" s="24"/>
      <c r="U183" s="27">
        <f>I183*$W$7</f>
        <v>1.4300000000000001E-4</v>
      </c>
      <c r="V183" s="27">
        <f>K183*$W$7</f>
        <v>8.2999999999999998E-5</v>
      </c>
      <c r="W183" s="24"/>
      <c r="X183" s="24">
        <f>I183*$Z$7</f>
        <v>1.0888019999999998</v>
      </c>
      <c r="Y183" s="24">
        <f>K183*$Z$7</f>
        <v>0.63196199999999991</v>
      </c>
      <c r="Z183" s="24"/>
      <c r="AA183" s="24">
        <f>I183+O183+R183+U183+X183</f>
        <v>3.0265949999999995</v>
      </c>
      <c r="AB183" s="24">
        <f>K183+P183+S183+V183+Y183</f>
        <v>1.7566949999999999</v>
      </c>
      <c r="AC183" s="24">
        <f>AA183*$AE$7</f>
        <v>6.053189999999999</v>
      </c>
      <c r="AD183" s="24">
        <f>AB183*$AE$7</f>
        <v>3.5133899999999998</v>
      </c>
      <c r="AE183" s="24"/>
      <c r="AF183" s="24">
        <f>(AA183+AC183)*$AH$7</f>
        <v>0.27239354999999993</v>
      </c>
      <c r="AG183" s="24">
        <f>(AB183+AD183)*$AH$7</f>
        <v>0.15810254999999998</v>
      </c>
      <c r="AH183" s="24"/>
      <c r="AI183" s="28">
        <f>AA183+AC183+AF183</f>
        <v>9.3521785499999979</v>
      </c>
      <c r="AJ183" s="28">
        <f>AB183+AD183+AG183</f>
        <v>5.4281875499999996</v>
      </c>
      <c r="AK183" s="28">
        <f>AI183*$AM$7</f>
        <v>1.8704357099999998</v>
      </c>
      <c r="AL183" s="28">
        <f>AJ183*$AM$7</f>
        <v>1.08563751</v>
      </c>
      <c r="AM183" s="28"/>
      <c r="AN183" s="28">
        <f>AI183+AK183</f>
        <v>11.222614259999997</v>
      </c>
      <c r="AO183" s="28">
        <f>AJ183+AL183</f>
        <v>6.5138250599999994</v>
      </c>
    </row>
    <row r="184" spans="1:41" s="13" customFormat="1" ht="24" customHeight="1">
      <c r="A184" s="160"/>
      <c r="B184" s="161"/>
      <c r="C184" s="162"/>
      <c r="D184" s="21" t="s">
        <v>49</v>
      </c>
      <c r="E184" s="22">
        <v>20</v>
      </c>
      <c r="F184" s="22">
        <v>10</v>
      </c>
      <c r="G184" s="24">
        <f>$G$77</f>
        <v>3.6999999999999998E-2</v>
      </c>
      <c r="H184" s="24">
        <f t="shared" si="54"/>
        <v>0.74</v>
      </c>
      <c r="I184" s="25"/>
      <c r="J184" s="24">
        <f t="shared" si="55"/>
        <v>0.37</v>
      </c>
      <c r="K184" s="25"/>
      <c r="L184" s="24"/>
      <c r="M184" s="24"/>
      <c r="N184" s="24"/>
      <c r="O184" s="24"/>
      <c r="P184" s="24"/>
      <c r="Q184" s="24"/>
      <c r="R184" s="24"/>
      <c r="S184" s="26"/>
      <c r="T184" s="24"/>
      <c r="U184" s="27"/>
      <c r="V184" s="27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8"/>
      <c r="AJ184" s="28"/>
      <c r="AK184" s="28"/>
      <c r="AL184" s="28"/>
      <c r="AM184" s="28"/>
      <c r="AN184" s="28"/>
      <c r="AO184" s="28"/>
    </row>
    <row r="185" spans="1:41" s="13" customFormat="1" ht="18" customHeight="1">
      <c r="A185" s="160" t="s">
        <v>309</v>
      </c>
      <c r="B185" s="161" t="s">
        <v>310</v>
      </c>
      <c r="C185" s="162" t="s">
        <v>178</v>
      </c>
      <c r="D185" s="21" t="s">
        <v>179</v>
      </c>
      <c r="E185" s="22">
        <v>30</v>
      </c>
      <c r="F185" s="22">
        <v>15</v>
      </c>
      <c r="G185" s="24">
        <f>$G$76</f>
        <v>4.5999999999999999E-2</v>
      </c>
      <c r="H185" s="24">
        <f t="shared" si="54"/>
        <v>1.38</v>
      </c>
      <c r="I185" s="25">
        <f>H185+H186</f>
        <v>1.75</v>
      </c>
      <c r="J185" s="24">
        <f t="shared" si="55"/>
        <v>0.69</v>
      </c>
      <c r="K185" s="25">
        <f>J185+J186</f>
        <v>0.875</v>
      </c>
      <c r="L185" s="24"/>
      <c r="M185" s="24"/>
      <c r="N185" s="24"/>
      <c r="O185" s="24">
        <f>I185*$Q$7</f>
        <v>2.6249999999999999E-2</v>
      </c>
      <c r="P185" s="24">
        <f>K185*$Q$7</f>
        <v>1.3125E-2</v>
      </c>
      <c r="Q185" s="24"/>
      <c r="R185" s="24">
        <f>I185*$T$7</f>
        <v>0.59500000000000008</v>
      </c>
      <c r="S185" s="26">
        <f>K185*$T$7</f>
        <v>0.29750000000000004</v>
      </c>
      <c r="T185" s="24"/>
      <c r="U185" s="27">
        <f>I185*$W$7</f>
        <v>1.75E-4</v>
      </c>
      <c r="V185" s="27">
        <f>K185*$W$7</f>
        <v>8.7499999999999999E-5</v>
      </c>
      <c r="W185" s="24"/>
      <c r="X185" s="24">
        <f>I185*$Z$7</f>
        <v>1.3324499999999999</v>
      </c>
      <c r="Y185" s="24">
        <f>K185*$Z$7</f>
        <v>0.66622499999999996</v>
      </c>
      <c r="Z185" s="24"/>
      <c r="AA185" s="24">
        <f>I185+O185+R185+U185+X185</f>
        <v>3.703875</v>
      </c>
      <c r="AB185" s="24">
        <f>K185+P185+S185+V185+Y185</f>
        <v>1.8519375</v>
      </c>
      <c r="AC185" s="24">
        <f>AA185*$AE$7</f>
        <v>7.4077500000000001</v>
      </c>
      <c r="AD185" s="24">
        <f>AB185*$AE$7</f>
        <v>3.703875</v>
      </c>
      <c r="AE185" s="24"/>
      <c r="AF185" s="24">
        <f>(AA185+AC185)*$AH$7</f>
        <v>0.33334874999999997</v>
      </c>
      <c r="AG185" s="24">
        <f>(AB185+AD185)*$AH$7</f>
        <v>0.16667437499999999</v>
      </c>
      <c r="AH185" s="24"/>
      <c r="AI185" s="28">
        <f>AA185+AC185+AF185</f>
        <v>11.444973750000001</v>
      </c>
      <c r="AJ185" s="28">
        <f>AB185+AD185+AG185</f>
        <v>5.7224868750000004</v>
      </c>
      <c r="AK185" s="28">
        <f>AI185*$AM$7</f>
        <v>2.2889947500000001</v>
      </c>
      <c r="AL185" s="28">
        <f>AJ185*$AM$7</f>
        <v>1.144497375</v>
      </c>
      <c r="AM185" s="28"/>
      <c r="AN185" s="28">
        <f>AI185+AK185</f>
        <v>13.733968500000001</v>
      </c>
      <c r="AO185" s="28">
        <f>AJ185+AL185</f>
        <v>6.8669842500000007</v>
      </c>
    </row>
    <row r="186" spans="1:41" s="13" customFormat="1" ht="26.25" customHeight="1">
      <c r="A186" s="160"/>
      <c r="B186" s="161"/>
      <c r="C186" s="162"/>
      <c r="D186" s="21" t="s">
        <v>49</v>
      </c>
      <c r="E186" s="22">
        <v>10</v>
      </c>
      <c r="F186" s="22">
        <v>5</v>
      </c>
      <c r="G186" s="24">
        <f>$G$77</f>
        <v>3.6999999999999998E-2</v>
      </c>
      <c r="H186" s="24">
        <f t="shared" si="54"/>
        <v>0.37</v>
      </c>
      <c r="I186" s="25"/>
      <c r="J186" s="24">
        <f t="shared" si="55"/>
        <v>0.185</v>
      </c>
      <c r="K186" s="25"/>
      <c r="L186" s="24"/>
      <c r="M186" s="24"/>
      <c r="N186" s="24"/>
      <c r="O186" s="24"/>
      <c r="P186" s="24"/>
      <c r="Q186" s="24"/>
      <c r="R186" s="24"/>
      <c r="S186" s="26"/>
      <c r="T186" s="24"/>
      <c r="U186" s="27"/>
      <c r="V186" s="27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8"/>
      <c r="AJ186" s="28"/>
      <c r="AK186" s="28"/>
      <c r="AL186" s="28"/>
      <c r="AM186" s="28"/>
      <c r="AN186" s="28"/>
      <c r="AO186" s="28"/>
    </row>
    <row r="187" spans="1:41" s="13" customFormat="1" ht="17.25" customHeight="1">
      <c r="A187" s="19" t="s">
        <v>311</v>
      </c>
      <c r="B187" s="20" t="s">
        <v>312</v>
      </c>
      <c r="C187" s="21"/>
      <c r="D187" s="21"/>
      <c r="E187" s="22"/>
      <c r="F187" s="22"/>
      <c r="G187" s="24"/>
      <c r="H187" s="24"/>
      <c r="I187" s="25"/>
      <c r="J187" s="24"/>
      <c r="K187" s="25"/>
      <c r="L187" s="24"/>
      <c r="M187" s="24"/>
      <c r="N187" s="24"/>
      <c r="O187" s="24"/>
      <c r="P187" s="24"/>
      <c r="Q187" s="24"/>
      <c r="R187" s="24"/>
      <c r="S187" s="26"/>
      <c r="T187" s="24"/>
      <c r="U187" s="27"/>
      <c r="V187" s="27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8"/>
      <c r="AJ187" s="28"/>
      <c r="AK187" s="28"/>
      <c r="AL187" s="28"/>
      <c r="AM187" s="28"/>
      <c r="AN187" s="28"/>
      <c r="AO187" s="28"/>
    </row>
    <row r="188" spans="1:41" s="13" customFormat="1" ht="18" customHeight="1">
      <c r="A188" s="160" t="s">
        <v>313</v>
      </c>
      <c r="B188" s="161" t="s">
        <v>314</v>
      </c>
      <c r="C188" s="162" t="s">
        <v>178</v>
      </c>
      <c r="D188" s="21" t="s">
        <v>179</v>
      </c>
      <c r="E188" s="22">
        <v>15</v>
      </c>
      <c r="F188" s="22">
        <v>10</v>
      </c>
      <c r="G188" s="24">
        <f>$G$76</f>
        <v>4.5999999999999999E-2</v>
      </c>
      <c r="H188" s="24">
        <f t="shared" si="54"/>
        <v>0.69</v>
      </c>
      <c r="I188" s="25">
        <f>H188+H189</f>
        <v>1.43</v>
      </c>
      <c r="J188" s="24">
        <f t="shared" si="55"/>
        <v>0.45999999999999996</v>
      </c>
      <c r="K188" s="25">
        <f>J188+J189</f>
        <v>0.83</v>
      </c>
      <c r="L188" s="24"/>
      <c r="M188" s="24"/>
      <c r="N188" s="24"/>
      <c r="O188" s="24">
        <f>I188*$Q$7</f>
        <v>2.1449999999999997E-2</v>
      </c>
      <c r="P188" s="24">
        <f>K188*$Q$7</f>
        <v>1.2449999999999999E-2</v>
      </c>
      <c r="Q188" s="24"/>
      <c r="R188" s="24">
        <f>I188*$T$7</f>
        <v>0.48620000000000002</v>
      </c>
      <c r="S188" s="26">
        <f>K188*$T$7</f>
        <v>0.28220000000000001</v>
      </c>
      <c r="T188" s="24"/>
      <c r="U188" s="27">
        <f>I188*$W$7</f>
        <v>1.4300000000000001E-4</v>
      </c>
      <c r="V188" s="27">
        <f>K188*$W$7</f>
        <v>8.2999999999999998E-5</v>
      </c>
      <c r="W188" s="24"/>
      <c r="X188" s="24">
        <f>I188*$Z$7</f>
        <v>1.0888019999999998</v>
      </c>
      <c r="Y188" s="24">
        <f>K188*$Z$7</f>
        <v>0.63196199999999991</v>
      </c>
      <c r="Z188" s="24"/>
      <c r="AA188" s="24">
        <f>I188+O188+R188+U188+X188</f>
        <v>3.0265949999999995</v>
      </c>
      <c r="AB188" s="24">
        <f>K188+P188+S188+V188+Y188</f>
        <v>1.7566949999999999</v>
      </c>
      <c r="AC188" s="24">
        <f>AA188*$AE$7</f>
        <v>6.053189999999999</v>
      </c>
      <c r="AD188" s="24">
        <f>AB188*$AE$7</f>
        <v>3.5133899999999998</v>
      </c>
      <c r="AE188" s="24"/>
      <c r="AF188" s="24">
        <f>(AA188+AC188)*$AH$7</f>
        <v>0.27239354999999993</v>
      </c>
      <c r="AG188" s="24">
        <f>(AB188+AD188)*$AH$7</f>
        <v>0.15810254999999998</v>
      </c>
      <c r="AH188" s="24"/>
      <c r="AI188" s="28">
        <f>AA188+AC188+AF188</f>
        <v>9.3521785499999979</v>
      </c>
      <c r="AJ188" s="28">
        <f>AB188+AD188+AG188</f>
        <v>5.4281875499999996</v>
      </c>
      <c r="AK188" s="28">
        <f>AI188*$AM$7</f>
        <v>1.8704357099999998</v>
      </c>
      <c r="AL188" s="28">
        <f>AJ188*$AM$7</f>
        <v>1.08563751</v>
      </c>
      <c r="AM188" s="28"/>
      <c r="AN188" s="28">
        <f>AI188+AK188</f>
        <v>11.222614259999997</v>
      </c>
      <c r="AO188" s="28">
        <f>AJ188+AL188</f>
        <v>6.5138250599999994</v>
      </c>
    </row>
    <row r="189" spans="1:41" s="13" customFormat="1" ht="21" customHeight="1">
      <c r="A189" s="160"/>
      <c r="B189" s="161"/>
      <c r="C189" s="162"/>
      <c r="D189" s="21" t="s">
        <v>49</v>
      </c>
      <c r="E189" s="22">
        <v>20</v>
      </c>
      <c r="F189" s="22">
        <v>10</v>
      </c>
      <c r="G189" s="24">
        <f>$G$77</f>
        <v>3.6999999999999998E-2</v>
      </c>
      <c r="H189" s="24">
        <f t="shared" si="54"/>
        <v>0.74</v>
      </c>
      <c r="I189" s="25"/>
      <c r="J189" s="24">
        <f t="shared" si="55"/>
        <v>0.37</v>
      </c>
      <c r="K189" s="25"/>
      <c r="L189" s="24"/>
      <c r="M189" s="24"/>
      <c r="N189" s="24"/>
      <c r="O189" s="24"/>
      <c r="P189" s="24"/>
      <c r="Q189" s="24"/>
      <c r="R189" s="24"/>
      <c r="S189" s="26"/>
      <c r="T189" s="24"/>
      <c r="U189" s="27"/>
      <c r="V189" s="27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8"/>
      <c r="AJ189" s="28"/>
      <c r="AK189" s="28"/>
      <c r="AL189" s="28"/>
      <c r="AM189" s="28"/>
      <c r="AN189" s="28"/>
      <c r="AO189" s="28"/>
    </row>
    <row r="190" spans="1:41" s="13" customFormat="1" ht="26.25" customHeight="1">
      <c r="A190" s="19" t="s">
        <v>315</v>
      </c>
      <c r="B190" s="20" t="s">
        <v>316</v>
      </c>
      <c r="C190" s="21" t="s">
        <v>178</v>
      </c>
      <c r="D190" s="21" t="s">
        <v>49</v>
      </c>
      <c r="E190" s="22">
        <v>10</v>
      </c>
      <c r="F190" s="22">
        <v>10</v>
      </c>
      <c r="G190" s="24">
        <f>$G$77</f>
        <v>3.6999999999999998E-2</v>
      </c>
      <c r="H190" s="24">
        <f t="shared" si="54"/>
        <v>0.37</v>
      </c>
      <c r="I190" s="25">
        <f>H190</f>
        <v>0.37</v>
      </c>
      <c r="J190" s="24">
        <f t="shared" si="55"/>
        <v>0.37</v>
      </c>
      <c r="K190" s="25">
        <f>J190</f>
        <v>0.37</v>
      </c>
      <c r="L190" s="24"/>
      <c r="M190" s="24"/>
      <c r="N190" s="24"/>
      <c r="O190" s="24">
        <f>I190*$Q$7</f>
        <v>5.5499999999999994E-3</v>
      </c>
      <c r="P190" s="24">
        <f>K190*$Q$7</f>
        <v>5.5499999999999994E-3</v>
      </c>
      <c r="Q190" s="24"/>
      <c r="R190" s="24">
        <f>I190*$T$7</f>
        <v>0.1258</v>
      </c>
      <c r="S190" s="26">
        <f>K190*$T$7</f>
        <v>0.1258</v>
      </c>
      <c r="T190" s="24"/>
      <c r="U190" s="27">
        <f>I190*$W$7</f>
        <v>3.6999999999999998E-5</v>
      </c>
      <c r="V190" s="27">
        <f>K190*$W$7</f>
        <v>3.6999999999999998E-5</v>
      </c>
      <c r="W190" s="24"/>
      <c r="X190" s="24">
        <f>I190*$Z$7</f>
        <v>0.28171799999999997</v>
      </c>
      <c r="Y190" s="24">
        <f>K190*$Z$7</f>
        <v>0.28171799999999997</v>
      </c>
      <c r="Z190" s="24"/>
      <c r="AA190" s="24">
        <f>I190+O190+R190+U190+X190</f>
        <v>0.78310499999999994</v>
      </c>
      <c r="AB190" s="24">
        <f>K190+P190+S190+V190+Y190</f>
        <v>0.78310499999999994</v>
      </c>
      <c r="AC190" s="24">
        <f>AA190*$AE$7</f>
        <v>1.5662099999999999</v>
      </c>
      <c r="AD190" s="24">
        <f>AB190*$AE$7</f>
        <v>1.5662099999999999</v>
      </c>
      <c r="AE190" s="24"/>
      <c r="AF190" s="24">
        <f>(AA190+AC190)*$AH$7</f>
        <v>7.0479449999999985E-2</v>
      </c>
      <c r="AG190" s="24">
        <f>(AB190+AD190)*$AH$7</f>
        <v>7.0479449999999985E-2</v>
      </c>
      <c r="AH190" s="24"/>
      <c r="AI190" s="28">
        <f>AA190+AC190+AF190</f>
        <v>2.4197944499999999</v>
      </c>
      <c r="AJ190" s="28">
        <f>AB190+AD190+AG190</f>
        <v>2.4197944499999999</v>
      </c>
      <c r="AK190" s="28">
        <f>AI190*$AM$7</f>
        <v>0.48395889000000003</v>
      </c>
      <c r="AL190" s="28">
        <f>AJ190*$AM$7</f>
        <v>0.48395889000000003</v>
      </c>
      <c r="AM190" s="28"/>
      <c r="AN190" s="28">
        <f>AI190+AK190</f>
        <v>2.9037533399999997</v>
      </c>
      <c r="AO190" s="28">
        <f>AJ190+AL190</f>
        <v>2.9037533399999997</v>
      </c>
    </row>
    <row r="191" spans="1:41" s="13" customFormat="1" ht="19.5" customHeight="1">
      <c r="A191" s="19" t="s">
        <v>317</v>
      </c>
      <c r="B191" s="20" t="s">
        <v>318</v>
      </c>
      <c r="C191" s="21"/>
      <c r="D191" s="21"/>
      <c r="E191" s="22"/>
      <c r="F191" s="22"/>
      <c r="G191" s="24"/>
      <c r="H191" s="24"/>
      <c r="I191" s="25"/>
      <c r="J191" s="24"/>
      <c r="K191" s="25"/>
      <c r="L191" s="24"/>
      <c r="M191" s="24"/>
      <c r="N191" s="24"/>
      <c r="O191" s="24"/>
      <c r="P191" s="24"/>
      <c r="Q191" s="24"/>
      <c r="R191" s="24"/>
      <c r="S191" s="26"/>
      <c r="T191" s="24"/>
      <c r="U191" s="27"/>
      <c r="V191" s="27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8"/>
      <c r="AJ191" s="28"/>
      <c r="AK191" s="28"/>
      <c r="AL191" s="28"/>
      <c r="AM191" s="28"/>
      <c r="AN191" s="28"/>
      <c r="AO191" s="28"/>
    </row>
    <row r="192" spans="1:41" s="13" customFormat="1" ht="19.5" customHeight="1">
      <c r="A192" s="160" t="s">
        <v>319</v>
      </c>
      <c r="B192" s="161" t="s">
        <v>320</v>
      </c>
      <c r="C192" s="162" t="s">
        <v>178</v>
      </c>
      <c r="D192" s="21" t="s">
        <v>179</v>
      </c>
      <c r="E192" s="22">
        <v>15</v>
      </c>
      <c r="F192" s="22">
        <v>10</v>
      </c>
      <c r="G192" s="24">
        <f>$G$76</f>
        <v>4.5999999999999999E-2</v>
      </c>
      <c r="H192" s="24">
        <f t="shared" si="54"/>
        <v>0.69</v>
      </c>
      <c r="I192" s="25">
        <f>H192+H193</f>
        <v>1.43</v>
      </c>
      <c r="J192" s="24">
        <f t="shared" si="55"/>
        <v>0.45999999999999996</v>
      </c>
      <c r="K192" s="25">
        <f>J192+J193</f>
        <v>0.83</v>
      </c>
      <c r="L192" s="24"/>
      <c r="M192" s="24"/>
      <c r="N192" s="24"/>
      <c r="O192" s="24">
        <f>I192*$Q$7</f>
        <v>2.1449999999999997E-2</v>
      </c>
      <c r="P192" s="24">
        <f>K192*$Q$7</f>
        <v>1.2449999999999999E-2</v>
      </c>
      <c r="Q192" s="24"/>
      <c r="R192" s="24">
        <f>I192*$T$7</f>
        <v>0.48620000000000002</v>
      </c>
      <c r="S192" s="26">
        <f>K192*$T$7</f>
        <v>0.28220000000000001</v>
      </c>
      <c r="T192" s="24"/>
      <c r="U192" s="27">
        <f>I192*$W$7</f>
        <v>1.4300000000000001E-4</v>
      </c>
      <c r="V192" s="27">
        <f>K192*$W$7</f>
        <v>8.2999999999999998E-5</v>
      </c>
      <c r="W192" s="24"/>
      <c r="X192" s="24">
        <f>I192*$Z$7</f>
        <v>1.0888019999999998</v>
      </c>
      <c r="Y192" s="24">
        <f>K192*$Z$7</f>
        <v>0.63196199999999991</v>
      </c>
      <c r="Z192" s="24"/>
      <c r="AA192" s="24">
        <f>I192+O192+R192+U192+X192</f>
        <v>3.0265949999999995</v>
      </c>
      <c r="AB192" s="24">
        <f>K192+P192+S192+V192+Y192</f>
        <v>1.7566949999999999</v>
      </c>
      <c r="AC192" s="24">
        <f>AA192*$AE$7</f>
        <v>6.053189999999999</v>
      </c>
      <c r="AD192" s="24">
        <f>AB192*$AE$7</f>
        <v>3.5133899999999998</v>
      </c>
      <c r="AE192" s="24"/>
      <c r="AF192" s="24">
        <f>(AA192+AC192)*$AH$7</f>
        <v>0.27239354999999993</v>
      </c>
      <c r="AG192" s="24">
        <f>(AB192+AD192)*$AH$7</f>
        <v>0.15810254999999998</v>
      </c>
      <c r="AH192" s="24"/>
      <c r="AI192" s="28">
        <f>AA192+AC192+AF192</f>
        <v>9.3521785499999979</v>
      </c>
      <c r="AJ192" s="28">
        <f>AB192+AD192+AG192</f>
        <v>5.4281875499999996</v>
      </c>
      <c r="AK192" s="28">
        <f>AI192*$AM$7</f>
        <v>1.8704357099999998</v>
      </c>
      <c r="AL192" s="28">
        <f>AJ192*$AM$7</f>
        <v>1.08563751</v>
      </c>
      <c r="AM192" s="28"/>
      <c r="AN192" s="28">
        <f>AI192+AK192</f>
        <v>11.222614259999997</v>
      </c>
      <c r="AO192" s="28">
        <f>AJ192+AL192</f>
        <v>6.5138250599999994</v>
      </c>
    </row>
    <row r="193" spans="1:41" s="13" customFormat="1" ht="25.5" customHeight="1">
      <c r="A193" s="160"/>
      <c r="B193" s="161"/>
      <c r="C193" s="162"/>
      <c r="D193" s="21" t="s">
        <v>49</v>
      </c>
      <c r="E193" s="22">
        <v>20</v>
      </c>
      <c r="F193" s="22">
        <v>10</v>
      </c>
      <c r="G193" s="24">
        <f>$G$77</f>
        <v>3.6999999999999998E-2</v>
      </c>
      <c r="H193" s="24">
        <f t="shared" si="54"/>
        <v>0.74</v>
      </c>
      <c r="I193" s="25"/>
      <c r="J193" s="24">
        <f t="shared" si="55"/>
        <v>0.37</v>
      </c>
      <c r="K193" s="25"/>
      <c r="L193" s="24"/>
      <c r="M193" s="24"/>
      <c r="N193" s="24"/>
      <c r="O193" s="24"/>
      <c r="P193" s="24"/>
      <c r="Q193" s="24"/>
      <c r="R193" s="24"/>
      <c r="S193" s="26"/>
      <c r="T193" s="24"/>
      <c r="U193" s="27"/>
      <c r="V193" s="27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8"/>
      <c r="AJ193" s="28"/>
      <c r="AK193" s="28"/>
      <c r="AL193" s="28"/>
      <c r="AM193" s="28"/>
      <c r="AN193" s="28"/>
      <c r="AO193" s="28"/>
    </row>
    <row r="194" spans="1:41" s="13" customFormat="1" ht="19.5" customHeight="1">
      <c r="A194" s="160" t="s">
        <v>321</v>
      </c>
      <c r="B194" s="161" t="s">
        <v>322</v>
      </c>
      <c r="C194" s="162" t="s">
        <v>178</v>
      </c>
      <c r="D194" s="21" t="s">
        <v>179</v>
      </c>
      <c r="E194" s="22">
        <v>30</v>
      </c>
      <c r="F194" s="22">
        <v>15</v>
      </c>
      <c r="G194" s="24">
        <f>$G$76</f>
        <v>4.5999999999999999E-2</v>
      </c>
      <c r="H194" s="24">
        <f t="shared" si="54"/>
        <v>1.38</v>
      </c>
      <c r="I194" s="25">
        <f>H194+H195</f>
        <v>1.75</v>
      </c>
      <c r="J194" s="24">
        <f t="shared" si="55"/>
        <v>0.69</v>
      </c>
      <c r="K194" s="25">
        <f>J194+J195</f>
        <v>0.875</v>
      </c>
      <c r="L194" s="24"/>
      <c r="M194" s="24"/>
      <c r="N194" s="24"/>
      <c r="O194" s="24">
        <f>I194*$Q$7</f>
        <v>2.6249999999999999E-2</v>
      </c>
      <c r="P194" s="24">
        <f>K194*$Q$7</f>
        <v>1.3125E-2</v>
      </c>
      <c r="Q194" s="24"/>
      <c r="R194" s="24">
        <f>I194*$T$7</f>
        <v>0.59500000000000008</v>
      </c>
      <c r="S194" s="26">
        <f>K194*$T$7</f>
        <v>0.29750000000000004</v>
      </c>
      <c r="T194" s="24"/>
      <c r="U194" s="27">
        <f>I194*$W$7</f>
        <v>1.75E-4</v>
      </c>
      <c r="V194" s="27">
        <f>K194*$W$7</f>
        <v>8.7499999999999999E-5</v>
      </c>
      <c r="W194" s="24"/>
      <c r="X194" s="24">
        <f>I194*$Z$7</f>
        <v>1.3324499999999999</v>
      </c>
      <c r="Y194" s="24">
        <f>K194*$Z$7</f>
        <v>0.66622499999999996</v>
      </c>
      <c r="Z194" s="24"/>
      <c r="AA194" s="24">
        <f>I194+O194+R194+U194+X194</f>
        <v>3.703875</v>
      </c>
      <c r="AB194" s="24">
        <f>K194+P194+S194+V194+Y194</f>
        <v>1.8519375</v>
      </c>
      <c r="AC194" s="24">
        <f>AA194*$AE$7</f>
        <v>7.4077500000000001</v>
      </c>
      <c r="AD194" s="24">
        <f>AB194*$AE$7</f>
        <v>3.703875</v>
      </c>
      <c r="AE194" s="24"/>
      <c r="AF194" s="24">
        <f>(AA194+AC194)*$AH$7</f>
        <v>0.33334874999999997</v>
      </c>
      <c r="AG194" s="24">
        <f>(AB194+AD194)*$AH$7</f>
        <v>0.16667437499999999</v>
      </c>
      <c r="AH194" s="24"/>
      <c r="AI194" s="28">
        <f>AA194+AC194+AF194</f>
        <v>11.444973750000001</v>
      </c>
      <c r="AJ194" s="28">
        <f>AB194+AD194+AG194</f>
        <v>5.7224868750000004</v>
      </c>
      <c r="AK194" s="28">
        <f>AI194*$AM$7</f>
        <v>2.2889947500000001</v>
      </c>
      <c r="AL194" s="28">
        <f>AJ194*$AM$7</f>
        <v>1.144497375</v>
      </c>
      <c r="AM194" s="28"/>
      <c r="AN194" s="28">
        <f>AI194+AK194</f>
        <v>13.733968500000001</v>
      </c>
      <c r="AO194" s="28">
        <f>AJ194+AL194</f>
        <v>6.8669842500000007</v>
      </c>
    </row>
    <row r="195" spans="1:41" s="13" customFormat="1" ht="21" customHeight="1">
      <c r="A195" s="160"/>
      <c r="B195" s="161"/>
      <c r="C195" s="162"/>
      <c r="D195" s="21" t="s">
        <v>49</v>
      </c>
      <c r="E195" s="22">
        <v>10</v>
      </c>
      <c r="F195" s="22">
        <v>5</v>
      </c>
      <c r="G195" s="24">
        <f>$G$77</f>
        <v>3.6999999999999998E-2</v>
      </c>
      <c r="H195" s="24">
        <f t="shared" si="54"/>
        <v>0.37</v>
      </c>
      <c r="I195" s="25"/>
      <c r="J195" s="24">
        <f t="shared" si="55"/>
        <v>0.185</v>
      </c>
      <c r="K195" s="25"/>
      <c r="L195" s="24"/>
      <c r="M195" s="24"/>
      <c r="N195" s="24"/>
      <c r="O195" s="24"/>
      <c r="P195" s="24"/>
      <c r="Q195" s="24"/>
      <c r="R195" s="24"/>
      <c r="S195" s="26"/>
      <c r="T195" s="24"/>
      <c r="U195" s="27"/>
      <c r="V195" s="27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8"/>
      <c r="AJ195" s="28"/>
      <c r="AK195" s="28"/>
      <c r="AL195" s="28"/>
      <c r="AM195" s="28"/>
      <c r="AN195" s="28"/>
      <c r="AO195" s="28"/>
    </row>
    <row r="196" spans="1:41" s="13" customFormat="1" ht="19.5" customHeight="1">
      <c r="A196" s="19" t="s">
        <v>323</v>
      </c>
      <c r="B196" s="20" t="s">
        <v>324</v>
      </c>
      <c r="C196" s="21"/>
      <c r="D196" s="21"/>
      <c r="E196" s="22"/>
      <c r="F196" s="22"/>
      <c r="G196" s="24"/>
      <c r="H196" s="24"/>
      <c r="I196" s="25"/>
      <c r="J196" s="24"/>
      <c r="K196" s="25"/>
      <c r="L196" s="24"/>
      <c r="M196" s="24"/>
      <c r="N196" s="24"/>
      <c r="O196" s="24"/>
      <c r="P196" s="24"/>
      <c r="Q196" s="24"/>
      <c r="R196" s="24"/>
      <c r="S196" s="26"/>
      <c r="T196" s="24"/>
      <c r="U196" s="27"/>
      <c r="V196" s="27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8"/>
      <c r="AJ196" s="28"/>
      <c r="AK196" s="28"/>
      <c r="AL196" s="28"/>
      <c r="AM196" s="28"/>
      <c r="AN196" s="28"/>
      <c r="AO196" s="28"/>
    </row>
    <row r="197" spans="1:41" s="13" customFormat="1" ht="14.25" customHeight="1">
      <c r="A197" s="160" t="s">
        <v>325</v>
      </c>
      <c r="B197" s="161" t="s">
        <v>326</v>
      </c>
      <c r="C197" s="162" t="s">
        <v>178</v>
      </c>
      <c r="D197" s="21" t="s">
        <v>179</v>
      </c>
      <c r="E197" s="22">
        <v>15</v>
      </c>
      <c r="F197" s="22">
        <v>10</v>
      </c>
      <c r="G197" s="24">
        <f>$G$76</f>
        <v>4.5999999999999999E-2</v>
      </c>
      <c r="H197" s="24">
        <f t="shared" si="54"/>
        <v>0.69</v>
      </c>
      <c r="I197" s="25">
        <f>H197+H198</f>
        <v>1.43</v>
      </c>
      <c r="J197" s="24">
        <f t="shared" si="55"/>
        <v>0.45999999999999996</v>
      </c>
      <c r="K197" s="25">
        <f>J197+J198</f>
        <v>0.83</v>
      </c>
      <c r="L197" s="24"/>
      <c r="M197" s="24"/>
      <c r="N197" s="24"/>
      <c r="O197" s="24">
        <f>I197*$Q$7</f>
        <v>2.1449999999999997E-2</v>
      </c>
      <c r="P197" s="24">
        <f>K197*$Q$7</f>
        <v>1.2449999999999999E-2</v>
      </c>
      <c r="Q197" s="24"/>
      <c r="R197" s="24">
        <f>I197*$T$7</f>
        <v>0.48620000000000002</v>
      </c>
      <c r="S197" s="26">
        <f>K197*$T$7</f>
        <v>0.28220000000000001</v>
      </c>
      <c r="T197" s="24"/>
      <c r="U197" s="27">
        <f>I197*$W$7</f>
        <v>1.4300000000000001E-4</v>
      </c>
      <c r="V197" s="27">
        <f>K197*$W$7</f>
        <v>8.2999999999999998E-5</v>
      </c>
      <c r="W197" s="24"/>
      <c r="X197" s="24">
        <f>I197*$Z$7</f>
        <v>1.0888019999999998</v>
      </c>
      <c r="Y197" s="24">
        <f>K197*$Z$7</f>
        <v>0.63196199999999991</v>
      </c>
      <c r="Z197" s="24"/>
      <c r="AA197" s="24">
        <f>I197+O197+R197+U197+X197</f>
        <v>3.0265949999999995</v>
      </c>
      <c r="AB197" s="24">
        <f>K197+P197+S197+V197+Y197</f>
        <v>1.7566949999999999</v>
      </c>
      <c r="AC197" s="24">
        <f>AA197*$AE$7</f>
        <v>6.053189999999999</v>
      </c>
      <c r="AD197" s="24">
        <f>AB197*$AE$7</f>
        <v>3.5133899999999998</v>
      </c>
      <c r="AE197" s="24"/>
      <c r="AF197" s="24">
        <f>(AA197+AC197)*$AH$7</f>
        <v>0.27239354999999993</v>
      </c>
      <c r="AG197" s="24">
        <f>(AB197+AD197)*$AH$7</f>
        <v>0.15810254999999998</v>
      </c>
      <c r="AH197" s="24"/>
      <c r="AI197" s="28">
        <f>AA197+AC197+AF197</f>
        <v>9.3521785499999979</v>
      </c>
      <c r="AJ197" s="28">
        <f>AB197+AD197+AG197</f>
        <v>5.4281875499999996</v>
      </c>
      <c r="AK197" s="28">
        <f>AI197*$AM$7</f>
        <v>1.8704357099999998</v>
      </c>
      <c r="AL197" s="28">
        <f>AJ197*$AM$7</f>
        <v>1.08563751</v>
      </c>
      <c r="AM197" s="28"/>
      <c r="AN197" s="28">
        <f>AI197+AK197</f>
        <v>11.222614259999997</v>
      </c>
      <c r="AO197" s="28">
        <f>AJ197+AL197</f>
        <v>6.5138250599999994</v>
      </c>
    </row>
    <row r="198" spans="1:41" s="13" customFormat="1" ht="22.5" customHeight="1">
      <c r="A198" s="160"/>
      <c r="B198" s="161"/>
      <c r="C198" s="162"/>
      <c r="D198" s="21" t="s">
        <v>49</v>
      </c>
      <c r="E198" s="22">
        <v>20</v>
      </c>
      <c r="F198" s="22">
        <v>10</v>
      </c>
      <c r="G198" s="24">
        <f>$G$77</f>
        <v>3.6999999999999998E-2</v>
      </c>
      <c r="H198" s="24">
        <f t="shared" si="54"/>
        <v>0.74</v>
      </c>
      <c r="I198" s="25"/>
      <c r="J198" s="24">
        <f t="shared" si="55"/>
        <v>0.37</v>
      </c>
      <c r="K198" s="25"/>
      <c r="L198" s="24"/>
      <c r="M198" s="24"/>
      <c r="N198" s="24"/>
      <c r="O198" s="24"/>
      <c r="P198" s="24"/>
      <c r="Q198" s="24"/>
      <c r="R198" s="24"/>
      <c r="S198" s="26"/>
      <c r="T198" s="24"/>
      <c r="U198" s="27"/>
      <c r="V198" s="27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8"/>
      <c r="AJ198" s="28"/>
      <c r="AK198" s="28"/>
      <c r="AL198" s="28"/>
      <c r="AM198" s="28"/>
      <c r="AN198" s="28"/>
      <c r="AO198" s="28"/>
    </row>
    <row r="199" spans="1:41" s="13" customFormat="1" ht="15" customHeight="1">
      <c r="A199" s="160" t="s">
        <v>327</v>
      </c>
      <c r="B199" s="161" t="s">
        <v>328</v>
      </c>
      <c r="C199" s="162" t="s">
        <v>178</v>
      </c>
      <c r="D199" s="21" t="s">
        <v>179</v>
      </c>
      <c r="E199" s="22">
        <v>30</v>
      </c>
      <c r="F199" s="22">
        <v>15</v>
      </c>
      <c r="G199" s="24">
        <f>$G$76</f>
        <v>4.5999999999999999E-2</v>
      </c>
      <c r="H199" s="24">
        <f t="shared" si="54"/>
        <v>1.38</v>
      </c>
      <c r="I199" s="25">
        <f>H199+H200</f>
        <v>1.75</v>
      </c>
      <c r="J199" s="24">
        <f t="shared" si="55"/>
        <v>0.69</v>
      </c>
      <c r="K199" s="25">
        <f>J199+J200</f>
        <v>0.875</v>
      </c>
      <c r="L199" s="24"/>
      <c r="M199" s="24"/>
      <c r="N199" s="24"/>
      <c r="O199" s="24">
        <f>I199*$Q$7</f>
        <v>2.6249999999999999E-2</v>
      </c>
      <c r="P199" s="24">
        <f>K199*$Q$7</f>
        <v>1.3125E-2</v>
      </c>
      <c r="Q199" s="24"/>
      <c r="R199" s="24">
        <f>I199*$T$7</f>
        <v>0.59500000000000008</v>
      </c>
      <c r="S199" s="26">
        <f>K199*$T$7</f>
        <v>0.29750000000000004</v>
      </c>
      <c r="T199" s="24"/>
      <c r="U199" s="27">
        <f>I199*$W$7</f>
        <v>1.75E-4</v>
      </c>
      <c r="V199" s="27">
        <f>K199*$W$7</f>
        <v>8.7499999999999999E-5</v>
      </c>
      <c r="W199" s="24"/>
      <c r="X199" s="24">
        <f>I199*$Z$7</f>
        <v>1.3324499999999999</v>
      </c>
      <c r="Y199" s="24">
        <f>K199*$Z$7</f>
        <v>0.66622499999999996</v>
      </c>
      <c r="Z199" s="24"/>
      <c r="AA199" s="24">
        <f>I199+O199+R199+U199+X199</f>
        <v>3.703875</v>
      </c>
      <c r="AB199" s="24">
        <f>K199+P199+S199+V199+Y199</f>
        <v>1.8519375</v>
      </c>
      <c r="AC199" s="24">
        <f>AA199*$AE$7</f>
        <v>7.4077500000000001</v>
      </c>
      <c r="AD199" s="24">
        <f>AB199*$AE$7</f>
        <v>3.703875</v>
      </c>
      <c r="AE199" s="24"/>
      <c r="AF199" s="24">
        <f>(AA199+AC199)*$AH$7</f>
        <v>0.33334874999999997</v>
      </c>
      <c r="AG199" s="24">
        <f>(AB199+AD199)*$AH$7</f>
        <v>0.16667437499999999</v>
      </c>
      <c r="AH199" s="24"/>
      <c r="AI199" s="28">
        <f>AA199+AC199+AF199</f>
        <v>11.444973750000001</v>
      </c>
      <c r="AJ199" s="28">
        <f>AB199+AD199+AG199</f>
        <v>5.7224868750000004</v>
      </c>
      <c r="AK199" s="28">
        <f>AI199*$AM$7</f>
        <v>2.2889947500000001</v>
      </c>
      <c r="AL199" s="28">
        <f>AJ199*$AM$7</f>
        <v>1.144497375</v>
      </c>
      <c r="AM199" s="28"/>
      <c r="AN199" s="28">
        <f>AI199+AK199</f>
        <v>13.733968500000001</v>
      </c>
      <c r="AO199" s="28">
        <f>AJ199+AL199</f>
        <v>6.8669842500000007</v>
      </c>
    </row>
    <row r="200" spans="1:41" s="13" customFormat="1" ht="27" customHeight="1">
      <c r="A200" s="160"/>
      <c r="B200" s="161"/>
      <c r="C200" s="162"/>
      <c r="D200" s="21" t="s">
        <v>49</v>
      </c>
      <c r="E200" s="22">
        <v>10</v>
      </c>
      <c r="F200" s="22">
        <v>5</v>
      </c>
      <c r="G200" s="24">
        <f>$G$77</f>
        <v>3.6999999999999998E-2</v>
      </c>
      <c r="H200" s="24">
        <f t="shared" si="54"/>
        <v>0.37</v>
      </c>
      <c r="I200" s="25"/>
      <c r="J200" s="24">
        <f t="shared" si="55"/>
        <v>0.185</v>
      </c>
      <c r="K200" s="25"/>
      <c r="L200" s="24"/>
      <c r="M200" s="24"/>
      <c r="N200" s="24"/>
      <c r="O200" s="24"/>
      <c r="P200" s="24"/>
      <c r="Q200" s="24"/>
      <c r="R200" s="24"/>
      <c r="S200" s="26"/>
      <c r="T200" s="24"/>
      <c r="U200" s="27"/>
      <c r="V200" s="27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8"/>
      <c r="AJ200" s="28"/>
      <c r="AK200" s="28"/>
      <c r="AL200" s="28"/>
      <c r="AM200" s="28"/>
      <c r="AN200" s="28"/>
      <c r="AO200" s="28"/>
    </row>
    <row r="201" spans="1:41" s="13" customFormat="1" ht="20.25" customHeight="1">
      <c r="A201" s="19" t="s">
        <v>329</v>
      </c>
      <c r="B201" s="20" t="s">
        <v>330</v>
      </c>
      <c r="C201" s="21"/>
      <c r="D201" s="21"/>
      <c r="E201" s="22"/>
      <c r="F201" s="22"/>
      <c r="G201" s="24"/>
      <c r="H201" s="24"/>
      <c r="I201" s="25"/>
      <c r="J201" s="24"/>
      <c r="K201" s="25"/>
      <c r="L201" s="24"/>
      <c r="M201" s="24"/>
      <c r="N201" s="24"/>
      <c r="O201" s="24"/>
      <c r="P201" s="24"/>
      <c r="Q201" s="24"/>
      <c r="R201" s="24"/>
      <c r="S201" s="26"/>
      <c r="T201" s="24"/>
      <c r="U201" s="27"/>
      <c r="V201" s="27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8"/>
      <c r="AJ201" s="28"/>
      <c r="AK201" s="28"/>
      <c r="AL201" s="28"/>
      <c r="AM201" s="28"/>
      <c r="AN201" s="28"/>
      <c r="AO201" s="28"/>
    </row>
    <row r="202" spans="1:41" s="13" customFormat="1" ht="15" customHeight="1">
      <c r="A202" s="160" t="s">
        <v>331</v>
      </c>
      <c r="B202" s="161" t="s">
        <v>332</v>
      </c>
      <c r="C202" s="162" t="s">
        <v>178</v>
      </c>
      <c r="D202" s="21" t="s">
        <v>179</v>
      </c>
      <c r="E202" s="22">
        <v>30</v>
      </c>
      <c r="F202" s="22">
        <v>15</v>
      </c>
      <c r="G202" s="24">
        <f>$G$76</f>
        <v>4.5999999999999999E-2</v>
      </c>
      <c r="H202" s="24">
        <f t="shared" si="54"/>
        <v>1.38</v>
      </c>
      <c r="I202" s="25">
        <f>H202+H203</f>
        <v>1.75</v>
      </c>
      <c r="J202" s="24">
        <f t="shared" si="55"/>
        <v>0.69</v>
      </c>
      <c r="K202" s="25">
        <f>J202+J203</f>
        <v>0.875</v>
      </c>
      <c r="L202" s="24"/>
      <c r="M202" s="24"/>
      <c r="N202" s="24"/>
      <c r="O202" s="24">
        <f>I202*$Q$7</f>
        <v>2.6249999999999999E-2</v>
      </c>
      <c r="P202" s="24">
        <f>K202*$Q$7</f>
        <v>1.3125E-2</v>
      </c>
      <c r="Q202" s="24"/>
      <c r="R202" s="24">
        <f>I202*$T$7</f>
        <v>0.59500000000000008</v>
      </c>
      <c r="S202" s="26">
        <f>K202*$T$7</f>
        <v>0.29750000000000004</v>
      </c>
      <c r="T202" s="24"/>
      <c r="U202" s="27">
        <f>I202*$W$7</f>
        <v>1.75E-4</v>
      </c>
      <c r="V202" s="27">
        <f>K202*$W$7</f>
        <v>8.7499999999999999E-5</v>
      </c>
      <c r="W202" s="24"/>
      <c r="X202" s="24">
        <f>I202*$Z$7</f>
        <v>1.3324499999999999</v>
      </c>
      <c r="Y202" s="24">
        <f>K202*$Z$7</f>
        <v>0.66622499999999996</v>
      </c>
      <c r="Z202" s="24"/>
      <c r="AA202" s="24">
        <f>I202+O202+R202+U202+X202</f>
        <v>3.703875</v>
      </c>
      <c r="AB202" s="24">
        <f>K202+P202+S202+V202+Y202</f>
        <v>1.8519375</v>
      </c>
      <c r="AC202" s="24">
        <f>AA202*$AE$7</f>
        <v>7.4077500000000001</v>
      </c>
      <c r="AD202" s="24">
        <f>AB202*$AE$7</f>
        <v>3.703875</v>
      </c>
      <c r="AE202" s="24"/>
      <c r="AF202" s="24">
        <f>(AA202+AC202)*$AH$7</f>
        <v>0.33334874999999997</v>
      </c>
      <c r="AG202" s="24">
        <f>(AB202+AD202)*$AH$7</f>
        <v>0.16667437499999999</v>
      </c>
      <c r="AH202" s="24"/>
      <c r="AI202" s="28">
        <f>AA202+AC202+AF202</f>
        <v>11.444973750000001</v>
      </c>
      <c r="AJ202" s="28">
        <f>AB202+AD202+AG202</f>
        <v>5.7224868750000004</v>
      </c>
      <c r="AK202" s="28">
        <f>AI202*$AM$7</f>
        <v>2.2889947500000001</v>
      </c>
      <c r="AL202" s="28">
        <f>AJ202*$AM$7</f>
        <v>1.144497375</v>
      </c>
      <c r="AM202" s="28"/>
      <c r="AN202" s="28">
        <f>AI202+AK202</f>
        <v>13.733968500000001</v>
      </c>
      <c r="AO202" s="28">
        <f>AJ202+AL202</f>
        <v>6.8669842500000007</v>
      </c>
    </row>
    <row r="203" spans="1:41" s="13" customFormat="1" ht="21" customHeight="1">
      <c r="A203" s="160"/>
      <c r="B203" s="161"/>
      <c r="C203" s="162"/>
      <c r="D203" s="21" t="s">
        <v>49</v>
      </c>
      <c r="E203" s="22">
        <v>10</v>
      </c>
      <c r="F203" s="22">
        <v>5</v>
      </c>
      <c r="G203" s="24">
        <f>$G$77</f>
        <v>3.6999999999999998E-2</v>
      </c>
      <c r="H203" s="24">
        <f t="shared" si="54"/>
        <v>0.37</v>
      </c>
      <c r="I203" s="25"/>
      <c r="J203" s="24">
        <f t="shared" si="55"/>
        <v>0.185</v>
      </c>
      <c r="K203" s="25"/>
      <c r="L203" s="24"/>
      <c r="M203" s="24"/>
      <c r="N203" s="24"/>
      <c r="O203" s="24"/>
      <c r="P203" s="24"/>
      <c r="Q203" s="24"/>
      <c r="R203" s="24"/>
      <c r="S203" s="26"/>
      <c r="T203" s="24"/>
      <c r="U203" s="27"/>
      <c r="V203" s="27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8"/>
      <c r="AJ203" s="28"/>
      <c r="AK203" s="28"/>
      <c r="AL203" s="28"/>
      <c r="AM203" s="28"/>
      <c r="AN203" s="28"/>
      <c r="AO203" s="28"/>
    </row>
    <row r="204" spans="1:41" s="13" customFormat="1" ht="15.75" customHeight="1">
      <c r="A204" s="19" t="s">
        <v>333</v>
      </c>
      <c r="B204" s="72" t="s">
        <v>334</v>
      </c>
      <c r="C204" s="21"/>
      <c r="D204" s="21"/>
      <c r="E204" s="22"/>
      <c r="F204" s="22"/>
      <c r="G204" s="24"/>
      <c r="H204" s="24"/>
      <c r="I204" s="25"/>
      <c r="J204" s="24"/>
      <c r="K204" s="25"/>
      <c r="L204" s="24"/>
      <c r="M204" s="24"/>
      <c r="N204" s="24"/>
      <c r="O204" s="24"/>
      <c r="P204" s="24"/>
      <c r="Q204" s="24"/>
      <c r="R204" s="24"/>
      <c r="S204" s="26"/>
      <c r="T204" s="24"/>
      <c r="U204" s="27"/>
      <c r="V204" s="27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8"/>
      <c r="AJ204" s="28"/>
      <c r="AK204" s="28"/>
      <c r="AL204" s="28"/>
      <c r="AM204" s="28"/>
      <c r="AN204" s="28"/>
      <c r="AO204" s="28"/>
    </row>
    <row r="205" spans="1:41" s="13" customFormat="1" ht="16.5" customHeight="1">
      <c r="A205" s="173" t="s">
        <v>335</v>
      </c>
      <c r="B205" s="179" t="s">
        <v>336</v>
      </c>
      <c r="C205" s="177" t="s">
        <v>178</v>
      </c>
      <c r="D205" s="21" t="s">
        <v>179</v>
      </c>
      <c r="E205" s="22">
        <v>30</v>
      </c>
      <c r="F205" s="22">
        <v>15</v>
      </c>
      <c r="G205" s="24">
        <f>$G$76</f>
        <v>4.5999999999999999E-2</v>
      </c>
      <c r="H205" s="24">
        <f t="shared" si="54"/>
        <v>1.38</v>
      </c>
      <c r="I205" s="25">
        <f>H205+H206</f>
        <v>1.75</v>
      </c>
      <c r="J205" s="24">
        <f t="shared" si="55"/>
        <v>0.69</v>
      </c>
      <c r="K205" s="25">
        <f>J205+J206</f>
        <v>0.875</v>
      </c>
      <c r="L205" s="24"/>
      <c r="M205" s="24"/>
      <c r="N205" s="24"/>
      <c r="O205" s="24">
        <f t="shared" ref="O205:O211" si="56">I205*$Q$7</f>
        <v>2.6249999999999999E-2</v>
      </c>
      <c r="P205" s="24">
        <f t="shared" ref="P205:P211" si="57">K205*$Q$7</f>
        <v>1.3125E-2</v>
      </c>
      <c r="Q205" s="24"/>
      <c r="R205" s="24">
        <f t="shared" ref="R205:R211" si="58">I205*$T$7</f>
        <v>0.59500000000000008</v>
      </c>
      <c r="S205" s="26">
        <f t="shared" ref="S205:S211" si="59">K205*$T$7</f>
        <v>0.29750000000000004</v>
      </c>
      <c r="T205" s="24"/>
      <c r="U205" s="27">
        <f t="shared" ref="U205:U211" si="60">I205*$W$7</f>
        <v>1.75E-4</v>
      </c>
      <c r="V205" s="27">
        <f t="shared" ref="V205:V211" si="61">K205*$W$7</f>
        <v>8.7499999999999999E-5</v>
      </c>
      <c r="W205" s="24"/>
      <c r="X205" s="24">
        <f t="shared" ref="X205:X211" si="62">I205*$Z$7</f>
        <v>1.3324499999999999</v>
      </c>
      <c r="Y205" s="24">
        <f t="shared" ref="Y205:Y211" si="63">K205*$Z$7</f>
        <v>0.66622499999999996</v>
      </c>
      <c r="Z205" s="24"/>
      <c r="AA205" s="24">
        <f t="shared" ref="AA205:AA211" si="64">I205+O205+R205+U205+X205</f>
        <v>3.703875</v>
      </c>
      <c r="AB205" s="24">
        <f t="shared" ref="AB205:AB211" si="65">K205+P205+S205+V205+Y205</f>
        <v>1.8519375</v>
      </c>
      <c r="AC205" s="24">
        <f>AA205*$AE$7</f>
        <v>7.4077500000000001</v>
      </c>
      <c r="AD205" s="24">
        <f>AB205*$AE$7</f>
        <v>3.703875</v>
      </c>
      <c r="AE205" s="24"/>
      <c r="AF205" s="24">
        <f>(AA205+AC205)*$AH$7</f>
        <v>0.33334874999999997</v>
      </c>
      <c r="AG205" s="24">
        <f>(AB205+AD205)*$AH$7</f>
        <v>0.16667437499999999</v>
      </c>
      <c r="AH205" s="24"/>
      <c r="AI205" s="28">
        <f>AA205+AC205+AF205</f>
        <v>11.444973750000001</v>
      </c>
      <c r="AJ205" s="28">
        <f>AB205+AD205+AG205</f>
        <v>5.7224868750000004</v>
      </c>
      <c r="AK205" s="28">
        <f>AI205*$AM$7</f>
        <v>2.2889947500000001</v>
      </c>
      <c r="AL205" s="28">
        <f>AJ205*$AM$7</f>
        <v>1.144497375</v>
      </c>
      <c r="AM205" s="28"/>
      <c r="AN205" s="28">
        <f>AI205+AK205</f>
        <v>13.733968500000001</v>
      </c>
      <c r="AO205" s="28">
        <f>AJ205+AL205</f>
        <v>6.8669842500000007</v>
      </c>
    </row>
    <row r="206" spans="1:41" s="13" customFormat="1" ht="25.5" customHeight="1">
      <c r="A206" s="174"/>
      <c r="B206" s="180"/>
      <c r="C206" s="178"/>
      <c r="D206" s="21" t="s">
        <v>49</v>
      </c>
      <c r="E206" s="22">
        <v>10</v>
      </c>
      <c r="F206" s="22">
        <v>5</v>
      </c>
      <c r="G206" s="24">
        <f>$G$77</f>
        <v>3.6999999999999998E-2</v>
      </c>
      <c r="H206" s="24">
        <f t="shared" si="54"/>
        <v>0.37</v>
      </c>
      <c r="I206" s="25"/>
      <c r="J206" s="24">
        <f t="shared" si="55"/>
        <v>0.185</v>
      </c>
      <c r="K206" s="25"/>
      <c r="L206" s="24"/>
      <c r="M206" s="24"/>
      <c r="N206" s="24"/>
      <c r="O206" s="24"/>
      <c r="P206" s="24"/>
      <c r="Q206" s="24"/>
      <c r="R206" s="24"/>
      <c r="S206" s="26"/>
      <c r="T206" s="24"/>
      <c r="U206" s="27"/>
      <c r="V206" s="27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8"/>
      <c r="AJ206" s="28"/>
      <c r="AK206" s="28"/>
      <c r="AL206" s="28"/>
      <c r="AM206" s="28"/>
      <c r="AN206" s="28"/>
      <c r="AO206" s="28"/>
    </row>
    <row r="207" spans="1:41" s="13" customFormat="1" ht="17.25" customHeight="1">
      <c r="A207" s="19" t="s">
        <v>337</v>
      </c>
      <c r="B207" s="20" t="s">
        <v>338</v>
      </c>
      <c r="C207" s="21"/>
      <c r="D207" s="21"/>
      <c r="E207" s="22"/>
      <c r="F207" s="22"/>
      <c r="G207" s="24"/>
      <c r="H207" s="24"/>
      <c r="I207" s="25"/>
      <c r="J207" s="24"/>
      <c r="K207" s="25"/>
      <c r="L207" s="24"/>
      <c r="M207" s="24"/>
      <c r="N207" s="24"/>
      <c r="O207" s="24"/>
      <c r="P207" s="24"/>
      <c r="Q207" s="24"/>
      <c r="R207" s="24"/>
      <c r="S207" s="26"/>
      <c r="T207" s="24"/>
      <c r="U207" s="27"/>
      <c r="V207" s="27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8"/>
      <c r="AJ207" s="28"/>
      <c r="AK207" s="28"/>
      <c r="AL207" s="28"/>
      <c r="AM207" s="28"/>
      <c r="AN207" s="28"/>
      <c r="AO207" s="28"/>
    </row>
    <row r="208" spans="1:41" s="13" customFormat="1" ht="17.25" customHeight="1">
      <c r="A208" s="173" t="s">
        <v>339</v>
      </c>
      <c r="B208" s="175" t="s">
        <v>340</v>
      </c>
      <c r="C208" s="177" t="s">
        <v>178</v>
      </c>
      <c r="D208" s="21" t="s">
        <v>179</v>
      </c>
      <c r="E208" s="22">
        <v>30</v>
      </c>
      <c r="F208" s="22">
        <v>15</v>
      </c>
      <c r="G208" s="24">
        <f>$G$76</f>
        <v>4.5999999999999999E-2</v>
      </c>
      <c r="H208" s="24">
        <f t="shared" si="54"/>
        <v>1.38</v>
      </c>
      <c r="I208" s="25">
        <f>H208+H209</f>
        <v>1.75</v>
      </c>
      <c r="J208" s="24">
        <f t="shared" si="55"/>
        <v>0.69</v>
      </c>
      <c r="K208" s="25">
        <f>J208+J209</f>
        <v>0.875</v>
      </c>
      <c r="L208" s="24"/>
      <c r="M208" s="24"/>
      <c r="N208" s="24"/>
      <c r="O208" s="24">
        <f t="shared" si="56"/>
        <v>2.6249999999999999E-2</v>
      </c>
      <c r="P208" s="24">
        <f t="shared" si="57"/>
        <v>1.3125E-2</v>
      </c>
      <c r="Q208" s="24"/>
      <c r="R208" s="24">
        <f t="shared" si="58"/>
        <v>0.59500000000000008</v>
      </c>
      <c r="S208" s="26">
        <f t="shared" si="59"/>
        <v>0.29750000000000004</v>
      </c>
      <c r="T208" s="24"/>
      <c r="U208" s="27">
        <f t="shared" si="60"/>
        <v>1.75E-4</v>
      </c>
      <c r="V208" s="27">
        <f t="shared" si="61"/>
        <v>8.7499999999999999E-5</v>
      </c>
      <c r="W208" s="24"/>
      <c r="X208" s="24">
        <f t="shared" si="62"/>
        <v>1.3324499999999999</v>
      </c>
      <c r="Y208" s="24">
        <f t="shared" si="63"/>
        <v>0.66622499999999996</v>
      </c>
      <c r="Z208" s="24"/>
      <c r="AA208" s="24">
        <f t="shared" si="64"/>
        <v>3.703875</v>
      </c>
      <c r="AB208" s="24">
        <f t="shared" si="65"/>
        <v>1.8519375</v>
      </c>
      <c r="AC208" s="24">
        <f>AA208*$AE$7</f>
        <v>7.4077500000000001</v>
      </c>
      <c r="AD208" s="24">
        <f>AB208*$AE$7</f>
        <v>3.703875</v>
      </c>
      <c r="AE208" s="24"/>
      <c r="AF208" s="24">
        <f>(AA208+AC208)*$AH$7</f>
        <v>0.33334874999999997</v>
      </c>
      <c r="AG208" s="24">
        <f>(AB208+AD208)*$AH$7</f>
        <v>0.16667437499999999</v>
      </c>
      <c r="AH208" s="24"/>
      <c r="AI208" s="28">
        <f>AA208+AC208+AF208</f>
        <v>11.444973750000001</v>
      </c>
      <c r="AJ208" s="28">
        <f>AB208+AD208+AG208</f>
        <v>5.7224868750000004</v>
      </c>
      <c r="AK208" s="28">
        <f>AI208*$AM$7</f>
        <v>2.2889947500000001</v>
      </c>
      <c r="AL208" s="28">
        <f>AJ208*$AM$7</f>
        <v>1.144497375</v>
      </c>
      <c r="AM208" s="28"/>
      <c r="AN208" s="28">
        <f>AI208+AK208</f>
        <v>13.733968500000001</v>
      </c>
      <c r="AO208" s="28">
        <f>AJ208+AL208</f>
        <v>6.8669842500000007</v>
      </c>
    </row>
    <row r="209" spans="1:41" s="13" customFormat="1" ht="24.75" customHeight="1">
      <c r="A209" s="174"/>
      <c r="B209" s="176"/>
      <c r="C209" s="178"/>
      <c r="D209" s="21" t="s">
        <v>49</v>
      </c>
      <c r="E209" s="22">
        <v>10</v>
      </c>
      <c r="F209" s="22">
        <v>5</v>
      </c>
      <c r="G209" s="24">
        <f>$G$77</f>
        <v>3.6999999999999998E-2</v>
      </c>
      <c r="H209" s="24">
        <f t="shared" si="54"/>
        <v>0.37</v>
      </c>
      <c r="I209" s="25"/>
      <c r="J209" s="24">
        <f t="shared" si="55"/>
        <v>0.185</v>
      </c>
      <c r="K209" s="25"/>
      <c r="L209" s="24"/>
      <c r="M209" s="24"/>
      <c r="N209" s="24"/>
      <c r="O209" s="24"/>
      <c r="P209" s="24"/>
      <c r="Q209" s="24"/>
      <c r="R209" s="24"/>
      <c r="S209" s="26"/>
      <c r="T209" s="24"/>
      <c r="U209" s="27"/>
      <c r="V209" s="27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8"/>
      <c r="AJ209" s="28"/>
      <c r="AK209" s="28"/>
      <c r="AL209" s="28"/>
      <c r="AM209" s="28"/>
      <c r="AN209" s="28"/>
      <c r="AO209" s="28"/>
    </row>
    <row r="210" spans="1:41" s="13" customFormat="1" ht="14.25" customHeight="1">
      <c r="A210" s="19" t="s">
        <v>341</v>
      </c>
      <c r="B210" s="20" t="s">
        <v>342</v>
      </c>
      <c r="C210" s="21"/>
      <c r="D210" s="21"/>
      <c r="E210" s="22"/>
      <c r="F210" s="22"/>
      <c r="G210" s="24"/>
      <c r="H210" s="24"/>
      <c r="I210" s="25"/>
      <c r="J210" s="24"/>
      <c r="K210" s="25"/>
      <c r="L210" s="24"/>
      <c r="M210" s="24"/>
      <c r="N210" s="24"/>
      <c r="O210" s="24"/>
      <c r="P210" s="24"/>
      <c r="Q210" s="24"/>
      <c r="R210" s="24"/>
      <c r="S210" s="26"/>
      <c r="T210" s="24"/>
      <c r="U210" s="27"/>
      <c r="V210" s="27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8"/>
      <c r="AJ210" s="28"/>
      <c r="AK210" s="28"/>
      <c r="AL210" s="28"/>
      <c r="AM210" s="28"/>
      <c r="AN210" s="28"/>
      <c r="AO210" s="28"/>
    </row>
    <row r="211" spans="1:41" s="13" customFormat="1" ht="13.5" customHeight="1">
      <c r="A211" s="173" t="s">
        <v>343</v>
      </c>
      <c r="B211" s="175" t="s">
        <v>344</v>
      </c>
      <c r="C211" s="177" t="s">
        <v>178</v>
      </c>
      <c r="D211" s="21" t="s">
        <v>179</v>
      </c>
      <c r="E211" s="22">
        <v>30</v>
      </c>
      <c r="F211" s="22">
        <v>15</v>
      </c>
      <c r="G211" s="24">
        <f>$G$76</f>
        <v>4.5999999999999999E-2</v>
      </c>
      <c r="H211" s="24">
        <f t="shared" si="54"/>
        <v>1.38</v>
      </c>
      <c r="I211" s="25">
        <f>H211+H212</f>
        <v>1.75</v>
      </c>
      <c r="J211" s="24">
        <f t="shared" si="55"/>
        <v>0.69</v>
      </c>
      <c r="K211" s="25">
        <f>J211+J212</f>
        <v>0.875</v>
      </c>
      <c r="L211" s="24"/>
      <c r="M211" s="24"/>
      <c r="N211" s="24"/>
      <c r="O211" s="24">
        <f t="shared" si="56"/>
        <v>2.6249999999999999E-2</v>
      </c>
      <c r="P211" s="24">
        <f t="shared" si="57"/>
        <v>1.3125E-2</v>
      </c>
      <c r="Q211" s="24"/>
      <c r="R211" s="24">
        <f t="shared" si="58"/>
        <v>0.59500000000000008</v>
      </c>
      <c r="S211" s="26">
        <f t="shared" si="59"/>
        <v>0.29750000000000004</v>
      </c>
      <c r="T211" s="24"/>
      <c r="U211" s="27">
        <f t="shared" si="60"/>
        <v>1.75E-4</v>
      </c>
      <c r="V211" s="27">
        <f t="shared" si="61"/>
        <v>8.7499999999999999E-5</v>
      </c>
      <c r="W211" s="24"/>
      <c r="X211" s="24">
        <f t="shared" si="62"/>
        <v>1.3324499999999999</v>
      </c>
      <c r="Y211" s="24">
        <f t="shared" si="63"/>
        <v>0.66622499999999996</v>
      </c>
      <c r="Z211" s="24"/>
      <c r="AA211" s="24">
        <f t="shared" si="64"/>
        <v>3.703875</v>
      </c>
      <c r="AB211" s="24">
        <f t="shared" si="65"/>
        <v>1.8519375</v>
      </c>
      <c r="AC211" s="24">
        <f>AA211*$AE$7</f>
        <v>7.4077500000000001</v>
      </c>
      <c r="AD211" s="24">
        <f>AB211*$AE$7</f>
        <v>3.703875</v>
      </c>
      <c r="AE211" s="24"/>
      <c r="AF211" s="24">
        <f>(AA211+AC211)*$AH$7</f>
        <v>0.33334874999999997</v>
      </c>
      <c r="AG211" s="24">
        <f>(AB211+AD211)*$AH$7</f>
        <v>0.16667437499999999</v>
      </c>
      <c r="AH211" s="24"/>
      <c r="AI211" s="28">
        <f>AA211+AC211+AF211</f>
        <v>11.444973750000001</v>
      </c>
      <c r="AJ211" s="28">
        <f>AB211+AD211+AG211</f>
        <v>5.7224868750000004</v>
      </c>
      <c r="AK211" s="28">
        <f>AI211*$AM$7</f>
        <v>2.2889947500000001</v>
      </c>
      <c r="AL211" s="28">
        <f>AJ211*$AM$7</f>
        <v>1.144497375</v>
      </c>
      <c r="AM211" s="28"/>
      <c r="AN211" s="28">
        <f>AI211+AK211</f>
        <v>13.733968500000001</v>
      </c>
      <c r="AO211" s="28">
        <f>AJ211+AL211</f>
        <v>6.8669842500000007</v>
      </c>
    </row>
    <row r="212" spans="1:41" s="13" customFormat="1" ht="21" customHeight="1">
      <c r="A212" s="174"/>
      <c r="B212" s="176"/>
      <c r="C212" s="178"/>
      <c r="D212" s="21" t="s">
        <v>49</v>
      </c>
      <c r="E212" s="22">
        <v>10</v>
      </c>
      <c r="F212" s="22">
        <v>5</v>
      </c>
      <c r="G212" s="24">
        <f>$G$77</f>
        <v>3.6999999999999998E-2</v>
      </c>
      <c r="H212" s="24">
        <f t="shared" si="54"/>
        <v>0.37</v>
      </c>
      <c r="I212" s="25"/>
      <c r="J212" s="24">
        <f t="shared" si="55"/>
        <v>0.185</v>
      </c>
      <c r="K212" s="25"/>
      <c r="L212" s="24"/>
      <c r="M212" s="24"/>
      <c r="N212" s="24"/>
      <c r="O212" s="24"/>
      <c r="P212" s="24"/>
      <c r="Q212" s="24"/>
      <c r="R212" s="24"/>
      <c r="S212" s="26"/>
      <c r="T212" s="24"/>
      <c r="U212" s="27"/>
      <c r="V212" s="27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8"/>
      <c r="AJ212" s="28"/>
      <c r="AK212" s="28"/>
      <c r="AL212" s="28"/>
      <c r="AM212" s="28"/>
      <c r="AN212" s="28"/>
      <c r="AO212" s="28"/>
    </row>
    <row r="213" spans="1:41" s="13" customFormat="1" ht="17.25" customHeight="1">
      <c r="A213" s="19" t="s">
        <v>345</v>
      </c>
      <c r="B213" s="20" t="s">
        <v>346</v>
      </c>
      <c r="C213" s="21"/>
      <c r="D213" s="21"/>
      <c r="E213" s="22"/>
      <c r="F213" s="22"/>
      <c r="G213" s="24"/>
      <c r="H213" s="24"/>
      <c r="I213" s="25"/>
      <c r="J213" s="24"/>
      <c r="K213" s="25"/>
      <c r="L213" s="24"/>
      <c r="M213" s="24"/>
      <c r="N213" s="24"/>
      <c r="O213" s="24"/>
      <c r="P213" s="24"/>
      <c r="Q213" s="24"/>
      <c r="R213" s="24"/>
      <c r="S213" s="26"/>
      <c r="T213" s="24"/>
      <c r="U213" s="27"/>
      <c r="V213" s="27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8"/>
      <c r="AJ213" s="28"/>
      <c r="AK213" s="28"/>
      <c r="AL213" s="28"/>
      <c r="AM213" s="28"/>
      <c r="AN213" s="28"/>
      <c r="AO213" s="28"/>
    </row>
    <row r="214" spans="1:41" s="13" customFormat="1" ht="13.5" customHeight="1">
      <c r="A214" s="160" t="s">
        <v>347</v>
      </c>
      <c r="B214" s="161" t="s">
        <v>348</v>
      </c>
      <c r="C214" s="162" t="s">
        <v>178</v>
      </c>
      <c r="D214" s="21" t="s">
        <v>179</v>
      </c>
      <c r="E214" s="22">
        <v>30</v>
      </c>
      <c r="F214" s="22">
        <v>15</v>
      </c>
      <c r="G214" s="24">
        <f>$G$76</f>
        <v>4.5999999999999999E-2</v>
      </c>
      <c r="H214" s="24">
        <f t="shared" si="54"/>
        <v>1.38</v>
      </c>
      <c r="I214" s="25">
        <f>H214+H215</f>
        <v>1.75</v>
      </c>
      <c r="J214" s="24">
        <f t="shared" si="55"/>
        <v>0.69</v>
      </c>
      <c r="K214" s="25">
        <f>J214+J215</f>
        <v>0.875</v>
      </c>
      <c r="L214" s="24"/>
      <c r="M214" s="24"/>
      <c r="N214" s="24"/>
      <c r="O214" s="24">
        <f>I214*$Q$7</f>
        <v>2.6249999999999999E-2</v>
      </c>
      <c r="P214" s="24">
        <f>K214*$Q$7</f>
        <v>1.3125E-2</v>
      </c>
      <c r="Q214" s="24"/>
      <c r="R214" s="24">
        <f>I214*$T$7</f>
        <v>0.59500000000000008</v>
      </c>
      <c r="S214" s="26">
        <f>K214*$T$7</f>
        <v>0.29750000000000004</v>
      </c>
      <c r="T214" s="24"/>
      <c r="U214" s="27">
        <f>I214*$W$7</f>
        <v>1.75E-4</v>
      </c>
      <c r="V214" s="27">
        <f>K214*$W$7</f>
        <v>8.7499999999999999E-5</v>
      </c>
      <c r="W214" s="24"/>
      <c r="X214" s="24">
        <f>I214*$Z$7</f>
        <v>1.3324499999999999</v>
      </c>
      <c r="Y214" s="24">
        <f>K214*$Z$7</f>
        <v>0.66622499999999996</v>
      </c>
      <c r="Z214" s="24"/>
      <c r="AA214" s="24">
        <f>I214+O214+R214+U214+X214</f>
        <v>3.703875</v>
      </c>
      <c r="AB214" s="24">
        <f>K214+P214+S214+V214+Y214</f>
        <v>1.8519375</v>
      </c>
      <c r="AC214" s="24">
        <f>AA214*$AE$7</f>
        <v>7.4077500000000001</v>
      </c>
      <c r="AD214" s="24">
        <f>AB214*$AE$7</f>
        <v>3.703875</v>
      </c>
      <c r="AE214" s="24"/>
      <c r="AF214" s="24">
        <f>(AA214+AC214)*$AH$7</f>
        <v>0.33334874999999997</v>
      </c>
      <c r="AG214" s="24">
        <f>(AB214+AD214)*$AH$7</f>
        <v>0.16667437499999999</v>
      </c>
      <c r="AH214" s="24"/>
      <c r="AI214" s="28">
        <f>AA214+AC214+AF214</f>
        <v>11.444973750000001</v>
      </c>
      <c r="AJ214" s="28">
        <f>AB214+AD214+AG214</f>
        <v>5.7224868750000004</v>
      </c>
      <c r="AK214" s="28">
        <f>AI214*$AM$7</f>
        <v>2.2889947500000001</v>
      </c>
      <c r="AL214" s="28">
        <f>AJ214*$AM$7</f>
        <v>1.144497375</v>
      </c>
      <c r="AM214" s="28"/>
      <c r="AN214" s="28">
        <f>AI214+AK214</f>
        <v>13.733968500000001</v>
      </c>
      <c r="AO214" s="28">
        <f>AJ214+AL214</f>
        <v>6.8669842500000007</v>
      </c>
    </row>
    <row r="215" spans="1:41" s="13" customFormat="1" ht="24.75" customHeight="1">
      <c r="A215" s="160"/>
      <c r="B215" s="161"/>
      <c r="C215" s="162"/>
      <c r="D215" s="21" t="s">
        <v>49</v>
      </c>
      <c r="E215" s="22">
        <v>10</v>
      </c>
      <c r="F215" s="22">
        <v>5</v>
      </c>
      <c r="G215" s="24">
        <f>$G$77</f>
        <v>3.6999999999999998E-2</v>
      </c>
      <c r="H215" s="24">
        <f t="shared" ref="H215:H278" si="66">E215*G215</f>
        <v>0.37</v>
      </c>
      <c r="I215" s="25"/>
      <c r="J215" s="24">
        <f t="shared" si="55"/>
        <v>0.185</v>
      </c>
      <c r="K215" s="25"/>
      <c r="L215" s="24"/>
      <c r="M215" s="24"/>
      <c r="N215" s="24"/>
      <c r="O215" s="24"/>
      <c r="P215" s="24"/>
      <c r="Q215" s="24"/>
      <c r="R215" s="24"/>
      <c r="S215" s="26"/>
      <c r="T215" s="24"/>
      <c r="U215" s="27"/>
      <c r="V215" s="27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8"/>
      <c r="AJ215" s="28"/>
      <c r="AK215" s="28"/>
      <c r="AL215" s="28"/>
      <c r="AM215" s="28"/>
      <c r="AN215" s="28"/>
      <c r="AO215" s="28"/>
    </row>
    <row r="216" spans="1:41" s="13" customFormat="1" ht="12.75" customHeight="1">
      <c r="A216" s="160" t="s">
        <v>349</v>
      </c>
      <c r="B216" s="161" t="s">
        <v>350</v>
      </c>
      <c r="C216" s="162" t="s">
        <v>178</v>
      </c>
      <c r="D216" s="21" t="s">
        <v>179</v>
      </c>
      <c r="E216" s="22">
        <v>15</v>
      </c>
      <c r="F216" s="22">
        <v>10</v>
      </c>
      <c r="G216" s="24">
        <f>$G$76</f>
        <v>4.5999999999999999E-2</v>
      </c>
      <c r="H216" s="24">
        <f t="shared" si="66"/>
        <v>0.69</v>
      </c>
      <c r="I216" s="25">
        <f>H216+H217</f>
        <v>2.17</v>
      </c>
      <c r="J216" s="24">
        <f t="shared" si="55"/>
        <v>0.45999999999999996</v>
      </c>
      <c r="K216" s="25">
        <f>J216+J217</f>
        <v>1.2</v>
      </c>
      <c r="L216" s="24"/>
      <c r="M216" s="24"/>
      <c r="N216" s="24"/>
      <c r="O216" s="24">
        <f>I216*$Q$7</f>
        <v>3.2549999999999996E-2</v>
      </c>
      <c r="P216" s="24">
        <f>K216*$Q$7</f>
        <v>1.7999999999999999E-2</v>
      </c>
      <c r="Q216" s="24"/>
      <c r="R216" s="24">
        <f>I216*$T$7</f>
        <v>0.73780000000000001</v>
      </c>
      <c r="S216" s="26">
        <f>K216*$T$7</f>
        <v>0.40800000000000003</v>
      </c>
      <c r="T216" s="24"/>
      <c r="U216" s="27">
        <f>I216*$W$7</f>
        <v>2.1700000000000002E-4</v>
      </c>
      <c r="V216" s="27">
        <f>K216*$W$7</f>
        <v>1.2E-4</v>
      </c>
      <c r="W216" s="24"/>
      <c r="X216" s="24">
        <f>I216*$Z$7</f>
        <v>1.6522379999999999</v>
      </c>
      <c r="Y216" s="24">
        <f>K216*$Z$7</f>
        <v>0.91367999999999994</v>
      </c>
      <c r="Z216" s="24"/>
      <c r="AA216" s="24">
        <f>I216+O216+R216+U216+X216</f>
        <v>4.5928050000000002</v>
      </c>
      <c r="AB216" s="24">
        <f>K216+P216+S216+V216+Y216</f>
        <v>2.5397999999999996</v>
      </c>
      <c r="AC216" s="24">
        <f>AA216*$AE$7</f>
        <v>9.1856100000000005</v>
      </c>
      <c r="AD216" s="24">
        <f>AB216*$AE$7</f>
        <v>5.0795999999999992</v>
      </c>
      <c r="AE216" s="24"/>
      <c r="AF216" s="24">
        <f>(AA216+AC216)*$AH$7</f>
        <v>0.41335244999999998</v>
      </c>
      <c r="AG216" s="24">
        <f>(AB216+AD216)*$AH$7</f>
        <v>0.22858199999999995</v>
      </c>
      <c r="AH216" s="24"/>
      <c r="AI216" s="28">
        <f>AA216+AC216+AF216</f>
        <v>14.19176745</v>
      </c>
      <c r="AJ216" s="28">
        <f>AB216+AD216+AG216</f>
        <v>7.8479819999999991</v>
      </c>
      <c r="AK216" s="28">
        <f>AI216*$AM$7</f>
        <v>2.8383534900000003</v>
      </c>
      <c r="AL216" s="28">
        <f>AJ216*$AM$7</f>
        <v>1.5695964</v>
      </c>
      <c r="AM216" s="28"/>
      <c r="AN216" s="28">
        <f>AI216+AK216</f>
        <v>17.03012094</v>
      </c>
      <c r="AO216" s="28">
        <f>AJ216+AL216</f>
        <v>9.4175784</v>
      </c>
    </row>
    <row r="217" spans="1:41" s="13" customFormat="1" ht="23.25" customHeight="1">
      <c r="A217" s="160"/>
      <c r="B217" s="161"/>
      <c r="C217" s="162"/>
      <c r="D217" s="21" t="s">
        <v>49</v>
      </c>
      <c r="E217" s="22">
        <v>40</v>
      </c>
      <c r="F217" s="22">
        <v>20</v>
      </c>
      <c r="G217" s="24">
        <f>$G$77</f>
        <v>3.6999999999999998E-2</v>
      </c>
      <c r="H217" s="24">
        <f t="shared" si="66"/>
        <v>1.48</v>
      </c>
      <c r="I217" s="25"/>
      <c r="J217" s="24">
        <f t="shared" si="55"/>
        <v>0.74</v>
      </c>
      <c r="K217" s="25"/>
      <c r="L217" s="24"/>
      <c r="M217" s="24"/>
      <c r="N217" s="24"/>
      <c r="O217" s="24"/>
      <c r="P217" s="24"/>
      <c r="Q217" s="24"/>
      <c r="R217" s="24"/>
      <c r="S217" s="26"/>
      <c r="T217" s="24"/>
      <c r="U217" s="27"/>
      <c r="V217" s="27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8"/>
      <c r="AJ217" s="28"/>
      <c r="AK217" s="28"/>
      <c r="AL217" s="28"/>
      <c r="AM217" s="28"/>
      <c r="AN217" s="28"/>
      <c r="AO217" s="28"/>
    </row>
    <row r="218" spans="1:41" s="13" customFormat="1" ht="14.25" customHeight="1">
      <c r="A218" s="19" t="s">
        <v>351</v>
      </c>
      <c r="B218" s="20" t="s">
        <v>352</v>
      </c>
      <c r="C218" s="21"/>
      <c r="D218" s="21"/>
      <c r="E218" s="22"/>
      <c r="F218" s="22"/>
      <c r="G218" s="24"/>
      <c r="H218" s="24"/>
      <c r="I218" s="25"/>
      <c r="J218" s="24"/>
      <c r="K218" s="25"/>
      <c r="L218" s="24"/>
      <c r="M218" s="24"/>
      <c r="N218" s="24"/>
      <c r="O218" s="24"/>
      <c r="P218" s="24"/>
      <c r="Q218" s="24"/>
      <c r="R218" s="24"/>
      <c r="S218" s="26"/>
      <c r="T218" s="24"/>
      <c r="U218" s="27"/>
      <c r="V218" s="27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8"/>
      <c r="AJ218" s="28"/>
      <c r="AK218" s="28"/>
      <c r="AL218" s="28"/>
      <c r="AM218" s="28"/>
      <c r="AN218" s="28"/>
      <c r="AO218" s="28"/>
    </row>
    <row r="219" spans="1:41" s="13" customFormat="1" ht="12.75" customHeight="1">
      <c r="A219" s="160" t="s">
        <v>353</v>
      </c>
      <c r="B219" s="161" t="s">
        <v>354</v>
      </c>
      <c r="C219" s="162" t="s">
        <v>178</v>
      </c>
      <c r="D219" s="21" t="s">
        <v>179</v>
      </c>
      <c r="E219" s="22">
        <v>30</v>
      </c>
      <c r="F219" s="22">
        <v>15</v>
      </c>
      <c r="G219" s="24">
        <f>$G$76</f>
        <v>4.5999999999999999E-2</v>
      </c>
      <c r="H219" s="24">
        <f t="shared" si="66"/>
        <v>1.38</v>
      </c>
      <c r="I219" s="25">
        <f>H219+H220</f>
        <v>1.75</v>
      </c>
      <c r="J219" s="24">
        <f t="shared" ref="J219:J280" si="67">F219*G219</f>
        <v>0.69</v>
      </c>
      <c r="K219" s="25">
        <f>J219+J220</f>
        <v>0.875</v>
      </c>
      <c r="L219" s="24"/>
      <c r="M219" s="24"/>
      <c r="N219" s="24"/>
      <c r="O219" s="24">
        <f>I219*$Q$7</f>
        <v>2.6249999999999999E-2</v>
      </c>
      <c r="P219" s="24">
        <f>K219*$Q$7</f>
        <v>1.3125E-2</v>
      </c>
      <c r="Q219" s="24"/>
      <c r="R219" s="24">
        <f>I219*$T$7</f>
        <v>0.59500000000000008</v>
      </c>
      <c r="S219" s="26">
        <f>K219*$T$7</f>
        <v>0.29750000000000004</v>
      </c>
      <c r="T219" s="24"/>
      <c r="U219" s="27">
        <f>I219*$W$7</f>
        <v>1.75E-4</v>
      </c>
      <c r="V219" s="27">
        <f>K219*$W$7</f>
        <v>8.7499999999999999E-5</v>
      </c>
      <c r="W219" s="24"/>
      <c r="X219" s="24">
        <f>I219*$Z$7</f>
        <v>1.3324499999999999</v>
      </c>
      <c r="Y219" s="24">
        <f>K219*$Z$7</f>
        <v>0.66622499999999996</v>
      </c>
      <c r="Z219" s="24"/>
      <c r="AA219" s="24">
        <f>I219+O219+R219+U219+X219</f>
        <v>3.703875</v>
      </c>
      <c r="AB219" s="24">
        <f>K219+P219+S219+V219+Y219</f>
        <v>1.8519375</v>
      </c>
      <c r="AC219" s="24">
        <f>AA219*$AE$7</f>
        <v>7.4077500000000001</v>
      </c>
      <c r="AD219" s="24">
        <f>AB219*$AE$7</f>
        <v>3.703875</v>
      </c>
      <c r="AE219" s="24"/>
      <c r="AF219" s="24">
        <f>(AA219+AC219)*$AH$7</f>
        <v>0.33334874999999997</v>
      </c>
      <c r="AG219" s="24">
        <f>(AB219+AD219)*$AH$7</f>
        <v>0.16667437499999999</v>
      </c>
      <c r="AH219" s="24"/>
      <c r="AI219" s="28">
        <f>AA219+AC219+AF219</f>
        <v>11.444973750000001</v>
      </c>
      <c r="AJ219" s="28">
        <f>AB219+AD219+AG219</f>
        <v>5.7224868750000004</v>
      </c>
      <c r="AK219" s="28">
        <f>AI219*$AM$7</f>
        <v>2.2889947500000001</v>
      </c>
      <c r="AL219" s="28">
        <f>AJ219*$AM$7</f>
        <v>1.144497375</v>
      </c>
      <c r="AM219" s="28"/>
      <c r="AN219" s="28">
        <f>AI219+AK219</f>
        <v>13.733968500000001</v>
      </c>
      <c r="AO219" s="28">
        <f>AJ219+AL219</f>
        <v>6.8669842500000007</v>
      </c>
    </row>
    <row r="220" spans="1:41" s="13" customFormat="1" ht="24" customHeight="1">
      <c r="A220" s="160"/>
      <c r="B220" s="161"/>
      <c r="C220" s="162"/>
      <c r="D220" s="21" t="s">
        <v>49</v>
      </c>
      <c r="E220" s="22">
        <v>10</v>
      </c>
      <c r="F220" s="22">
        <v>5</v>
      </c>
      <c r="G220" s="24">
        <f>$G$77</f>
        <v>3.6999999999999998E-2</v>
      </c>
      <c r="H220" s="24">
        <f t="shared" si="66"/>
        <v>0.37</v>
      </c>
      <c r="I220" s="25"/>
      <c r="J220" s="24">
        <f t="shared" si="67"/>
        <v>0.185</v>
      </c>
      <c r="K220" s="25"/>
      <c r="L220" s="24"/>
      <c r="M220" s="24"/>
      <c r="N220" s="24"/>
      <c r="O220" s="24"/>
      <c r="P220" s="24"/>
      <c r="Q220" s="24"/>
      <c r="R220" s="24"/>
      <c r="S220" s="26"/>
      <c r="T220" s="24"/>
      <c r="U220" s="27"/>
      <c r="V220" s="27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8"/>
      <c r="AJ220" s="28"/>
      <c r="AK220" s="28"/>
      <c r="AL220" s="28"/>
      <c r="AM220" s="28"/>
      <c r="AN220" s="28"/>
      <c r="AO220" s="28"/>
    </row>
    <row r="221" spans="1:41" s="13" customFormat="1" ht="17.25" customHeight="1">
      <c r="A221" s="19" t="s">
        <v>355</v>
      </c>
      <c r="B221" s="20" t="s">
        <v>356</v>
      </c>
      <c r="C221" s="21"/>
      <c r="D221" s="21"/>
      <c r="E221" s="22"/>
      <c r="F221" s="22"/>
      <c r="G221" s="24"/>
      <c r="H221" s="24"/>
      <c r="I221" s="25"/>
      <c r="J221" s="24"/>
      <c r="K221" s="25"/>
      <c r="L221" s="24"/>
      <c r="M221" s="24"/>
      <c r="N221" s="24"/>
      <c r="O221" s="24"/>
      <c r="P221" s="24"/>
      <c r="Q221" s="24"/>
      <c r="R221" s="24"/>
      <c r="S221" s="26"/>
      <c r="T221" s="24"/>
      <c r="U221" s="27"/>
      <c r="V221" s="27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8"/>
      <c r="AJ221" s="28"/>
      <c r="AK221" s="28"/>
      <c r="AL221" s="28"/>
      <c r="AM221" s="28"/>
      <c r="AN221" s="28"/>
      <c r="AO221" s="28"/>
    </row>
    <row r="222" spans="1:41" s="13" customFormat="1" ht="13.5" customHeight="1">
      <c r="A222" s="160" t="s">
        <v>357</v>
      </c>
      <c r="B222" s="161" t="s">
        <v>358</v>
      </c>
      <c r="C222" s="162" t="s">
        <v>178</v>
      </c>
      <c r="D222" s="21" t="s">
        <v>179</v>
      </c>
      <c r="E222" s="22">
        <v>30</v>
      </c>
      <c r="F222" s="22">
        <v>15</v>
      </c>
      <c r="G222" s="24">
        <f>$G$76</f>
        <v>4.5999999999999999E-2</v>
      </c>
      <c r="H222" s="24">
        <f t="shared" si="66"/>
        <v>1.38</v>
      </c>
      <c r="I222" s="25">
        <f>H222+H223</f>
        <v>1.75</v>
      </c>
      <c r="J222" s="24">
        <f t="shared" si="67"/>
        <v>0.69</v>
      </c>
      <c r="K222" s="25">
        <f>J222+J223</f>
        <v>0.875</v>
      </c>
      <c r="L222" s="24"/>
      <c r="M222" s="24"/>
      <c r="N222" s="24"/>
      <c r="O222" s="24">
        <f>I222*$Q$7</f>
        <v>2.6249999999999999E-2</v>
      </c>
      <c r="P222" s="24">
        <f>K222*$Q$7</f>
        <v>1.3125E-2</v>
      </c>
      <c r="Q222" s="24"/>
      <c r="R222" s="24">
        <f>I222*$T$7</f>
        <v>0.59500000000000008</v>
      </c>
      <c r="S222" s="26">
        <f>K222*$T$7</f>
        <v>0.29750000000000004</v>
      </c>
      <c r="T222" s="24"/>
      <c r="U222" s="27">
        <f>I222*$W$7</f>
        <v>1.75E-4</v>
      </c>
      <c r="V222" s="27">
        <f>K222*$W$7</f>
        <v>8.7499999999999999E-5</v>
      </c>
      <c r="W222" s="24"/>
      <c r="X222" s="24">
        <f>I222*$Z$7</f>
        <v>1.3324499999999999</v>
      </c>
      <c r="Y222" s="24">
        <f>K222*$Z$7</f>
        <v>0.66622499999999996</v>
      </c>
      <c r="Z222" s="24"/>
      <c r="AA222" s="24">
        <f>I222+O222+R222+U222+X222</f>
        <v>3.703875</v>
      </c>
      <c r="AB222" s="24">
        <f>K222+P222+S222+V222+Y222</f>
        <v>1.8519375</v>
      </c>
      <c r="AC222" s="24">
        <f>AA222*$AE$7</f>
        <v>7.4077500000000001</v>
      </c>
      <c r="AD222" s="24">
        <f>AB222*$AE$7</f>
        <v>3.703875</v>
      </c>
      <c r="AE222" s="24"/>
      <c r="AF222" s="24">
        <f>(AA222+AC222)*$AH$7</f>
        <v>0.33334874999999997</v>
      </c>
      <c r="AG222" s="24">
        <f>(AB222+AD222)*$AH$7</f>
        <v>0.16667437499999999</v>
      </c>
      <c r="AH222" s="24"/>
      <c r="AI222" s="28">
        <f>AA222+AC222+AF222</f>
        <v>11.444973750000001</v>
      </c>
      <c r="AJ222" s="28">
        <f>AB222+AD222+AG222</f>
        <v>5.7224868750000004</v>
      </c>
      <c r="AK222" s="28">
        <f>AI222*$AM$7</f>
        <v>2.2889947500000001</v>
      </c>
      <c r="AL222" s="28">
        <f>AJ222*$AM$7</f>
        <v>1.144497375</v>
      </c>
      <c r="AM222" s="28"/>
      <c r="AN222" s="28">
        <f>AI222+AK222</f>
        <v>13.733968500000001</v>
      </c>
      <c r="AO222" s="28">
        <f>AJ222+AL222</f>
        <v>6.8669842500000007</v>
      </c>
    </row>
    <row r="223" spans="1:41" s="13" customFormat="1" ht="23.25" customHeight="1">
      <c r="A223" s="160"/>
      <c r="B223" s="161"/>
      <c r="C223" s="162"/>
      <c r="D223" s="21" t="s">
        <v>49</v>
      </c>
      <c r="E223" s="22">
        <v>10</v>
      </c>
      <c r="F223" s="22">
        <v>5</v>
      </c>
      <c r="G223" s="24">
        <f>$G$77</f>
        <v>3.6999999999999998E-2</v>
      </c>
      <c r="H223" s="24">
        <f t="shared" si="66"/>
        <v>0.37</v>
      </c>
      <c r="I223" s="25"/>
      <c r="J223" s="24">
        <f t="shared" si="67"/>
        <v>0.185</v>
      </c>
      <c r="K223" s="25"/>
      <c r="L223" s="24"/>
      <c r="M223" s="24"/>
      <c r="N223" s="24"/>
      <c r="O223" s="24"/>
      <c r="P223" s="24"/>
      <c r="Q223" s="24"/>
      <c r="R223" s="24"/>
      <c r="S223" s="26"/>
      <c r="T223" s="24"/>
      <c r="U223" s="27"/>
      <c r="V223" s="27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8"/>
      <c r="AJ223" s="28"/>
      <c r="AK223" s="28"/>
      <c r="AL223" s="28"/>
      <c r="AM223" s="28"/>
      <c r="AN223" s="28"/>
      <c r="AO223" s="28"/>
    </row>
    <row r="224" spans="1:41" s="13" customFormat="1" ht="17.25" customHeight="1">
      <c r="A224" s="19" t="s">
        <v>359</v>
      </c>
      <c r="B224" s="20" t="s">
        <v>360</v>
      </c>
      <c r="C224" s="21"/>
      <c r="D224" s="21"/>
      <c r="E224" s="22"/>
      <c r="F224" s="22"/>
      <c r="G224" s="24"/>
      <c r="H224" s="24"/>
      <c r="I224" s="25"/>
      <c r="J224" s="24"/>
      <c r="K224" s="25"/>
      <c r="L224" s="24"/>
      <c r="M224" s="24"/>
      <c r="N224" s="24"/>
      <c r="O224" s="24"/>
      <c r="P224" s="24"/>
      <c r="Q224" s="24"/>
      <c r="R224" s="24"/>
      <c r="S224" s="26"/>
      <c r="T224" s="24"/>
      <c r="U224" s="27"/>
      <c r="V224" s="27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8"/>
      <c r="AJ224" s="28"/>
      <c r="AK224" s="28"/>
      <c r="AL224" s="28"/>
      <c r="AM224" s="28"/>
      <c r="AN224" s="28"/>
      <c r="AO224" s="28"/>
    </row>
    <row r="225" spans="1:41" s="13" customFormat="1" ht="12" customHeight="1">
      <c r="A225" s="160" t="s">
        <v>361</v>
      </c>
      <c r="B225" s="161" t="s">
        <v>362</v>
      </c>
      <c r="C225" s="162" t="s">
        <v>178</v>
      </c>
      <c r="D225" s="21" t="s">
        <v>179</v>
      </c>
      <c r="E225" s="22">
        <v>30</v>
      </c>
      <c r="F225" s="22">
        <v>15</v>
      </c>
      <c r="G225" s="24">
        <f>$G$76</f>
        <v>4.5999999999999999E-2</v>
      </c>
      <c r="H225" s="24">
        <f t="shared" si="66"/>
        <v>1.38</v>
      </c>
      <c r="I225" s="25">
        <f>H225+H226</f>
        <v>1.75</v>
      </c>
      <c r="J225" s="24">
        <f t="shared" si="67"/>
        <v>0.69</v>
      </c>
      <c r="K225" s="25">
        <f>J225+J226</f>
        <v>0.875</v>
      </c>
      <c r="L225" s="24"/>
      <c r="M225" s="24"/>
      <c r="N225" s="24"/>
      <c r="O225" s="24">
        <f>I225*$Q$7</f>
        <v>2.6249999999999999E-2</v>
      </c>
      <c r="P225" s="24">
        <f>K225*$Q$7</f>
        <v>1.3125E-2</v>
      </c>
      <c r="Q225" s="24"/>
      <c r="R225" s="24">
        <f>I225*$T$7</f>
        <v>0.59500000000000008</v>
      </c>
      <c r="S225" s="26">
        <f>K225*$T$7</f>
        <v>0.29750000000000004</v>
      </c>
      <c r="T225" s="24"/>
      <c r="U225" s="27">
        <f>I225*$W$7</f>
        <v>1.75E-4</v>
      </c>
      <c r="V225" s="27">
        <f>K225*$W$7</f>
        <v>8.7499999999999999E-5</v>
      </c>
      <c r="W225" s="24"/>
      <c r="X225" s="24">
        <f>I225*$Z$7</f>
        <v>1.3324499999999999</v>
      </c>
      <c r="Y225" s="24">
        <f>K225*$Z$7</f>
        <v>0.66622499999999996</v>
      </c>
      <c r="Z225" s="24"/>
      <c r="AA225" s="24">
        <f>I225+O225+R225+U225+X225</f>
        <v>3.703875</v>
      </c>
      <c r="AB225" s="24">
        <f>K225+P225+S225+V225+Y225</f>
        <v>1.8519375</v>
      </c>
      <c r="AC225" s="24">
        <f>AA225*$AE$7</f>
        <v>7.4077500000000001</v>
      </c>
      <c r="AD225" s="24">
        <f>AB225*$AE$7</f>
        <v>3.703875</v>
      </c>
      <c r="AE225" s="24"/>
      <c r="AF225" s="24">
        <f>(AA225+AC225)*$AH$7</f>
        <v>0.33334874999999997</v>
      </c>
      <c r="AG225" s="24">
        <f>(AB225+AD225)*$AH$7</f>
        <v>0.16667437499999999</v>
      </c>
      <c r="AH225" s="24"/>
      <c r="AI225" s="28">
        <f>AA225+AC225+AF225</f>
        <v>11.444973750000001</v>
      </c>
      <c r="AJ225" s="28">
        <f>AB225+AD225+AG225</f>
        <v>5.7224868750000004</v>
      </c>
      <c r="AK225" s="28">
        <f>AI225*$AM$7</f>
        <v>2.2889947500000001</v>
      </c>
      <c r="AL225" s="28">
        <f>AJ225*$AM$7</f>
        <v>1.144497375</v>
      </c>
      <c r="AM225" s="28"/>
      <c r="AN225" s="28">
        <f>AI225+AK225</f>
        <v>13.733968500000001</v>
      </c>
      <c r="AO225" s="28">
        <f>AJ225+AL225</f>
        <v>6.8669842500000007</v>
      </c>
    </row>
    <row r="226" spans="1:41" s="13" customFormat="1" ht="21" customHeight="1">
      <c r="A226" s="160"/>
      <c r="B226" s="161"/>
      <c r="C226" s="162"/>
      <c r="D226" s="21" t="s">
        <v>49</v>
      </c>
      <c r="E226" s="22">
        <v>10</v>
      </c>
      <c r="F226" s="22">
        <v>5</v>
      </c>
      <c r="G226" s="24">
        <f>$G$77</f>
        <v>3.6999999999999998E-2</v>
      </c>
      <c r="H226" s="24">
        <f t="shared" si="66"/>
        <v>0.37</v>
      </c>
      <c r="I226" s="25"/>
      <c r="J226" s="24">
        <f t="shared" si="67"/>
        <v>0.185</v>
      </c>
      <c r="K226" s="25"/>
      <c r="L226" s="24"/>
      <c r="M226" s="24"/>
      <c r="N226" s="24"/>
      <c r="O226" s="24"/>
      <c r="P226" s="24"/>
      <c r="Q226" s="24"/>
      <c r="R226" s="24"/>
      <c r="S226" s="26"/>
      <c r="T226" s="24"/>
      <c r="U226" s="27"/>
      <c r="V226" s="27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8"/>
      <c r="AJ226" s="28"/>
      <c r="AK226" s="28"/>
      <c r="AL226" s="28"/>
      <c r="AM226" s="28"/>
      <c r="AN226" s="28"/>
      <c r="AO226" s="28"/>
    </row>
    <row r="227" spans="1:41" s="13" customFormat="1" ht="15" customHeight="1">
      <c r="A227" s="19" t="s">
        <v>363</v>
      </c>
      <c r="B227" s="20" t="s">
        <v>364</v>
      </c>
      <c r="C227" s="21"/>
      <c r="D227" s="21"/>
      <c r="E227" s="22"/>
      <c r="F227" s="22"/>
      <c r="G227" s="24"/>
      <c r="H227" s="24"/>
      <c r="I227" s="25"/>
      <c r="J227" s="24"/>
      <c r="K227" s="25"/>
      <c r="L227" s="24"/>
      <c r="M227" s="24"/>
      <c r="N227" s="24"/>
      <c r="O227" s="24"/>
      <c r="P227" s="24"/>
      <c r="Q227" s="24"/>
      <c r="R227" s="24"/>
      <c r="S227" s="26"/>
      <c r="T227" s="24"/>
      <c r="U227" s="27"/>
      <c r="V227" s="27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8"/>
      <c r="AJ227" s="28"/>
      <c r="AK227" s="28"/>
      <c r="AL227" s="28"/>
      <c r="AM227" s="28"/>
      <c r="AN227" s="28"/>
      <c r="AO227" s="28"/>
    </row>
    <row r="228" spans="1:41" s="13" customFormat="1" ht="15" customHeight="1">
      <c r="A228" s="160" t="s">
        <v>365</v>
      </c>
      <c r="B228" s="161" t="s">
        <v>366</v>
      </c>
      <c r="C228" s="162" t="s">
        <v>178</v>
      </c>
      <c r="D228" s="21" t="s">
        <v>179</v>
      </c>
      <c r="E228" s="22">
        <v>30</v>
      </c>
      <c r="F228" s="22">
        <v>15</v>
      </c>
      <c r="G228" s="24">
        <f>$G$76</f>
        <v>4.5999999999999999E-2</v>
      </c>
      <c r="H228" s="24">
        <f t="shared" si="66"/>
        <v>1.38</v>
      </c>
      <c r="I228" s="25">
        <f>H228+H229</f>
        <v>1.75</v>
      </c>
      <c r="J228" s="24">
        <f t="shared" si="67"/>
        <v>0.69</v>
      </c>
      <c r="K228" s="25">
        <f>J228+J229</f>
        <v>0.875</v>
      </c>
      <c r="L228" s="24"/>
      <c r="M228" s="24"/>
      <c r="N228" s="24"/>
      <c r="O228" s="24">
        <f>I228*$Q$7</f>
        <v>2.6249999999999999E-2</v>
      </c>
      <c r="P228" s="24">
        <f>K228*$Q$7</f>
        <v>1.3125E-2</v>
      </c>
      <c r="Q228" s="24"/>
      <c r="R228" s="24">
        <f>I228*$T$7</f>
        <v>0.59500000000000008</v>
      </c>
      <c r="S228" s="26">
        <f>K228*$T$7</f>
        <v>0.29750000000000004</v>
      </c>
      <c r="T228" s="24"/>
      <c r="U228" s="27">
        <f>I228*$W$7</f>
        <v>1.75E-4</v>
      </c>
      <c r="V228" s="27">
        <f>K228*$W$7</f>
        <v>8.7499999999999999E-5</v>
      </c>
      <c r="W228" s="24"/>
      <c r="X228" s="24">
        <f>I228*$Z$7</f>
        <v>1.3324499999999999</v>
      </c>
      <c r="Y228" s="24">
        <f>K228*$Z$7</f>
        <v>0.66622499999999996</v>
      </c>
      <c r="Z228" s="24"/>
      <c r="AA228" s="24">
        <f>I228+O228+R228+U228+X228</f>
        <v>3.703875</v>
      </c>
      <c r="AB228" s="24">
        <f>K228+P228+S228+V228+Y228</f>
        <v>1.8519375</v>
      </c>
      <c r="AC228" s="24">
        <f>AA228*$AE$7</f>
        <v>7.4077500000000001</v>
      </c>
      <c r="AD228" s="24">
        <f>AB228*$AE$7</f>
        <v>3.703875</v>
      </c>
      <c r="AE228" s="24"/>
      <c r="AF228" s="24">
        <f>(AA228+AC228)*$AH$7</f>
        <v>0.33334874999999997</v>
      </c>
      <c r="AG228" s="24">
        <f>(AB228+AD228)*$AH$7</f>
        <v>0.16667437499999999</v>
      </c>
      <c r="AH228" s="24"/>
      <c r="AI228" s="28">
        <f>AA228+AC228+AF228</f>
        <v>11.444973750000001</v>
      </c>
      <c r="AJ228" s="28">
        <f>AB228+AD228+AG228</f>
        <v>5.7224868750000004</v>
      </c>
      <c r="AK228" s="28">
        <f>AI228*$AM$7</f>
        <v>2.2889947500000001</v>
      </c>
      <c r="AL228" s="28">
        <f>AJ228*$AM$7</f>
        <v>1.144497375</v>
      </c>
      <c r="AM228" s="28"/>
      <c r="AN228" s="28">
        <f>AI228+AK228</f>
        <v>13.733968500000001</v>
      </c>
      <c r="AO228" s="28">
        <f>AJ228+AL228</f>
        <v>6.8669842500000007</v>
      </c>
    </row>
    <row r="229" spans="1:41" s="13" customFormat="1" ht="21.75" customHeight="1">
      <c r="A229" s="160"/>
      <c r="B229" s="161"/>
      <c r="C229" s="162"/>
      <c r="D229" s="21" t="s">
        <v>49</v>
      </c>
      <c r="E229" s="22">
        <v>10</v>
      </c>
      <c r="F229" s="22">
        <v>5</v>
      </c>
      <c r="G229" s="24">
        <f>$G$77</f>
        <v>3.6999999999999998E-2</v>
      </c>
      <c r="H229" s="24">
        <f t="shared" si="66"/>
        <v>0.37</v>
      </c>
      <c r="I229" s="25"/>
      <c r="J229" s="24">
        <f t="shared" si="67"/>
        <v>0.185</v>
      </c>
      <c r="K229" s="25"/>
      <c r="L229" s="24"/>
      <c r="M229" s="24"/>
      <c r="N229" s="24"/>
      <c r="O229" s="24"/>
      <c r="P229" s="24"/>
      <c r="Q229" s="24"/>
      <c r="R229" s="24"/>
      <c r="S229" s="26"/>
      <c r="T229" s="24"/>
      <c r="U229" s="27"/>
      <c r="V229" s="27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8"/>
      <c r="AJ229" s="28"/>
      <c r="AK229" s="28"/>
      <c r="AL229" s="28"/>
      <c r="AM229" s="28"/>
      <c r="AN229" s="28"/>
      <c r="AO229" s="28"/>
    </row>
    <row r="230" spans="1:41" s="13" customFormat="1" ht="13.5" customHeight="1">
      <c r="A230" s="160" t="s">
        <v>367</v>
      </c>
      <c r="B230" s="161" t="s">
        <v>368</v>
      </c>
      <c r="C230" s="162" t="s">
        <v>178</v>
      </c>
      <c r="D230" s="21" t="s">
        <v>179</v>
      </c>
      <c r="E230" s="22">
        <v>30</v>
      </c>
      <c r="F230" s="22">
        <v>15</v>
      </c>
      <c r="G230" s="24">
        <f>$G$76</f>
        <v>4.5999999999999999E-2</v>
      </c>
      <c r="H230" s="24">
        <f t="shared" si="66"/>
        <v>1.38</v>
      </c>
      <c r="I230" s="25">
        <f>H230+H231</f>
        <v>1.75</v>
      </c>
      <c r="J230" s="24">
        <f t="shared" si="67"/>
        <v>0.69</v>
      </c>
      <c r="K230" s="25">
        <f>J230+J231</f>
        <v>0.875</v>
      </c>
      <c r="L230" s="24"/>
      <c r="M230" s="24"/>
      <c r="N230" s="24"/>
      <c r="O230" s="24">
        <f>I230*$Q$7</f>
        <v>2.6249999999999999E-2</v>
      </c>
      <c r="P230" s="24">
        <f>K230*$Q$7</f>
        <v>1.3125E-2</v>
      </c>
      <c r="Q230" s="24"/>
      <c r="R230" s="24">
        <f>I230*$T$7</f>
        <v>0.59500000000000008</v>
      </c>
      <c r="S230" s="26">
        <f>K230*$T$7</f>
        <v>0.29750000000000004</v>
      </c>
      <c r="T230" s="24"/>
      <c r="U230" s="27">
        <f>I230*$W$7</f>
        <v>1.75E-4</v>
      </c>
      <c r="V230" s="27">
        <f>K230*$W$7</f>
        <v>8.7499999999999999E-5</v>
      </c>
      <c r="W230" s="24"/>
      <c r="X230" s="24">
        <f>I230*$Z$7</f>
        <v>1.3324499999999999</v>
      </c>
      <c r="Y230" s="24">
        <f>K230*$Z$7</f>
        <v>0.66622499999999996</v>
      </c>
      <c r="Z230" s="24"/>
      <c r="AA230" s="24">
        <f>I230+O230+R230+U230+X230</f>
        <v>3.703875</v>
      </c>
      <c r="AB230" s="24">
        <f>K230+P230+S230+V230+Y230</f>
        <v>1.8519375</v>
      </c>
      <c r="AC230" s="24">
        <f>AA230*$AE$7</f>
        <v>7.4077500000000001</v>
      </c>
      <c r="AD230" s="24">
        <f>AB230*$AE$7</f>
        <v>3.703875</v>
      </c>
      <c r="AE230" s="24"/>
      <c r="AF230" s="24">
        <f>(AA230+AC230)*$AH$7</f>
        <v>0.33334874999999997</v>
      </c>
      <c r="AG230" s="24">
        <f>(AB230+AD230)*$AH$7</f>
        <v>0.16667437499999999</v>
      </c>
      <c r="AH230" s="24"/>
      <c r="AI230" s="28">
        <f>AA230+AC230+AF230</f>
        <v>11.444973750000001</v>
      </c>
      <c r="AJ230" s="28">
        <f>AB230+AD230+AG230</f>
        <v>5.7224868750000004</v>
      </c>
      <c r="AK230" s="28">
        <f>AI230*$AM$7</f>
        <v>2.2889947500000001</v>
      </c>
      <c r="AL230" s="28">
        <f>AJ230*$AM$7</f>
        <v>1.144497375</v>
      </c>
      <c r="AM230" s="28"/>
      <c r="AN230" s="28">
        <f>AI230+AK230</f>
        <v>13.733968500000001</v>
      </c>
      <c r="AO230" s="28">
        <f>AJ230+AL230</f>
        <v>6.8669842500000007</v>
      </c>
    </row>
    <row r="231" spans="1:41" s="13" customFormat="1" ht="25.5" customHeight="1">
      <c r="A231" s="160"/>
      <c r="B231" s="161"/>
      <c r="C231" s="162"/>
      <c r="D231" s="21" t="s">
        <v>49</v>
      </c>
      <c r="E231" s="22">
        <v>10</v>
      </c>
      <c r="F231" s="22">
        <v>5</v>
      </c>
      <c r="G231" s="24">
        <f>$G$77</f>
        <v>3.6999999999999998E-2</v>
      </c>
      <c r="H231" s="24">
        <f t="shared" si="66"/>
        <v>0.37</v>
      </c>
      <c r="I231" s="25"/>
      <c r="J231" s="24">
        <f t="shared" si="67"/>
        <v>0.185</v>
      </c>
      <c r="K231" s="25"/>
      <c r="L231" s="24"/>
      <c r="M231" s="24"/>
      <c r="N231" s="24"/>
      <c r="O231" s="24"/>
      <c r="P231" s="24"/>
      <c r="Q231" s="24"/>
      <c r="R231" s="24"/>
      <c r="S231" s="26"/>
      <c r="T231" s="24"/>
      <c r="U231" s="27"/>
      <c r="V231" s="27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8"/>
      <c r="AJ231" s="28"/>
      <c r="AK231" s="28"/>
      <c r="AL231" s="28"/>
      <c r="AM231" s="28"/>
      <c r="AN231" s="28"/>
      <c r="AO231" s="28"/>
    </row>
    <row r="232" spans="1:41" s="13" customFormat="1" ht="14.25" customHeight="1">
      <c r="A232" s="160" t="s">
        <v>369</v>
      </c>
      <c r="B232" s="161" t="s">
        <v>370</v>
      </c>
      <c r="C232" s="162" t="s">
        <v>178</v>
      </c>
      <c r="D232" s="21" t="s">
        <v>179</v>
      </c>
      <c r="E232" s="22">
        <v>60</v>
      </c>
      <c r="F232" s="22">
        <v>30</v>
      </c>
      <c r="G232" s="24">
        <f>$G$76</f>
        <v>4.5999999999999999E-2</v>
      </c>
      <c r="H232" s="24">
        <f t="shared" si="66"/>
        <v>2.76</v>
      </c>
      <c r="I232" s="25">
        <f>H232+H233</f>
        <v>3.8699999999999997</v>
      </c>
      <c r="J232" s="24">
        <f t="shared" si="67"/>
        <v>1.38</v>
      </c>
      <c r="K232" s="25">
        <f>J232+J233</f>
        <v>2.12</v>
      </c>
      <c r="L232" s="24"/>
      <c r="M232" s="24"/>
      <c r="N232" s="24"/>
      <c r="O232" s="24">
        <f>I232*$Q$7</f>
        <v>5.804999999999999E-2</v>
      </c>
      <c r="P232" s="24">
        <f>K232*$Q$7</f>
        <v>3.1800000000000002E-2</v>
      </c>
      <c r="Q232" s="24"/>
      <c r="R232" s="24">
        <f>I232*$T$7</f>
        <v>1.3158000000000001</v>
      </c>
      <c r="S232" s="26">
        <f>K232*$T$7</f>
        <v>0.72080000000000011</v>
      </c>
      <c r="T232" s="24"/>
      <c r="U232" s="27">
        <f>I232*$W$7</f>
        <v>3.8699999999999997E-4</v>
      </c>
      <c r="V232" s="27">
        <f>K232*$W$7</f>
        <v>2.1200000000000003E-4</v>
      </c>
      <c r="W232" s="24"/>
      <c r="X232" s="24">
        <f>I232*$Z$7</f>
        <v>2.9466179999999995</v>
      </c>
      <c r="Y232" s="24">
        <f>K232*$Z$7</f>
        <v>1.614168</v>
      </c>
      <c r="Z232" s="24"/>
      <c r="AA232" s="24">
        <f>I232+O232+R232+U232+X232</f>
        <v>8.1908549999999991</v>
      </c>
      <c r="AB232" s="24">
        <f>K232+P232+S232+V232+Y232</f>
        <v>4.48698</v>
      </c>
      <c r="AC232" s="24">
        <f>AA232*$AE$7</f>
        <v>16.381709999999998</v>
      </c>
      <c r="AD232" s="24">
        <f>AB232*$AE$7</f>
        <v>8.9739599999999999</v>
      </c>
      <c r="AE232" s="24"/>
      <c r="AF232" s="24">
        <f>(AA232+AC232)*$AH$7</f>
        <v>0.73717694999999994</v>
      </c>
      <c r="AG232" s="24">
        <f>(AB232+AD232)*$AH$7</f>
        <v>0.40382820000000003</v>
      </c>
      <c r="AH232" s="24"/>
      <c r="AI232" s="28">
        <f>AA232+AC232+AF232</f>
        <v>25.309741949999996</v>
      </c>
      <c r="AJ232" s="28">
        <f>AB232+AD232+AG232</f>
        <v>13.8647682</v>
      </c>
      <c r="AK232" s="28">
        <f>AI232*$AM$7</f>
        <v>5.0619483899999995</v>
      </c>
      <c r="AL232" s="28">
        <f>AJ232*$AM$7</f>
        <v>2.7729536400000003</v>
      </c>
      <c r="AM232" s="28"/>
      <c r="AN232" s="28">
        <f>AI232+AK232</f>
        <v>30.371690339999994</v>
      </c>
      <c r="AO232" s="28">
        <f>AJ232+AL232</f>
        <v>16.637721840000001</v>
      </c>
    </row>
    <row r="233" spans="1:41" s="13" customFormat="1" ht="26.25" customHeight="1">
      <c r="A233" s="160"/>
      <c r="B233" s="161"/>
      <c r="C233" s="162"/>
      <c r="D233" s="21" t="s">
        <v>49</v>
      </c>
      <c r="E233" s="22">
        <v>30</v>
      </c>
      <c r="F233" s="22">
        <v>20</v>
      </c>
      <c r="G233" s="24">
        <f>$G$77</f>
        <v>3.6999999999999998E-2</v>
      </c>
      <c r="H233" s="24">
        <f t="shared" si="66"/>
        <v>1.1099999999999999</v>
      </c>
      <c r="I233" s="25"/>
      <c r="J233" s="24">
        <f t="shared" si="67"/>
        <v>0.74</v>
      </c>
      <c r="K233" s="25"/>
      <c r="L233" s="24"/>
      <c r="M233" s="24"/>
      <c r="N233" s="24"/>
      <c r="O233" s="24"/>
      <c r="P233" s="24"/>
      <c r="Q233" s="24"/>
      <c r="R233" s="24"/>
      <c r="S233" s="26"/>
      <c r="T233" s="24"/>
      <c r="U233" s="27"/>
      <c r="V233" s="27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8"/>
      <c r="AJ233" s="28"/>
      <c r="AK233" s="28"/>
      <c r="AL233" s="28"/>
      <c r="AM233" s="28"/>
      <c r="AN233" s="28"/>
      <c r="AO233" s="28"/>
    </row>
    <row r="234" spans="1:41" s="13" customFormat="1" ht="18" customHeight="1">
      <c r="A234" s="19" t="s">
        <v>371</v>
      </c>
      <c r="B234" s="20" t="s">
        <v>372</v>
      </c>
      <c r="C234" s="21"/>
      <c r="D234" s="21"/>
      <c r="E234" s="22"/>
      <c r="F234" s="22"/>
      <c r="G234" s="24"/>
      <c r="H234" s="24"/>
      <c r="I234" s="25"/>
      <c r="J234" s="24"/>
      <c r="K234" s="25"/>
      <c r="L234" s="24"/>
      <c r="M234" s="24"/>
      <c r="N234" s="24"/>
      <c r="O234" s="24"/>
      <c r="P234" s="24"/>
      <c r="Q234" s="24"/>
      <c r="R234" s="24"/>
      <c r="S234" s="26"/>
      <c r="T234" s="24"/>
      <c r="U234" s="27"/>
      <c r="V234" s="27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8"/>
      <c r="AJ234" s="28"/>
      <c r="AK234" s="28"/>
      <c r="AL234" s="28"/>
      <c r="AM234" s="28"/>
      <c r="AN234" s="28"/>
      <c r="AO234" s="28"/>
    </row>
    <row r="235" spans="1:41" s="13" customFormat="1" ht="14.25" customHeight="1">
      <c r="A235" s="160" t="s">
        <v>373</v>
      </c>
      <c r="B235" s="161" t="s">
        <v>374</v>
      </c>
      <c r="C235" s="162" t="s">
        <v>178</v>
      </c>
      <c r="D235" s="21" t="s">
        <v>179</v>
      </c>
      <c r="E235" s="22">
        <v>15</v>
      </c>
      <c r="F235" s="22">
        <v>10</v>
      </c>
      <c r="G235" s="24">
        <f>$G$76</f>
        <v>4.5999999999999999E-2</v>
      </c>
      <c r="H235" s="24">
        <f t="shared" si="66"/>
        <v>0.69</v>
      </c>
      <c r="I235" s="25">
        <f>H235+H236</f>
        <v>1.6149999999999998</v>
      </c>
      <c r="J235" s="24">
        <f t="shared" si="67"/>
        <v>0.45999999999999996</v>
      </c>
      <c r="K235" s="25">
        <f>J235+J236</f>
        <v>1.3849999999999998</v>
      </c>
      <c r="L235" s="24"/>
      <c r="M235" s="24"/>
      <c r="N235" s="24"/>
      <c r="O235" s="24">
        <f>I235*$Q$7</f>
        <v>2.4224999999999997E-2</v>
      </c>
      <c r="P235" s="24">
        <f>K235*$Q$7</f>
        <v>2.0774999999999995E-2</v>
      </c>
      <c r="Q235" s="24"/>
      <c r="R235" s="24">
        <f>I235*$T$7</f>
        <v>0.54909999999999992</v>
      </c>
      <c r="S235" s="26">
        <f>K235*$T$7</f>
        <v>0.47089999999999999</v>
      </c>
      <c r="T235" s="24"/>
      <c r="U235" s="27">
        <f>I235*$W$7</f>
        <v>1.615E-4</v>
      </c>
      <c r="V235" s="27">
        <f>K235*$W$7</f>
        <v>1.3849999999999998E-4</v>
      </c>
      <c r="W235" s="24"/>
      <c r="X235" s="24">
        <f>I235*$Z$7</f>
        <v>1.2296609999999997</v>
      </c>
      <c r="Y235" s="24">
        <f>K235*$Z$7</f>
        <v>1.0545389999999999</v>
      </c>
      <c r="Z235" s="24"/>
      <c r="AA235" s="24">
        <f>I235+O235+R235+U235+X235</f>
        <v>3.4181474999999995</v>
      </c>
      <c r="AB235" s="24">
        <f>K235+P235+S235+V235+Y235</f>
        <v>2.9313524999999996</v>
      </c>
      <c r="AC235" s="24">
        <f>AA235*$AE$7</f>
        <v>6.8362949999999989</v>
      </c>
      <c r="AD235" s="24">
        <f>AB235*$AE$7</f>
        <v>5.8627049999999992</v>
      </c>
      <c r="AE235" s="24"/>
      <c r="AF235" s="24">
        <f>(AA235+AC235)*$AH$7</f>
        <v>0.30763327499999993</v>
      </c>
      <c r="AG235" s="24">
        <f>(AB235+AD235)*$AH$7</f>
        <v>0.26382172499999995</v>
      </c>
      <c r="AH235" s="24"/>
      <c r="AI235" s="28">
        <f>AA235+AC235+AF235</f>
        <v>10.562075774999999</v>
      </c>
      <c r="AJ235" s="28">
        <f>AB235+AD235+AG235</f>
        <v>9.0578792249999989</v>
      </c>
      <c r="AK235" s="28">
        <f>AI235*$AM$7</f>
        <v>2.1124151549999999</v>
      </c>
      <c r="AL235" s="28">
        <f>AJ235*$AM$7</f>
        <v>1.8115758449999999</v>
      </c>
      <c r="AM235" s="28"/>
      <c r="AN235" s="28">
        <f>AI235+AK235</f>
        <v>12.674490929999997</v>
      </c>
      <c r="AO235" s="28">
        <f>AJ235+AL235</f>
        <v>10.869455069999999</v>
      </c>
    </row>
    <row r="236" spans="1:41" s="13" customFormat="1" ht="21" customHeight="1">
      <c r="A236" s="160"/>
      <c r="B236" s="161"/>
      <c r="C236" s="162"/>
      <c r="D236" s="21" t="s">
        <v>49</v>
      </c>
      <c r="E236" s="22">
        <v>25</v>
      </c>
      <c r="F236" s="22">
        <v>25</v>
      </c>
      <c r="G236" s="24">
        <f>$G$77</f>
        <v>3.6999999999999998E-2</v>
      </c>
      <c r="H236" s="24">
        <f t="shared" si="66"/>
        <v>0.92499999999999993</v>
      </c>
      <c r="I236" s="25"/>
      <c r="J236" s="24">
        <f t="shared" si="67"/>
        <v>0.92499999999999993</v>
      </c>
      <c r="K236" s="25"/>
      <c r="L236" s="24"/>
      <c r="M236" s="24"/>
      <c r="N236" s="24"/>
      <c r="O236" s="24"/>
      <c r="P236" s="24"/>
      <c r="Q236" s="24"/>
      <c r="R236" s="24"/>
      <c r="S236" s="26"/>
      <c r="T236" s="24"/>
      <c r="U236" s="27"/>
      <c r="V236" s="27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8"/>
      <c r="AJ236" s="28"/>
      <c r="AK236" s="28"/>
      <c r="AL236" s="28"/>
      <c r="AM236" s="28"/>
      <c r="AN236" s="28"/>
      <c r="AO236" s="28"/>
    </row>
    <row r="237" spans="1:41" s="13" customFormat="1" ht="15" customHeight="1">
      <c r="A237" s="160" t="s">
        <v>375</v>
      </c>
      <c r="B237" s="161" t="s">
        <v>350</v>
      </c>
      <c r="C237" s="162" t="s">
        <v>178</v>
      </c>
      <c r="D237" s="21" t="s">
        <v>179</v>
      </c>
      <c r="E237" s="22">
        <v>15</v>
      </c>
      <c r="F237" s="22">
        <v>10</v>
      </c>
      <c r="G237" s="24">
        <f>$G$76</f>
        <v>4.5999999999999999E-2</v>
      </c>
      <c r="H237" s="24">
        <f t="shared" si="66"/>
        <v>0.69</v>
      </c>
      <c r="I237" s="25">
        <f>H237+H238</f>
        <v>2.17</v>
      </c>
      <c r="J237" s="24">
        <f t="shared" si="67"/>
        <v>0.45999999999999996</v>
      </c>
      <c r="K237" s="25">
        <f>J237+J238</f>
        <v>1.2</v>
      </c>
      <c r="L237" s="24"/>
      <c r="M237" s="24"/>
      <c r="N237" s="24"/>
      <c r="O237" s="24">
        <f>I237*$Q$7</f>
        <v>3.2549999999999996E-2</v>
      </c>
      <c r="P237" s="24">
        <f>K237*$Q$7</f>
        <v>1.7999999999999999E-2</v>
      </c>
      <c r="Q237" s="24"/>
      <c r="R237" s="24">
        <f>I237*$T$7</f>
        <v>0.73780000000000001</v>
      </c>
      <c r="S237" s="26">
        <f>K237*$T$7</f>
        <v>0.40800000000000003</v>
      </c>
      <c r="T237" s="24"/>
      <c r="U237" s="27">
        <f>I237*$W$7</f>
        <v>2.1700000000000002E-4</v>
      </c>
      <c r="V237" s="27">
        <f>K237*$W$7</f>
        <v>1.2E-4</v>
      </c>
      <c r="W237" s="24"/>
      <c r="X237" s="24">
        <f>I237*$Z$7</f>
        <v>1.6522379999999999</v>
      </c>
      <c r="Y237" s="24">
        <f>K237*$Z$7</f>
        <v>0.91367999999999994</v>
      </c>
      <c r="Z237" s="24"/>
      <c r="AA237" s="24">
        <f>I237+O237+R237+U237+X237</f>
        <v>4.5928050000000002</v>
      </c>
      <c r="AB237" s="24">
        <f>K237+P237+S237+V237+Y237</f>
        <v>2.5397999999999996</v>
      </c>
      <c r="AC237" s="24">
        <f>AA237*$AE$7</f>
        <v>9.1856100000000005</v>
      </c>
      <c r="AD237" s="24">
        <f>AB237*$AE$7</f>
        <v>5.0795999999999992</v>
      </c>
      <c r="AE237" s="24"/>
      <c r="AF237" s="24">
        <f>(AA237+AC237)*$AH$7</f>
        <v>0.41335244999999998</v>
      </c>
      <c r="AG237" s="24">
        <f>(AB237+AD237)*$AH$7</f>
        <v>0.22858199999999995</v>
      </c>
      <c r="AH237" s="24"/>
      <c r="AI237" s="28">
        <f>AA237+AC237+AF237</f>
        <v>14.19176745</v>
      </c>
      <c r="AJ237" s="28">
        <f>AB237+AD237+AG237</f>
        <v>7.8479819999999991</v>
      </c>
      <c r="AK237" s="28">
        <f>AI237*$AM$7</f>
        <v>2.8383534900000003</v>
      </c>
      <c r="AL237" s="28">
        <f>AJ237*$AM$7</f>
        <v>1.5695964</v>
      </c>
      <c r="AM237" s="28"/>
      <c r="AN237" s="28">
        <f>AI237+AK237</f>
        <v>17.03012094</v>
      </c>
      <c r="AO237" s="28">
        <f>AJ237+AL237</f>
        <v>9.4175784</v>
      </c>
    </row>
    <row r="238" spans="1:41" s="13" customFormat="1" ht="23.25" customHeight="1">
      <c r="A238" s="160"/>
      <c r="B238" s="161"/>
      <c r="C238" s="162"/>
      <c r="D238" s="21" t="s">
        <v>49</v>
      </c>
      <c r="E238" s="22">
        <v>40</v>
      </c>
      <c r="F238" s="22">
        <v>20</v>
      </c>
      <c r="G238" s="24">
        <f>$G$77</f>
        <v>3.6999999999999998E-2</v>
      </c>
      <c r="H238" s="24">
        <f t="shared" si="66"/>
        <v>1.48</v>
      </c>
      <c r="I238" s="25"/>
      <c r="J238" s="24">
        <f t="shared" si="67"/>
        <v>0.74</v>
      </c>
      <c r="K238" s="25"/>
      <c r="L238" s="24"/>
      <c r="M238" s="24"/>
      <c r="N238" s="24"/>
      <c r="O238" s="24"/>
      <c r="P238" s="24"/>
      <c r="Q238" s="24"/>
      <c r="R238" s="24"/>
      <c r="S238" s="26"/>
      <c r="T238" s="24"/>
      <c r="U238" s="27"/>
      <c r="V238" s="27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8"/>
      <c r="AJ238" s="28"/>
      <c r="AK238" s="28"/>
      <c r="AL238" s="28"/>
      <c r="AM238" s="28"/>
      <c r="AN238" s="28"/>
      <c r="AO238" s="28"/>
    </row>
    <row r="239" spans="1:41" s="13" customFormat="1" ht="21.75" customHeight="1">
      <c r="A239" s="19" t="s">
        <v>376</v>
      </c>
      <c r="B239" s="20" t="s">
        <v>342</v>
      </c>
      <c r="C239" s="21"/>
      <c r="D239" s="21"/>
      <c r="E239" s="22"/>
      <c r="F239" s="22"/>
      <c r="G239" s="24"/>
      <c r="H239" s="24"/>
      <c r="I239" s="25"/>
      <c r="J239" s="24"/>
      <c r="K239" s="25"/>
      <c r="L239" s="24"/>
      <c r="M239" s="24"/>
      <c r="N239" s="24"/>
      <c r="O239" s="24"/>
      <c r="P239" s="24"/>
      <c r="Q239" s="24"/>
      <c r="R239" s="24"/>
      <c r="S239" s="26"/>
      <c r="T239" s="24"/>
      <c r="U239" s="27"/>
      <c r="V239" s="27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8"/>
      <c r="AJ239" s="28"/>
      <c r="AK239" s="28"/>
      <c r="AL239" s="28"/>
      <c r="AM239" s="28"/>
      <c r="AN239" s="28"/>
      <c r="AO239" s="28"/>
    </row>
    <row r="240" spans="1:41" s="13" customFormat="1" ht="13.5" customHeight="1">
      <c r="A240" s="160" t="s">
        <v>377</v>
      </c>
      <c r="B240" s="161" t="s">
        <v>344</v>
      </c>
      <c r="C240" s="162" t="s">
        <v>178</v>
      </c>
      <c r="D240" s="21" t="s">
        <v>179</v>
      </c>
      <c r="E240" s="22">
        <v>30</v>
      </c>
      <c r="F240" s="22">
        <v>15</v>
      </c>
      <c r="G240" s="24">
        <f>$G$76</f>
        <v>4.5999999999999999E-2</v>
      </c>
      <c r="H240" s="24">
        <f t="shared" si="66"/>
        <v>1.38</v>
      </c>
      <c r="I240" s="25">
        <f>H240+H241</f>
        <v>1.75</v>
      </c>
      <c r="J240" s="24">
        <f t="shared" si="67"/>
        <v>0.69</v>
      </c>
      <c r="K240" s="25">
        <f>J240+J241</f>
        <v>0.875</v>
      </c>
      <c r="L240" s="24"/>
      <c r="M240" s="24"/>
      <c r="N240" s="24"/>
      <c r="O240" s="24">
        <f>I240*$Q$7</f>
        <v>2.6249999999999999E-2</v>
      </c>
      <c r="P240" s="24">
        <f>K240*$Q$7</f>
        <v>1.3125E-2</v>
      </c>
      <c r="Q240" s="24"/>
      <c r="R240" s="24">
        <f>I240*$T$7</f>
        <v>0.59500000000000008</v>
      </c>
      <c r="S240" s="26">
        <f>K240*$T$7</f>
        <v>0.29750000000000004</v>
      </c>
      <c r="T240" s="24"/>
      <c r="U240" s="27">
        <f>I240*$W$7</f>
        <v>1.75E-4</v>
      </c>
      <c r="V240" s="27">
        <f>K240*$W$7</f>
        <v>8.7499999999999999E-5</v>
      </c>
      <c r="W240" s="24"/>
      <c r="X240" s="24">
        <f>I240*$Z$7</f>
        <v>1.3324499999999999</v>
      </c>
      <c r="Y240" s="24">
        <f>K240*$Z$7</f>
        <v>0.66622499999999996</v>
      </c>
      <c r="Z240" s="24"/>
      <c r="AA240" s="24">
        <f>I240+O240+R240+U240+X240</f>
        <v>3.703875</v>
      </c>
      <c r="AB240" s="24">
        <f>K240+P240+S240+V240+Y240</f>
        <v>1.8519375</v>
      </c>
      <c r="AC240" s="24">
        <f>AA240*$AE$7</f>
        <v>7.4077500000000001</v>
      </c>
      <c r="AD240" s="24">
        <f>AB240*$AE$7</f>
        <v>3.703875</v>
      </c>
      <c r="AE240" s="24"/>
      <c r="AF240" s="24">
        <f>(AA240+AC240)*$AH$7</f>
        <v>0.33334874999999997</v>
      </c>
      <c r="AG240" s="24">
        <f>(AB240+AD240)*$AH$7</f>
        <v>0.16667437499999999</v>
      </c>
      <c r="AH240" s="24"/>
      <c r="AI240" s="28">
        <f>AA240+AC240+AF240</f>
        <v>11.444973750000001</v>
      </c>
      <c r="AJ240" s="28">
        <f>AB240+AD240+AG240</f>
        <v>5.7224868750000004</v>
      </c>
      <c r="AK240" s="28">
        <f>AI240*$AM$7</f>
        <v>2.2889947500000001</v>
      </c>
      <c r="AL240" s="28">
        <f>AJ240*$AM$7</f>
        <v>1.144497375</v>
      </c>
      <c r="AM240" s="28"/>
      <c r="AN240" s="28">
        <f>AI240+AK240</f>
        <v>13.733968500000001</v>
      </c>
      <c r="AO240" s="28">
        <f>AJ240+AL240</f>
        <v>6.8669842500000007</v>
      </c>
    </row>
    <row r="241" spans="1:41" s="13" customFormat="1" ht="27.75" customHeight="1">
      <c r="A241" s="160"/>
      <c r="B241" s="161"/>
      <c r="C241" s="162"/>
      <c r="D241" s="21" t="s">
        <v>49</v>
      </c>
      <c r="E241" s="22">
        <v>10</v>
      </c>
      <c r="F241" s="22">
        <v>5</v>
      </c>
      <c r="G241" s="24">
        <f>$G$77</f>
        <v>3.6999999999999998E-2</v>
      </c>
      <c r="H241" s="24">
        <f t="shared" si="66"/>
        <v>0.37</v>
      </c>
      <c r="I241" s="25"/>
      <c r="J241" s="24">
        <f t="shared" si="67"/>
        <v>0.185</v>
      </c>
      <c r="K241" s="25"/>
      <c r="L241" s="24"/>
      <c r="M241" s="24"/>
      <c r="N241" s="24"/>
      <c r="O241" s="24"/>
      <c r="P241" s="24"/>
      <c r="Q241" s="24"/>
      <c r="R241" s="24"/>
      <c r="S241" s="26"/>
      <c r="T241" s="24"/>
      <c r="U241" s="27"/>
      <c r="V241" s="27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8"/>
      <c r="AJ241" s="28"/>
      <c r="AK241" s="28"/>
      <c r="AL241" s="28"/>
      <c r="AM241" s="28"/>
      <c r="AN241" s="28"/>
      <c r="AO241" s="28"/>
    </row>
    <row r="242" spans="1:41" s="13" customFormat="1" ht="18.75" customHeight="1">
      <c r="A242" s="19" t="s">
        <v>378</v>
      </c>
      <c r="B242" s="20" t="s">
        <v>346</v>
      </c>
      <c r="C242" s="21"/>
      <c r="D242" s="21"/>
      <c r="E242" s="22"/>
      <c r="F242" s="22"/>
      <c r="G242" s="24"/>
      <c r="H242" s="24"/>
      <c r="I242" s="25"/>
      <c r="J242" s="24"/>
      <c r="K242" s="25"/>
      <c r="L242" s="24"/>
      <c r="M242" s="24"/>
      <c r="N242" s="24"/>
      <c r="O242" s="24"/>
      <c r="P242" s="24"/>
      <c r="Q242" s="24"/>
      <c r="R242" s="24"/>
      <c r="S242" s="26"/>
      <c r="T242" s="24"/>
      <c r="U242" s="27"/>
      <c r="V242" s="27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8"/>
      <c r="AJ242" s="28"/>
      <c r="AK242" s="28"/>
      <c r="AL242" s="28"/>
      <c r="AM242" s="28"/>
      <c r="AN242" s="28"/>
      <c r="AO242" s="28"/>
    </row>
    <row r="243" spans="1:41" s="13" customFormat="1" ht="14.25" customHeight="1">
      <c r="A243" s="160" t="s">
        <v>379</v>
      </c>
      <c r="B243" s="161" t="s">
        <v>348</v>
      </c>
      <c r="C243" s="162" t="s">
        <v>178</v>
      </c>
      <c r="D243" s="21" t="s">
        <v>179</v>
      </c>
      <c r="E243" s="22">
        <v>30</v>
      </c>
      <c r="F243" s="22">
        <v>15</v>
      </c>
      <c r="G243" s="24">
        <f>$G$76</f>
        <v>4.5999999999999999E-2</v>
      </c>
      <c r="H243" s="24">
        <f t="shared" si="66"/>
        <v>1.38</v>
      </c>
      <c r="I243" s="25">
        <f>H243+H244</f>
        <v>1.75</v>
      </c>
      <c r="J243" s="24">
        <f t="shared" si="67"/>
        <v>0.69</v>
      </c>
      <c r="K243" s="25">
        <f>J243+J244</f>
        <v>0.875</v>
      </c>
      <c r="L243" s="24"/>
      <c r="M243" s="24"/>
      <c r="N243" s="24"/>
      <c r="O243" s="24">
        <f>I243*$Q$7</f>
        <v>2.6249999999999999E-2</v>
      </c>
      <c r="P243" s="24">
        <f>K243*$Q$7</f>
        <v>1.3125E-2</v>
      </c>
      <c r="Q243" s="24"/>
      <c r="R243" s="24">
        <f>I243*$T$7</f>
        <v>0.59500000000000008</v>
      </c>
      <c r="S243" s="26">
        <f>K243*$T$7</f>
        <v>0.29750000000000004</v>
      </c>
      <c r="T243" s="24"/>
      <c r="U243" s="27">
        <f>I243*$W$7</f>
        <v>1.75E-4</v>
      </c>
      <c r="V243" s="27">
        <f>K243*$W$7</f>
        <v>8.7499999999999999E-5</v>
      </c>
      <c r="W243" s="24"/>
      <c r="X243" s="24">
        <f>I243*$Z$7</f>
        <v>1.3324499999999999</v>
      </c>
      <c r="Y243" s="24">
        <f>K243*$Z$7</f>
        <v>0.66622499999999996</v>
      </c>
      <c r="Z243" s="24"/>
      <c r="AA243" s="24">
        <f>I243+O243+R243+U243+X243</f>
        <v>3.703875</v>
      </c>
      <c r="AB243" s="24">
        <f>K243+P243+S243+V243+Y243</f>
        <v>1.8519375</v>
      </c>
      <c r="AC243" s="24">
        <f>AA243*$AE$7</f>
        <v>7.4077500000000001</v>
      </c>
      <c r="AD243" s="24">
        <f>AB243*$AE$7</f>
        <v>3.703875</v>
      </c>
      <c r="AE243" s="24"/>
      <c r="AF243" s="24">
        <f>(AA243+AC243)*$AH$7</f>
        <v>0.33334874999999997</v>
      </c>
      <c r="AG243" s="24">
        <f>(AB243+AD243)*$AH$7</f>
        <v>0.16667437499999999</v>
      </c>
      <c r="AH243" s="24"/>
      <c r="AI243" s="28">
        <f>AA243+AC243+AF243</f>
        <v>11.444973750000001</v>
      </c>
      <c r="AJ243" s="28">
        <f>AB243+AD243+AG243</f>
        <v>5.7224868750000004</v>
      </c>
      <c r="AK243" s="28">
        <f>AI243*$AM$7</f>
        <v>2.2889947500000001</v>
      </c>
      <c r="AL243" s="28">
        <f>AJ243*$AM$7</f>
        <v>1.144497375</v>
      </c>
      <c r="AM243" s="28"/>
      <c r="AN243" s="28">
        <f>AI243+AK243</f>
        <v>13.733968500000001</v>
      </c>
      <c r="AO243" s="28">
        <f>AJ243+AL243</f>
        <v>6.8669842500000007</v>
      </c>
    </row>
    <row r="244" spans="1:41" s="13" customFormat="1" ht="27.75" customHeight="1">
      <c r="A244" s="160"/>
      <c r="B244" s="161"/>
      <c r="C244" s="162"/>
      <c r="D244" s="21" t="s">
        <v>49</v>
      </c>
      <c r="E244" s="22">
        <v>10</v>
      </c>
      <c r="F244" s="22">
        <v>5</v>
      </c>
      <c r="G244" s="24">
        <f>$G$77</f>
        <v>3.6999999999999998E-2</v>
      </c>
      <c r="H244" s="24">
        <f t="shared" si="66"/>
        <v>0.37</v>
      </c>
      <c r="I244" s="25"/>
      <c r="J244" s="24">
        <f t="shared" si="67"/>
        <v>0.185</v>
      </c>
      <c r="K244" s="25"/>
      <c r="L244" s="24"/>
      <c r="M244" s="24"/>
      <c r="N244" s="24"/>
      <c r="O244" s="24"/>
      <c r="P244" s="24"/>
      <c r="Q244" s="24"/>
      <c r="R244" s="24"/>
      <c r="S244" s="26"/>
      <c r="T244" s="24"/>
      <c r="U244" s="27"/>
      <c r="V244" s="27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8"/>
      <c r="AJ244" s="28"/>
      <c r="AK244" s="28"/>
      <c r="AL244" s="28"/>
      <c r="AM244" s="28"/>
      <c r="AN244" s="28"/>
      <c r="AO244" s="28"/>
    </row>
    <row r="245" spans="1:41" s="13" customFormat="1" ht="17.25" customHeight="1">
      <c r="A245" s="19" t="s">
        <v>380</v>
      </c>
      <c r="B245" s="20" t="s">
        <v>381</v>
      </c>
      <c r="C245" s="21"/>
      <c r="D245" s="21"/>
      <c r="E245" s="22"/>
      <c r="F245" s="22"/>
      <c r="G245" s="24"/>
      <c r="H245" s="24"/>
      <c r="I245" s="25"/>
      <c r="J245" s="24"/>
      <c r="K245" s="25"/>
      <c r="L245" s="24"/>
      <c r="M245" s="24"/>
      <c r="N245" s="24"/>
      <c r="O245" s="24"/>
      <c r="P245" s="24"/>
      <c r="Q245" s="24"/>
      <c r="R245" s="24"/>
      <c r="S245" s="26"/>
      <c r="T245" s="24"/>
      <c r="U245" s="27"/>
      <c r="V245" s="27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8"/>
      <c r="AJ245" s="28"/>
      <c r="AK245" s="28"/>
      <c r="AL245" s="28"/>
      <c r="AM245" s="28"/>
      <c r="AN245" s="28"/>
      <c r="AO245" s="28"/>
    </row>
    <row r="246" spans="1:41" s="13" customFormat="1" ht="13.5" customHeight="1">
      <c r="A246" s="160" t="s">
        <v>382</v>
      </c>
      <c r="B246" s="161" t="s">
        <v>383</v>
      </c>
      <c r="C246" s="162" t="s">
        <v>178</v>
      </c>
      <c r="D246" s="21" t="s">
        <v>179</v>
      </c>
      <c r="E246" s="22">
        <v>30</v>
      </c>
      <c r="F246" s="22">
        <v>15</v>
      </c>
      <c r="G246" s="24">
        <f>$G$76</f>
        <v>4.5999999999999999E-2</v>
      </c>
      <c r="H246" s="24">
        <f t="shared" si="66"/>
        <v>1.38</v>
      </c>
      <c r="I246" s="25">
        <f>H246+H247</f>
        <v>1.75</v>
      </c>
      <c r="J246" s="24">
        <f t="shared" si="67"/>
        <v>0.69</v>
      </c>
      <c r="K246" s="25">
        <f>J246+J247</f>
        <v>0.875</v>
      </c>
      <c r="L246" s="24"/>
      <c r="M246" s="24"/>
      <c r="N246" s="24"/>
      <c r="O246" s="24">
        <f>I246*$Q$7</f>
        <v>2.6249999999999999E-2</v>
      </c>
      <c r="P246" s="24">
        <f>K246*$Q$7</f>
        <v>1.3125E-2</v>
      </c>
      <c r="Q246" s="24"/>
      <c r="R246" s="24">
        <f>I246*$T$7</f>
        <v>0.59500000000000008</v>
      </c>
      <c r="S246" s="26">
        <f>K246*$T$7</f>
        <v>0.29750000000000004</v>
      </c>
      <c r="T246" s="24"/>
      <c r="U246" s="27">
        <f>I246*$W$7</f>
        <v>1.75E-4</v>
      </c>
      <c r="V246" s="27">
        <f>K246*$W$7</f>
        <v>8.7499999999999999E-5</v>
      </c>
      <c r="W246" s="24"/>
      <c r="X246" s="24">
        <f>I246*$Z$7</f>
        <v>1.3324499999999999</v>
      </c>
      <c r="Y246" s="24">
        <f>K246*$Z$7</f>
        <v>0.66622499999999996</v>
      </c>
      <c r="Z246" s="24"/>
      <c r="AA246" s="24">
        <f>I246+O246+R246+U246+X246</f>
        <v>3.703875</v>
      </c>
      <c r="AB246" s="24">
        <f>K246+P246+S246+V246+Y246</f>
        <v>1.8519375</v>
      </c>
      <c r="AC246" s="24">
        <f>AA246*$AE$7</f>
        <v>7.4077500000000001</v>
      </c>
      <c r="AD246" s="24">
        <f>AB246*$AE$7</f>
        <v>3.703875</v>
      </c>
      <c r="AE246" s="24"/>
      <c r="AF246" s="24">
        <f>(AA246+AC246)*$AH$7</f>
        <v>0.33334874999999997</v>
      </c>
      <c r="AG246" s="24">
        <f>(AB246+AD246)*$AH$7</f>
        <v>0.16667437499999999</v>
      </c>
      <c r="AH246" s="24"/>
      <c r="AI246" s="28">
        <f>AA246+AC246+AF246</f>
        <v>11.444973750000001</v>
      </c>
      <c r="AJ246" s="28">
        <f>AB246+AD246+AG246</f>
        <v>5.7224868750000004</v>
      </c>
      <c r="AK246" s="28">
        <f>AI246*$AM$7</f>
        <v>2.2889947500000001</v>
      </c>
      <c r="AL246" s="28">
        <f>AJ246*$AM$7</f>
        <v>1.144497375</v>
      </c>
      <c r="AM246" s="28"/>
      <c r="AN246" s="28">
        <f>AI246+AK246</f>
        <v>13.733968500000001</v>
      </c>
      <c r="AO246" s="28">
        <f>AJ246+AL246</f>
        <v>6.8669842500000007</v>
      </c>
    </row>
    <row r="247" spans="1:41" s="13" customFormat="1" ht="22.5" customHeight="1">
      <c r="A247" s="160"/>
      <c r="B247" s="161"/>
      <c r="C247" s="162"/>
      <c r="D247" s="21" t="s">
        <v>49</v>
      </c>
      <c r="E247" s="22">
        <v>10</v>
      </c>
      <c r="F247" s="22">
        <v>5</v>
      </c>
      <c r="G247" s="24">
        <f>$G$77</f>
        <v>3.6999999999999998E-2</v>
      </c>
      <c r="H247" s="24">
        <f t="shared" si="66"/>
        <v>0.37</v>
      </c>
      <c r="I247" s="25"/>
      <c r="J247" s="24">
        <f t="shared" si="67"/>
        <v>0.185</v>
      </c>
      <c r="K247" s="25"/>
      <c r="L247" s="24"/>
      <c r="M247" s="24"/>
      <c r="N247" s="24"/>
      <c r="O247" s="24"/>
      <c r="P247" s="24"/>
      <c r="Q247" s="24"/>
      <c r="R247" s="24"/>
      <c r="S247" s="26"/>
      <c r="T247" s="24"/>
      <c r="U247" s="27"/>
      <c r="V247" s="27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8"/>
      <c r="AJ247" s="28"/>
      <c r="AK247" s="28"/>
      <c r="AL247" s="28"/>
      <c r="AM247" s="28"/>
      <c r="AN247" s="28"/>
      <c r="AO247" s="28"/>
    </row>
    <row r="248" spans="1:41" s="13" customFormat="1" ht="16.5" customHeight="1">
      <c r="A248" s="19" t="s">
        <v>384</v>
      </c>
      <c r="B248" s="20" t="s">
        <v>385</v>
      </c>
      <c r="C248" s="21"/>
      <c r="D248" s="21"/>
      <c r="E248" s="22"/>
      <c r="F248" s="22"/>
      <c r="G248" s="24"/>
      <c r="H248" s="24"/>
      <c r="I248" s="25"/>
      <c r="J248" s="24"/>
      <c r="K248" s="25"/>
      <c r="L248" s="24"/>
      <c r="M248" s="24"/>
      <c r="N248" s="24"/>
      <c r="O248" s="24"/>
      <c r="P248" s="24"/>
      <c r="Q248" s="24"/>
      <c r="R248" s="24"/>
      <c r="S248" s="26"/>
      <c r="T248" s="24"/>
      <c r="U248" s="27"/>
      <c r="V248" s="27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8"/>
      <c r="AJ248" s="28"/>
      <c r="AK248" s="28"/>
      <c r="AL248" s="28"/>
      <c r="AM248" s="28"/>
      <c r="AN248" s="28"/>
      <c r="AO248" s="28"/>
    </row>
    <row r="249" spans="1:41" s="13" customFormat="1" ht="13.5" customHeight="1">
      <c r="A249" s="160" t="s">
        <v>386</v>
      </c>
      <c r="B249" s="161" t="s">
        <v>387</v>
      </c>
      <c r="C249" s="162" t="s">
        <v>178</v>
      </c>
      <c r="D249" s="21" t="s">
        <v>179</v>
      </c>
      <c r="E249" s="22">
        <v>30</v>
      </c>
      <c r="F249" s="22">
        <v>15</v>
      </c>
      <c r="G249" s="24">
        <f>$G$76</f>
        <v>4.5999999999999999E-2</v>
      </c>
      <c r="H249" s="24">
        <f t="shared" si="66"/>
        <v>1.38</v>
      </c>
      <c r="I249" s="25">
        <f>H249+H250</f>
        <v>1.75</v>
      </c>
      <c r="J249" s="24">
        <f t="shared" si="67"/>
        <v>0.69</v>
      </c>
      <c r="K249" s="25">
        <f>J249+J250</f>
        <v>0.875</v>
      </c>
      <c r="L249" s="24"/>
      <c r="M249" s="24"/>
      <c r="N249" s="24"/>
      <c r="O249" s="24">
        <f>I249*$Q$7</f>
        <v>2.6249999999999999E-2</v>
      </c>
      <c r="P249" s="24">
        <f>K249*$Q$7</f>
        <v>1.3125E-2</v>
      </c>
      <c r="Q249" s="24"/>
      <c r="R249" s="24">
        <f>I249*$T$7</f>
        <v>0.59500000000000008</v>
      </c>
      <c r="S249" s="26">
        <f>K249*$T$7</f>
        <v>0.29750000000000004</v>
      </c>
      <c r="T249" s="24"/>
      <c r="U249" s="27">
        <f>I249*$W$7</f>
        <v>1.75E-4</v>
      </c>
      <c r="V249" s="27">
        <f>K249*$W$7</f>
        <v>8.7499999999999999E-5</v>
      </c>
      <c r="W249" s="24"/>
      <c r="X249" s="24">
        <f>I249*$Z$7</f>
        <v>1.3324499999999999</v>
      </c>
      <c r="Y249" s="24">
        <f>K249*$Z$7</f>
        <v>0.66622499999999996</v>
      </c>
      <c r="Z249" s="24"/>
      <c r="AA249" s="24">
        <f>I249+O249+R249+U249+X249</f>
        <v>3.703875</v>
      </c>
      <c r="AB249" s="24">
        <f>K249+P249+S249+V249+Y249</f>
        <v>1.8519375</v>
      </c>
      <c r="AC249" s="24">
        <f>AA249*$AE$7</f>
        <v>7.4077500000000001</v>
      </c>
      <c r="AD249" s="24">
        <f>AB249*$AE$7</f>
        <v>3.703875</v>
      </c>
      <c r="AE249" s="24"/>
      <c r="AF249" s="24">
        <f>(AA249+AC249)*$AH$7</f>
        <v>0.33334874999999997</v>
      </c>
      <c r="AG249" s="24">
        <f>(AB249+AD249)*$AH$7</f>
        <v>0.16667437499999999</v>
      </c>
      <c r="AH249" s="24"/>
      <c r="AI249" s="28">
        <f>AA249+AC249+AF249</f>
        <v>11.444973750000001</v>
      </c>
      <c r="AJ249" s="28">
        <f>AB249+AD249+AG249</f>
        <v>5.7224868750000004</v>
      </c>
      <c r="AK249" s="28">
        <f>AI249*$AM$7</f>
        <v>2.2889947500000001</v>
      </c>
      <c r="AL249" s="28">
        <f>AJ249*$AM$7</f>
        <v>1.144497375</v>
      </c>
      <c r="AM249" s="28"/>
      <c r="AN249" s="28">
        <f>AI249+AK249</f>
        <v>13.733968500000001</v>
      </c>
      <c r="AO249" s="28">
        <f>AJ249+AL249</f>
        <v>6.8669842500000007</v>
      </c>
    </row>
    <row r="250" spans="1:41" s="13" customFormat="1" ht="26.25" customHeight="1">
      <c r="A250" s="160"/>
      <c r="B250" s="161"/>
      <c r="C250" s="162"/>
      <c r="D250" s="21" t="s">
        <v>49</v>
      </c>
      <c r="E250" s="22">
        <v>10</v>
      </c>
      <c r="F250" s="22">
        <v>5</v>
      </c>
      <c r="G250" s="24">
        <f>$G$77</f>
        <v>3.6999999999999998E-2</v>
      </c>
      <c r="H250" s="24">
        <f t="shared" si="66"/>
        <v>0.37</v>
      </c>
      <c r="I250" s="25"/>
      <c r="J250" s="24">
        <f t="shared" si="67"/>
        <v>0.185</v>
      </c>
      <c r="K250" s="25"/>
      <c r="L250" s="24"/>
      <c r="M250" s="24"/>
      <c r="N250" s="24"/>
      <c r="O250" s="24"/>
      <c r="P250" s="24"/>
      <c r="Q250" s="24"/>
      <c r="R250" s="24"/>
      <c r="S250" s="26"/>
      <c r="T250" s="24"/>
      <c r="U250" s="27"/>
      <c r="V250" s="27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8"/>
      <c r="AJ250" s="28"/>
      <c r="AK250" s="28"/>
      <c r="AL250" s="28"/>
      <c r="AM250" s="28"/>
      <c r="AN250" s="28"/>
      <c r="AO250" s="28"/>
    </row>
    <row r="251" spans="1:41" s="13" customFormat="1" ht="16.5" customHeight="1">
      <c r="A251" s="19" t="s">
        <v>388</v>
      </c>
      <c r="B251" s="20"/>
      <c r="C251" s="21"/>
      <c r="D251" s="21"/>
      <c r="E251" s="22"/>
      <c r="F251" s="22"/>
      <c r="G251" s="24"/>
      <c r="H251" s="24"/>
      <c r="I251" s="25"/>
      <c r="J251" s="24"/>
      <c r="K251" s="25"/>
      <c r="L251" s="24"/>
      <c r="M251" s="24"/>
      <c r="N251" s="24"/>
      <c r="O251" s="24"/>
      <c r="P251" s="24"/>
      <c r="Q251" s="24"/>
      <c r="R251" s="24"/>
      <c r="S251" s="26"/>
      <c r="T251" s="24"/>
      <c r="U251" s="27"/>
      <c r="V251" s="27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8"/>
      <c r="AJ251" s="28"/>
      <c r="AK251" s="28"/>
      <c r="AL251" s="28"/>
      <c r="AM251" s="28"/>
      <c r="AN251" s="28"/>
      <c r="AO251" s="28"/>
    </row>
    <row r="252" spans="1:41" s="13" customFormat="1" ht="12" customHeight="1">
      <c r="A252" s="160" t="s">
        <v>389</v>
      </c>
      <c r="B252" s="161" t="s">
        <v>390</v>
      </c>
      <c r="C252" s="162" t="s">
        <v>178</v>
      </c>
      <c r="D252" s="21" t="s">
        <v>179</v>
      </c>
      <c r="E252" s="22">
        <v>30</v>
      </c>
      <c r="F252" s="22">
        <v>15</v>
      </c>
      <c r="G252" s="24">
        <f>$G$76</f>
        <v>4.5999999999999999E-2</v>
      </c>
      <c r="H252" s="24">
        <f t="shared" si="66"/>
        <v>1.38</v>
      </c>
      <c r="I252" s="25">
        <f>H252+H253</f>
        <v>1.75</v>
      </c>
      <c r="J252" s="24">
        <f t="shared" si="67"/>
        <v>0.69</v>
      </c>
      <c r="K252" s="25">
        <f>J252+J253</f>
        <v>0.875</v>
      </c>
      <c r="L252" s="24"/>
      <c r="M252" s="24"/>
      <c r="N252" s="24"/>
      <c r="O252" s="24">
        <f>I252*$Q$7</f>
        <v>2.6249999999999999E-2</v>
      </c>
      <c r="P252" s="24">
        <f>K252*$Q$7</f>
        <v>1.3125E-2</v>
      </c>
      <c r="Q252" s="24"/>
      <c r="R252" s="24">
        <f>I252*$T$7</f>
        <v>0.59500000000000008</v>
      </c>
      <c r="S252" s="26">
        <f>K252*$T$7</f>
        <v>0.29750000000000004</v>
      </c>
      <c r="T252" s="24"/>
      <c r="U252" s="27">
        <f>I252*$W$7</f>
        <v>1.75E-4</v>
      </c>
      <c r="V252" s="27">
        <f>K252*$W$7</f>
        <v>8.7499999999999999E-5</v>
      </c>
      <c r="W252" s="24"/>
      <c r="X252" s="24">
        <f>I252*$Z$7</f>
        <v>1.3324499999999999</v>
      </c>
      <c r="Y252" s="24">
        <f>K252*$Z$7</f>
        <v>0.66622499999999996</v>
      </c>
      <c r="Z252" s="24"/>
      <c r="AA252" s="24">
        <f>I252+O252+R252+U252+X252</f>
        <v>3.703875</v>
      </c>
      <c r="AB252" s="24">
        <f>K252+P252+S252+V252+Y252</f>
        <v>1.8519375</v>
      </c>
      <c r="AC252" s="24">
        <f>AA252*$AE$7</f>
        <v>7.4077500000000001</v>
      </c>
      <c r="AD252" s="24">
        <f>AB252*$AE$7</f>
        <v>3.703875</v>
      </c>
      <c r="AE252" s="24"/>
      <c r="AF252" s="24">
        <f>(AA252+AC252)*$AH$7</f>
        <v>0.33334874999999997</v>
      </c>
      <c r="AG252" s="24">
        <f>(AB252+AD252)*$AH$7</f>
        <v>0.16667437499999999</v>
      </c>
      <c r="AH252" s="24"/>
      <c r="AI252" s="28">
        <f>AA252+AC252+AF252</f>
        <v>11.444973750000001</v>
      </c>
      <c r="AJ252" s="28">
        <f>AB252+AD252+AG252</f>
        <v>5.7224868750000004</v>
      </c>
      <c r="AK252" s="28">
        <f>AI252*$AM$7</f>
        <v>2.2889947500000001</v>
      </c>
      <c r="AL252" s="28">
        <f>AJ252*$AM$7</f>
        <v>1.144497375</v>
      </c>
      <c r="AM252" s="28"/>
      <c r="AN252" s="28">
        <f>AI252+AK252</f>
        <v>13.733968500000001</v>
      </c>
      <c r="AO252" s="28">
        <f>AJ252+AL252</f>
        <v>6.8669842500000007</v>
      </c>
    </row>
    <row r="253" spans="1:41" s="13" customFormat="1" ht="23.25" customHeight="1">
      <c r="A253" s="160"/>
      <c r="B253" s="161"/>
      <c r="C253" s="162"/>
      <c r="D253" s="21" t="s">
        <v>49</v>
      </c>
      <c r="E253" s="22">
        <v>10</v>
      </c>
      <c r="F253" s="22">
        <v>5</v>
      </c>
      <c r="G253" s="24">
        <f>$G$77</f>
        <v>3.6999999999999998E-2</v>
      </c>
      <c r="H253" s="24">
        <f t="shared" si="66"/>
        <v>0.37</v>
      </c>
      <c r="I253" s="25"/>
      <c r="J253" s="24">
        <f t="shared" si="67"/>
        <v>0.185</v>
      </c>
      <c r="K253" s="25"/>
      <c r="L253" s="24"/>
      <c r="M253" s="24"/>
      <c r="N253" s="24"/>
      <c r="O253" s="24"/>
      <c r="P253" s="24"/>
      <c r="Q253" s="24"/>
      <c r="R253" s="24"/>
      <c r="S253" s="26"/>
      <c r="T253" s="24"/>
      <c r="U253" s="27"/>
      <c r="V253" s="27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8"/>
      <c r="AJ253" s="28"/>
      <c r="AK253" s="28"/>
      <c r="AL253" s="28"/>
      <c r="AM253" s="28"/>
      <c r="AN253" s="28"/>
      <c r="AO253" s="28"/>
    </row>
    <row r="254" spans="1:41" s="13" customFormat="1" ht="18.75" customHeight="1">
      <c r="A254" s="19" t="s">
        <v>391</v>
      </c>
      <c r="B254" s="20" t="s">
        <v>356</v>
      </c>
      <c r="C254" s="21"/>
      <c r="D254" s="21"/>
      <c r="E254" s="22"/>
      <c r="F254" s="22"/>
      <c r="G254" s="24"/>
      <c r="H254" s="24"/>
      <c r="I254" s="25"/>
      <c r="J254" s="24"/>
      <c r="K254" s="25"/>
      <c r="L254" s="24"/>
      <c r="M254" s="24"/>
      <c r="N254" s="24"/>
      <c r="O254" s="24"/>
      <c r="P254" s="24"/>
      <c r="Q254" s="24"/>
      <c r="R254" s="24"/>
      <c r="S254" s="26"/>
      <c r="T254" s="24"/>
      <c r="U254" s="27"/>
      <c r="V254" s="27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8"/>
      <c r="AJ254" s="28"/>
      <c r="AK254" s="28"/>
      <c r="AL254" s="28"/>
      <c r="AM254" s="28"/>
      <c r="AN254" s="28"/>
      <c r="AO254" s="28"/>
    </row>
    <row r="255" spans="1:41" s="13" customFormat="1" ht="14.25" customHeight="1">
      <c r="A255" s="160" t="s">
        <v>392</v>
      </c>
      <c r="B255" s="161" t="s">
        <v>393</v>
      </c>
      <c r="C255" s="162" t="s">
        <v>178</v>
      </c>
      <c r="D255" s="21" t="s">
        <v>179</v>
      </c>
      <c r="E255" s="22">
        <v>30</v>
      </c>
      <c r="F255" s="22">
        <v>15</v>
      </c>
      <c r="G255" s="24">
        <f>$G$76</f>
        <v>4.5999999999999999E-2</v>
      </c>
      <c r="H255" s="24">
        <f t="shared" si="66"/>
        <v>1.38</v>
      </c>
      <c r="I255" s="25">
        <f>H255+H256</f>
        <v>1.75</v>
      </c>
      <c r="J255" s="24">
        <f t="shared" si="67"/>
        <v>0.69</v>
      </c>
      <c r="K255" s="25">
        <f>J255+J256</f>
        <v>0.875</v>
      </c>
      <c r="L255" s="24"/>
      <c r="M255" s="24"/>
      <c r="N255" s="24"/>
      <c r="O255" s="24">
        <f>I255*$Q$7</f>
        <v>2.6249999999999999E-2</v>
      </c>
      <c r="P255" s="24">
        <f>K255*$Q$7</f>
        <v>1.3125E-2</v>
      </c>
      <c r="Q255" s="24"/>
      <c r="R255" s="24">
        <f>I255*$T$7</f>
        <v>0.59500000000000008</v>
      </c>
      <c r="S255" s="26">
        <f>K255*$T$7</f>
        <v>0.29750000000000004</v>
      </c>
      <c r="T255" s="24"/>
      <c r="U255" s="27">
        <f>I255*$W$7</f>
        <v>1.75E-4</v>
      </c>
      <c r="V255" s="27">
        <f>K255*$W$7</f>
        <v>8.7499999999999999E-5</v>
      </c>
      <c r="W255" s="24"/>
      <c r="X255" s="24">
        <f>I255*$Z$7</f>
        <v>1.3324499999999999</v>
      </c>
      <c r="Y255" s="24">
        <f>K255*$Z$7</f>
        <v>0.66622499999999996</v>
      </c>
      <c r="Z255" s="24"/>
      <c r="AA255" s="24">
        <f>I255+O255+R255+U255+X255</f>
        <v>3.703875</v>
      </c>
      <c r="AB255" s="24">
        <f>K255+P255+S255+V255+Y255</f>
        <v>1.8519375</v>
      </c>
      <c r="AC255" s="24">
        <f>AA255*$AE$7</f>
        <v>7.4077500000000001</v>
      </c>
      <c r="AD255" s="24">
        <f>AB255*$AE$7</f>
        <v>3.703875</v>
      </c>
      <c r="AE255" s="24"/>
      <c r="AF255" s="24">
        <f>(AA255+AC255)*$AH$7</f>
        <v>0.33334874999999997</v>
      </c>
      <c r="AG255" s="24">
        <f>(AB255+AD255)*$AH$7</f>
        <v>0.16667437499999999</v>
      </c>
      <c r="AH255" s="24"/>
      <c r="AI255" s="28">
        <f>AA255+AC255+AF255</f>
        <v>11.444973750000001</v>
      </c>
      <c r="AJ255" s="28">
        <f>AB255+AD255+AG255</f>
        <v>5.7224868750000004</v>
      </c>
      <c r="AK255" s="28">
        <f>AI255*$AM$7</f>
        <v>2.2889947500000001</v>
      </c>
      <c r="AL255" s="28">
        <f>AJ255*$AM$7</f>
        <v>1.144497375</v>
      </c>
      <c r="AM255" s="28"/>
      <c r="AN255" s="28">
        <f>AI255+AK255</f>
        <v>13.733968500000001</v>
      </c>
      <c r="AO255" s="28">
        <f>AJ255+AL255</f>
        <v>6.8669842500000007</v>
      </c>
    </row>
    <row r="256" spans="1:41" s="13" customFormat="1" ht="21.75" customHeight="1">
      <c r="A256" s="160"/>
      <c r="B256" s="161"/>
      <c r="C256" s="162"/>
      <c r="D256" s="21" t="s">
        <v>49</v>
      </c>
      <c r="E256" s="22">
        <v>10</v>
      </c>
      <c r="F256" s="22">
        <v>5</v>
      </c>
      <c r="G256" s="24">
        <f>$G$77</f>
        <v>3.6999999999999998E-2</v>
      </c>
      <c r="H256" s="24">
        <f t="shared" si="66"/>
        <v>0.37</v>
      </c>
      <c r="I256" s="25"/>
      <c r="J256" s="24">
        <f t="shared" si="67"/>
        <v>0.185</v>
      </c>
      <c r="K256" s="25"/>
      <c r="L256" s="24"/>
      <c r="M256" s="24"/>
      <c r="N256" s="24"/>
      <c r="O256" s="24"/>
      <c r="P256" s="24"/>
      <c r="Q256" s="24"/>
      <c r="R256" s="24"/>
      <c r="S256" s="26"/>
      <c r="T256" s="24"/>
      <c r="U256" s="27"/>
      <c r="V256" s="27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8"/>
      <c r="AJ256" s="28"/>
      <c r="AK256" s="28"/>
      <c r="AL256" s="28"/>
      <c r="AM256" s="28"/>
      <c r="AN256" s="28"/>
      <c r="AO256" s="28"/>
    </row>
    <row r="257" spans="1:41" s="13" customFormat="1" ht="11.25" customHeight="1">
      <c r="A257" s="160" t="s">
        <v>394</v>
      </c>
      <c r="B257" s="161" t="s">
        <v>302</v>
      </c>
      <c r="C257" s="162" t="s">
        <v>178</v>
      </c>
      <c r="D257" s="21" t="s">
        <v>179</v>
      </c>
      <c r="E257" s="22">
        <v>15</v>
      </c>
      <c r="F257" s="22">
        <v>10</v>
      </c>
      <c r="G257" s="24">
        <f>$G$76</f>
        <v>4.5999999999999999E-2</v>
      </c>
      <c r="H257" s="24">
        <f t="shared" si="66"/>
        <v>0.69</v>
      </c>
      <c r="I257" s="25">
        <f>H257+H258</f>
        <v>1.43</v>
      </c>
      <c r="J257" s="24">
        <f t="shared" si="67"/>
        <v>0.45999999999999996</v>
      </c>
      <c r="K257" s="25">
        <f>J257+J258</f>
        <v>0.83</v>
      </c>
      <c r="L257" s="24"/>
      <c r="M257" s="24"/>
      <c r="N257" s="24"/>
      <c r="O257" s="24">
        <f>I257*$Q$7</f>
        <v>2.1449999999999997E-2</v>
      </c>
      <c r="P257" s="24">
        <f>K257*$Q$7</f>
        <v>1.2449999999999999E-2</v>
      </c>
      <c r="Q257" s="24"/>
      <c r="R257" s="24">
        <f>I257*$T$7</f>
        <v>0.48620000000000002</v>
      </c>
      <c r="S257" s="26">
        <f>K257*$T$7</f>
        <v>0.28220000000000001</v>
      </c>
      <c r="T257" s="24"/>
      <c r="U257" s="27">
        <f>I257*$W$7</f>
        <v>1.4300000000000001E-4</v>
      </c>
      <c r="V257" s="27">
        <f>K257*$W$7</f>
        <v>8.2999999999999998E-5</v>
      </c>
      <c r="W257" s="24"/>
      <c r="X257" s="24">
        <f>I257*$Z$7</f>
        <v>1.0888019999999998</v>
      </c>
      <c r="Y257" s="24">
        <f>K257*$Z$7</f>
        <v>0.63196199999999991</v>
      </c>
      <c r="Z257" s="24"/>
      <c r="AA257" s="24">
        <f>I257+O257+R257+U257+X257</f>
        <v>3.0265949999999995</v>
      </c>
      <c r="AB257" s="24">
        <f>K257+P257+S257+V257+Y257</f>
        <v>1.7566949999999999</v>
      </c>
      <c r="AC257" s="24">
        <f>AA257*$AE$7</f>
        <v>6.053189999999999</v>
      </c>
      <c r="AD257" s="24">
        <f>AB257*$AE$7</f>
        <v>3.5133899999999998</v>
      </c>
      <c r="AE257" s="24"/>
      <c r="AF257" s="24">
        <f>(AA257+AC257)*$AH$7</f>
        <v>0.27239354999999993</v>
      </c>
      <c r="AG257" s="24">
        <f>(AB257+AD257)*$AH$7</f>
        <v>0.15810254999999998</v>
      </c>
      <c r="AH257" s="24"/>
      <c r="AI257" s="28">
        <f>AA257+AC257+AF257</f>
        <v>9.3521785499999979</v>
      </c>
      <c r="AJ257" s="28">
        <f>AB257+AD257+AG257</f>
        <v>5.4281875499999996</v>
      </c>
      <c r="AK257" s="28">
        <f>AI257*$AM$7</f>
        <v>1.8704357099999998</v>
      </c>
      <c r="AL257" s="28">
        <f>AJ257*$AM$7</f>
        <v>1.08563751</v>
      </c>
      <c r="AM257" s="28"/>
      <c r="AN257" s="28">
        <f>AI257+AK257</f>
        <v>11.222614259999997</v>
      </c>
      <c r="AO257" s="28">
        <f>AJ257+AL257</f>
        <v>6.5138250599999994</v>
      </c>
    </row>
    <row r="258" spans="1:41" s="13" customFormat="1" ht="22.5" customHeight="1">
      <c r="A258" s="160"/>
      <c r="B258" s="161"/>
      <c r="C258" s="162"/>
      <c r="D258" s="21" t="s">
        <v>49</v>
      </c>
      <c r="E258" s="22">
        <v>20</v>
      </c>
      <c r="F258" s="22">
        <v>10</v>
      </c>
      <c r="G258" s="24">
        <f>$G$77</f>
        <v>3.6999999999999998E-2</v>
      </c>
      <c r="H258" s="24">
        <f t="shared" si="66"/>
        <v>0.74</v>
      </c>
      <c r="I258" s="25"/>
      <c r="J258" s="24">
        <f t="shared" si="67"/>
        <v>0.37</v>
      </c>
      <c r="K258" s="25"/>
      <c r="L258" s="24"/>
      <c r="M258" s="24"/>
      <c r="N258" s="24"/>
      <c r="O258" s="24"/>
      <c r="P258" s="24"/>
      <c r="Q258" s="24"/>
      <c r="R258" s="24"/>
      <c r="S258" s="26"/>
      <c r="T258" s="24"/>
      <c r="U258" s="27"/>
      <c r="V258" s="27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8"/>
      <c r="AJ258" s="28"/>
      <c r="AK258" s="28"/>
      <c r="AL258" s="28"/>
      <c r="AM258" s="28"/>
      <c r="AN258" s="28"/>
      <c r="AO258" s="28"/>
    </row>
    <row r="259" spans="1:41" s="13" customFormat="1" ht="15" customHeight="1">
      <c r="A259" s="160" t="s">
        <v>395</v>
      </c>
      <c r="B259" s="161" t="s">
        <v>396</v>
      </c>
      <c r="C259" s="162" t="s">
        <v>178</v>
      </c>
      <c r="D259" s="21" t="s">
        <v>179</v>
      </c>
      <c r="E259" s="22">
        <v>10</v>
      </c>
      <c r="F259" s="22">
        <v>10</v>
      </c>
      <c r="G259" s="24">
        <f>$G$76</f>
        <v>4.5999999999999999E-2</v>
      </c>
      <c r="H259" s="24">
        <f t="shared" si="66"/>
        <v>0.45999999999999996</v>
      </c>
      <c r="I259" s="25">
        <f>H259+H260</f>
        <v>1.7549999999999999</v>
      </c>
      <c r="J259" s="24">
        <f t="shared" si="67"/>
        <v>0.45999999999999996</v>
      </c>
      <c r="K259" s="25">
        <f>J259+J260</f>
        <v>1.2</v>
      </c>
      <c r="L259" s="24"/>
      <c r="M259" s="24"/>
      <c r="N259" s="24"/>
      <c r="O259" s="24">
        <f>I259*$Q$7</f>
        <v>2.6324999999999998E-2</v>
      </c>
      <c r="P259" s="24">
        <f>K259*$Q$7</f>
        <v>1.7999999999999999E-2</v>
      </c>
      <c r="Q259" s="24"/>
      <c r="R259" s="24">
        <f>I259*$T$7</f>
        <v>0.59670000000000001</v>
      </c>
      <c r="S259" s="26">
        <f>K259*$T$7</f>
        <v>0.40800000000000003</v>
      </c>
      <c r="T259" s="24"/>
      <c r="U259" s="27">
        <f>I259*$W$7</f>
        <v>1.7550000000000001E-4</v>
      </c>
      <c r="V259" s="27">
        <f>K259*$W$7</f>
        <v>1.2E-4</v>
      </c>
      <c r="W259" s="24"/>
      <c r="X259" s="24">
        <f>I259*$Z$7</f>
        <v>1.3362569999999998</v>
      </c>
      <c r="Y259" s="24">
        <f>K259*$Z$7</f>
        <v>0.91367999999999994</v>
      </c>
      <c r="Z259" s="24"/>
      <c r="AA259" s="24">
        <f>I259+O259+R259+U259+X259</f>
        <v>3.7144575</v>
      </c>
      <c r="AB259" s="24">
        <f>K259+P259+S259+V259+Y259</f>
        <v>2.5397999999999996</v>
      </c>
      <c r="AC259" s="24">
        <f>AA259*$AE$7</f>
        <v>7.4289149999999999</v>
      </c>
      <c r="AD259" s="24">
        <f>AB259*$AE$7</f>
        <v>5.0795999999999992</v>
      </c>
      <c r="AE259" s="24"/>
      <c r="AF259" s="24">
        <f>(AA259+AC259)*$AH$7</f>
        <v>0.33430117500000001</v>
      </c>
      <c r="AG259" s="24">
        <f>(AB259+AD259)*$AH$7</f>
        <v>0.22858199999999995</v>
      </c>
      <c r="AH259" s="24"/>
      <c r="AI259" s="28">
        <f>AA259+AC259+AF259</f>
        <v>11.477673675</v>
      </c>
      <c r="AJ259" s="28">
        <f>AB259+AD259+AG259</f>
        <v>7.8479819999999991</v>
      </c>
      <c r="AK259" s="28">
        <f>AI259*$AM$7</f>
        <v>2.2955347349999999</v>
      </c>
      <c r="AL259" s="28">
        <f>AJ259*$AM$7</f>
        <v>1.5695964</v>
      </c>
      <c r="AM259" s="28"/>
      <c r="AN259" s="28">
        <f>AI259+AK259</f>
        <v>13.773208410000001</v>
      </c>
      <c r="AO259" s="28">
        <f>AJ259+AL259</f>
        <v>9.4175784</v>
      </c>
    </row>
    <row r="260" spans="1:41" s="13" customFormat="1" ht="22.5" customHeight="1">
      <c r="A260" s="160"/>
      <c r="B260" s="161"/>
      <c r="C260" s="162"/>
      <c r="D260" s="21" t="s">
        <v>49</v>
      </c>
      <c r="E260" s="22">
        <v>35</v>
      </c>
      <c r="F260" s="22">
        <v>20</v>
      </c>
      <c r="G260" s="24">
        <f>$G$77</f>
        <v>3.6999999999999998E-2</v>
      </c>
      <c r="H260" s="24">
        <f t="shared" si="66"/>
        <v>1.2949999999999999</v>
      </c>
      <c r="I260" s="25"/>
      <c r="J260" s="24">
        <f t="shared" si="67"/>
        <v>0.74</v>
      </c>
      <c r="K260" s="25"/>
      <c r="L260" s="24"/>
      <c r="M260" s="24"/>
      <c r="N260" s="24"/>
      <c r="O260" s="24"/>
      <c r="P260" s="24"/>
      <c r="Q260" s="24"/>
      <c r="R260" s="24"/>
      <c r="S260" s="26"/>
      <c r="T260" s="24"/>
      <c r="U260" s="27"/>
      <c r="V260" s="27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8"/>
      <c r="AJ260" s="28"/>
      <c r="AK260" s="28"/>
      <c r="AL260" s="28"/>
      <c r="AM260" s="28"/>
      <c r="AN260" s="28"/>
      <c r="AO260" s="28"/>
    </row>
    <row r="261" spans="1:41" s="13" customFormat="1" ht="15" customHeight="1">
      <c r="A261" s="160" t="s">
        <v>397</v>
      </c>
      <c r="B261" s="161" t="s">
        <v>398</v>
      </c>
      <c r="C261" s="162" t="s">
        <v>178</v>
      </c>
      <c r="D261" s="21" t="s">
        <v>179</v>
      </c>
      <c r="E261" s="22">
        <v>10</v>
      </c>
      <c r="F261" s="22">
        <v>5</v>
      </c>
      <c r="G261" s="24">
        <f>$G$76</f>
        <v>4.5999999999999999E-2</v>
      </c>
      <c r="H261" s="24">
        <f t="shared" si="66"/>
        <v>0.45999999999999996</v>
      </c>
      <c r="I261" s="25">
        <f>H261+H262</f>
        <v>1.2</v>
      </c>
      <c r="J261" s="24">
        <f t="shared" si="67"/>
        <v>0.22999999999999998</v>
      </c>
      <c r="K261" s="25">
        <f>J261+J262</f>
        <v>0.6</v>
      </c>
      <c r="L261" s="24"/>
      <c r="M261" s="24"/>
      <c r="N261" s="24"/>
      <c r="O261" s="24">
        <f>I261*$Q$7</f>
        <v>1.7999999999999999E-2</v>
      </c>
      <c r="P261" s="24">
        <f>K261*$Q$7</f>
        <v>8.9999999999999993E-3</v>
      </c>
      <c r="Q261" s="24"/>
      <c r="R261" s="24">
        <f>I261*$T$7</f>
        <v>0.40800000000000003</v>
      </c>
      <c r="S261" s="26">
        <f>K261*$T$7</f>
        <v>0.20400000000000001</v>
      </c>
      <c r="T261" s="24"/>
      <c r="U261" s="27">
        <f>I261*$W$7</f>
        <v>1.2E-4</v>
      </c>
      <c r="V261" s="27">
        <f>K261*$W$7</f>
        <v>6.0000000000000002E-5</v>
      </c>
      <c r="W261" s="24"/>
      <c r="X261" s="24">
        <f>I261*$Z$7</f>
        <v>0.91367999999999994</v>
      </c>
      <c r="Y261" s="24">
        <f>K261*$Z$7</f>
        <v>0.45683999999999997</v>
      </c>
      <c r="Z261" s="24"/>
      <c r="AA261" s="24">
        <f>I261+O261+R261+U261+X261</f>
        <v>2.5397999999999996</v>
      </c>
      <c r="AB261" s="24">
        <f>K261+P261+S261+V261+Y261</f>
        <v>1.2698999999999998</v>
      </c>
      <c r="AC261" s="24">
        <f>AA261*$AE$7</f>
        <v>5.0795999999999992</v>
      </c>
      <c r="AD261" s="24">
        <f>AB261*$AE$7</f>
        <v>2.5397999999999996</v>
      </c>
      <c r="AE261" s="24"/>
      <c r="AF261" s="24">
        <f>(AA261+AC261)*$AH$7</f>
        <v>0.22858199999999995</v>
      </c>
      <c r="AG261" s="24">
        <f>(AB261+AD261)*$AH$7</f>
        <v>0.11429099999999998</v>
      </c>
      <c r="AH261" s="24"/>
      <c r="AI261" s="28">
        <f>AA261+AC261+AF261</f>
        <v>7.8479819999999991</v>
      </c>
      <c r="AJ261" s="28">
        <f>AB261+AD261+AG261</f>
        <v>3.9239909999999996</v>
      </c>
      <c r="AK261" s="28">
        <f>AI261*$AM$7</f>
        <v>1.5695964</v>
      </c>
      <c r="AL261" s="28">
        <f>AJ261*$AM$7</f>
        <v>0.7847982</v>
      </c>
      <c r="AM261" s="28"/>
      <c r="AN261" s="28">
        <f>AI261+AK261</f>
        <v>9.4175784</v>
      </c>
      <c r="AO261" s="28">
        <f>AJ261+AL261</f>
        <v>4.7087892</v>
      </c>
    </row>
    <row r="262" spans="1:41" s="13" customFormat="1" ht="24.75" customHeight="1">
      <c r="A262" s="160"/>
      <c r="B262" s="161"/>
      <c r="C262" s="162"/>
      <c r="D262" s="21" t="s">
        <v>49</v>
      </c>
      <c r="E262" s="22">
        <v>20</v>
      </c>
      <c r="F262" s="22">
        <v>10</v>
      </c>
      <c r="G262" s="24">
        <f>$G$77</f>
        <v>3.6999999999999998E-2</v>
      </c>
      <c r="H262" s="24">
        <f t="shared" si="66"/>
        <v>0.74</v>
      </c>
      <c r="I262" s="25"/>
      <c r="J262" s="24">
        <f t="shared" si="67"/>
        <v>0.37</v>
      </c>
      <c r="K262" s="25"/>
      <c r="L262" s="24"/>
      <c r="M262" s="24"/>
      <c r="N262" s="24"/>
      <c r="O262" s="24"/>
      <c r="P262" s="24"/>
      <c r="Q262" s="24"/>
      <c r="R262" s="24"/>
      <c r="S262" s="26"/>
      <c r="T262" s="24"/>
      <c r="U262" s="27"/>
      <c r="V262" s="27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8"/>
      <c r="AJ262" s="28"/>
      <c r="AK262" s="28"/>
      <c r="AL262" s="28"/>
      <c r="AM262" s="28"/>
      <c r="AN262" s="28"/>
      <c r="AO262" s="28"/>
    </row>
    <row r="263" spans="1:41" s="13" customFormat="1" ht="14.25" customHeight="1">
      <c r="A263" s="160" t="s">
        <v>399</v>
      </c>
      <c r="B263" s="161" t="s">
        <v>400</v>
      </c>
      <c r="C263" s="162" t="s">
        <v>178</v>
      </c>
      <c r="D263" s="21" t="s">
        <v>179</v>
      </c>
      <c r="E263" s="22">
        <v>15</v>
      </c>
      <c r="F263" s="22">
        <v>10</v>
      </c>
      <c r="G263" s="24">
        <f>$G$76</f>
        <v>4.5999999999999999E-2</v>
      </c>
      <c r="H263" s="24">
        <f t="shared" si="66"/>
        <v>0.69</v>
      </c>
      <c r="I263" s="25">
        <f>H263+H264</f>
        <v>1.43</v>
      </c>
      <c r="J263" s="24">
        <f t="shared" si="67"/>
        <v>0.45999999999999996</v>
      </c>
      <c r="K263" s="25">
        <f>J263+J264</f>
        <v>0.83</v>
      </c>
      <c r="L263" s="24"/>
      <c r="M263" s="24"/>
      <c r="N263" s="24"/>
      <c r="O263" s="24">
        <f>I263*$Q$7</f>
        <v>2.1449999999999997E-2</v>
      </c>
      <c r="P263" s="24">
        <f>K263*$Q$7</f>
        <v>1.2449999999999999E-2</v>
      </c>
      <c r="Q263" s="24"/>
      <c r="R263" s="24">
        <f>I263*$T$7</f>
        <v>0.48620000000000002</v>
      </c>
      <c r="S263" s="26">
        <f>K263*$T$7</f>
        <v>0.28220000000000001</v>
      </c>
      <c r="T263" s="24"/>
      <c r="U263" s="27">
        <f>I263*$W$7</f>
        <v>1.4300000000000001E-4</v>
      </c>
      <c r="V263" s="27">
        <f>K263*$W$7</f>
        <v>8.2999999999999998E-5</v>
      </c>
      <c r="W263" s="24"/>
      <c r="X263" s="24">
        <f>I263*$Z$7</f>
        <v>1.0888019999999998</v>
      </c>
      <c r="Y263" s="24">
        <f>K263*$Z$7</f>
        <v>0.63196199999999991</v>
      </c>
      <c r="Z263" s="24"/>
      <c r="AA263" s="24">
        <f>I263+O263+R263+U263+X263</f>
        <v>3.0265949999999995</v>
      </c>
      <c r="AB263" s="24">
        <f>K263+P263+S263+V263+Y263</f>
        <v>1.7566949999999999</v>
      </c>
      <c r="AC263" s="24">
        <f>AA263*$AE$7</f>
        <v>6.053189999999999</v>
      </c>
      <c r="AD263" s="24">
        <f>AB263*$AE$7</f>
        <v>3.5133899999999998</v>
      </c>
      <c r="AE263" s="24"/>
      <c r="AF263" s="24">
        <f>(AA263+AC263)*$AH$7</f>
        <v>0.27239354999999993</v>
      </c>
      <c r="AG263" s="24">
        <f>(AB263+AD263)*$AH$7</f>
        <v>0.15810254999999998</v>
      </c>
      <c r="AH263" s="24"/>
      <c r="AI263" s="28">
        <f>AA263+AC263+AF263</f>
        <v>9.3521785499999979</v>
      </c>
      <c r="AJ263" s="28">
        <f>AB263+AD263+AG263</f>
        <v>5.4281875499999996</v>
      </c>
      <c r="AK263" s="28">
        <f>AI263*$AM$7</f>
        <v>1.8704357099999998</v>
      </c>
      <c r="AL263" s="28">
        <f>AJ263*$AM$7</f>
        <v>1.08563751</v>
      </c>
      <c r="AM263" s="28"/>
      <c r="AN263" s="28">
        <f>AI263+AK263</f>
        <v>11.222614259999997</v>
      </c>
      <c r="AO263" s="28">
        <f>AJ263+AL263</f>
        <v>6.5138250599999994</v>
      </c>
    </row>
    <row r="264" spans="1:41" s="13" customFormat="1" ht="24" customHeight="1">
      <c r="A264" s="160"/>
      <c r="B264" s="161"/>
      <c r="C264" s="162"/>
      <c r="D264" s="21" t="s">
        <v>49</v>
      </c>
      <c r="E264" s="22">
        <v>20</v>
      </c>
      <c r="F264" s="22">
        <v>10</v>
      </c>
      <c r="G264" s="24">
        <f>$G$77</f>
        <v>3.6999999999999998E-2</v>
      </c>
      <c r="H264" s="24">
        <f t="shared" si="66"/>
        <v>0.74</v>
      </c>
      <c r="I264" s="25"/>
      <c r="J264" s="24">
        <f t="shared" si="67"/>
        <v>0.37</v>
      </c>
      <c r="K264" s="25"/>
      <c r="L264" s="24"/>
      <c r="M264" s="24"/>
      <c r="N264" s="24"/>
      <c r="O264" s="24"/>
      <c r="P264" s="24"/>
      <c r="Q264" s="24"/>
      <c r="R264" s="24"/>
      <c r="S264" s="26"/>
      <c r="T264" s="24"/>
      <c r="U264" s="27"/>
      <c r="V264" s="27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8"/>
      <c r="AJ264" s="28"/>
      <c r="AK264" s="28"/>
      <c r="AL264" s="28"/>
      <c r="AM264" s="28"/>
      <c r="AN264" s="28"/>
      <c r="AO264" s="28"/>
    </row>
    <row r="265" spans="1:41" s="13" customFormat="1" ht="17.25" customHeight="1">
      <c r="A265" s="19" t="s">
        <v>401</v>
      </c>
      <c r="B265" s="20" t="s">
        <v>402</v>
      </c>
      <c r="C265" s="21"/>
      <c r="D265" s="21"/>
      <c r="E265" s="22"/>
      <c r="F265" s="22"/>
      <c r="G265" s="24"/>
      <c r="H265" s="24"/>
      <c r="I265" s="25"/>
      <c r="J265" s="24"/>
      <c r="K265" s="25"/>
      <c r="L265" s="24"/>
      <c r="M265" s="24"/>
      <c r="N265" s="24"/>
      <c r="O265" s="24"/>
      <c r="P265" s="24"/>
      <c r="Q265" s="24"/>
      <c r="R265" s="24"/>
      <c r="S265" s="26"/>
      <c r="T265" s="24"/>
      <c r="U265" s="27"/>
      <c r="V265" s="27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8"/>
      <c r="AJ265" s="28"/>
      <c r="AK265" s="28"/>
      <c r="AL265" s="28"/>
      <c r="AM265" s="28"/>
      <c r="AN265" s="28"/>
      <c r="AO265" s="28"/>
    </row>
    <row r="266" spans="1:41" s="13" customFormat="1" ht="13.5" customHeight="1">
      <c r="A266" s="160" t="s">
        <v>403</v>
      </c>
      <c r="B266" s="161" t="s">
        <v>404</v>
      </c>
      <c r="C266" s="162" t="s">
        <v>178</v>
      </c>
      <c r="D266" s="21" t="s">
        <v>179</v>
      </c>
      <c r="E266" s="22">
        <v>15</v>
      </c>
      <c r="F266" s="22">
        <v>10</v>
      </c>
      <c r="G266" s="24">
        <f>$G$76</f>
        <v>4.5999999999999999E-2</v>
      </c>
      <c r="H266" s="24">
        <f t="shared" si="66"/>
        <v>0.69</v>
      </c>
      <c r="I266" s="25">
        <f>H266+H267</f>
        <v>1.43</v>
      </c>
      <c r="J266" s="24">
        <f t="shared" si="67"/>
        <v>0.45999999999999996</v>
      </c>
      <c r="K266" s="25">
        <f>J266+J267</f>
        <v>0.83</v>
      </c>
      <c r="L266" s="24"/>
      <c r="M266" s="24"/>
      <c r="N266" s="24"/>
      <c r="O266" s="24">
        <f>I266*$Q$7</f>
        <v>2.1449999999999997E-2</v>
      </c>
      <c r="P266" s="24">
        <f>K266*$Q$7</f>
        <v>1.2449999999999999E-2</v>
      </c>
      <c r="Q266" s="24"/>
      <c r="R266" s="24">
        <f>I266*$T$7</f>
        <v>0.48620000000000002</v>
      </c>
      <c r="S266" s="26">
        <f>K266*$T$7</f>
        <v>0.28220000000000001</v>
      </c>
      <c r="T266" s="24"/>
      <c r="U266" s="27">
        <f>I266*$W$7</f>
        <v>1.4300000000000001E-4</v>
      </c>
      <c r="V266" s="27">
        <f>K266*$W$7</f>
        <v>8.2999999999999998E-5</v>
      </c>
      <c r="W266" s="24"/>
      <c r="X266" s="24">
        <f>I266*$Z$7</f>
        <v>1.0888019999999998</v>
      </c>
      <c r="Y266" s="24">
        <f>K266*$Z$7</f>
        <v>0.63196199999999991</v>
      </c>
      <c r="Z266" s="24"/>
      <c r="AA266" s="24">
        <f>I266+O266+R266+U266+X266</f>
        <v>3.0265949999999995</v>
      </c>
      <c r="AB266" s="24">
        <f>K266+P266+S266+V266+Y266</f>
        <v>1.7566949999999999</v>
      </c>
      <c r="AC266" s="24">
        <f>AA266*$AE$7</f>
        <v>6.053189999999999</v>
      </c>
      <c r="AD266" s="24">
        <f>AB266*$AE$7</f>
        <v>3.5133899999999998</v>
      </c>
      <c r="AE266" s="24"/>
      <c r="AF266" s="24">
        <f>(AA266+AC266)*$AH$7</f>
        <v>0.27239354999999993</v>
      </c>
      <c r="AG266" s="24">
        <f>(AB266+AD266)*$AH$7</f>
        <v>0.15810254999999998</v>
      </c>
      <c r="AH266" s="24"/>
      <c r="AI266" s="28">
        <f>AA266+AC266+AF266</f>
        <v>9.3521785499999979</v>
      </c>
      <c r="AJ266" s="28">
        <f>AB266+AD266+AG266</f>
        <v>5.4281875499999996</v>
      </c>
      <c r="AK266" s="28">
        <f>AI266*$AM$7</f>
        <v>1.8704357099999998</v>
      </c>
      <c r="AL266" s="28">
        <f>AJ266*$AM$7</f>
        <v>1.08563751</v>
      </c>
      <c r="AM266" s="28"/>
      <c r="AN266" s="28">
        <f>AI266+AK266</f>
        <v>11.222614259999997</v>
      </c>
      <c r="AO266" s="28">
        <f>AJ266+AL266</f>
        <v>6.5138250599999994</v>
      </c>
    </row>
    <row r="267" spans="1:41" s="13" customFormat="1" ht="27" customHeight="1">
      <c r="A267" s="160"/>
      <c r="B267" s="161"/>
      <c r="C267" s="162"/>
      <c r="D267" s="21" t="s">
        <v>49</v>
      </c>
      <c r="E267" s="22">
        <v>20</v>
      </c>
      <c r="F267" s="22">
        <v>10</v>
      </c>
      <c r="G267" s="24">
        <f>$G$77</f>
        <v>3.6999999999999998E-2</v>
      </c>
      <c r="H267" s="24">
        <f t="shared" si="66"/>
        <v>0.74</v>
      </c>
      <c r="I267" s="25"/>
      <c r="J267" s="24">
        <f t="shared" si="67"/>
        <v>0.37</v>
      </c>
      <c r="K267" s="25"/>
      <c r="L267" s="24"/>
      <c r="M267" s="24"/>
      <c r="N267" s="24"/>
      <c r="O267" s="24"/>
      <c r="P267" s="24"/>
      <c r="Q267" s="24"/>
      <c r="R267" s="24"/>
      <c r="S267" s="26"/>
      <c r="T267" s="24"/>
      <c r="U267" s="27"/>
      <c r="V267" s="27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8"/>
      <c r="AJ267" s="28"/>
      <c r="AK267" s="28"/>
      <c r="AL267" s="28"/>
      <c r="AM267" s="28"/>
      <c r="AN267" s="28"/>
      <c r="AO267" s="28"/>
    </row>
    <row r="268" spans="1:41" s="13" customFormat="1" ht="15" customHeight="1">
      <c r="A268" s="19" t="s">
        <v>405</v>
      </c>
      <c r="B268" s="20" t="s">
        <v>406</v>
      </c>
      <c r="C268" s="21"/>
      <c r="D268" s="21"/>
      <c r="E268" s="22"/>
      <c r="F268" s="22"/>
      <c r="G268" s="24"/>
      <c r="H268" s="24"/>
      <c r="I268" s="25"/>
      <c r="J268" s="24"/>
      <c r="K268" s="25"/>
      <c r="L268" s="24"/>
      <c r="M268" s="24"/>
      <c r="N268" s="24"/>
      <c r="O268" s="24"/>
      <c r="P268" s="24"/>
      <c r="Q268" s="24"/>
      <c r="R268" s="24"/>
      <c r="S268" s="26"/>
      <c r="T268" s="24"/>
      <c r="U268" s="27"/>
      <c r="V268" s="27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8"/>
      <c r="AJ268" s="28"/>
      <c r="AK268" s="28"/>
      <c r="AL268" s="28"/>
      <c r="AM268" s="28"/>
      <c r="AN268" s="28"/>
      <c r="AO268" s="28"/>
    </row>
    <row r="269" spans="1:41" s="13" customFormat="1" ht="13.5" customHeight="1">
      <c r="A269" s="160" t="s">
        <v>407</v>
      </c>
      <c r="B269" s="161" t="s">
        <v>408</v>
      </c>
      <c r="C269" s="162" t="s">
        <v>178</v>
      </c>
      <c r="D269" s="21" t="s">
        <v>179</v>
      </c>
      <c r="E269" s="22">
        <v>10</v>
      </c>
      <c r="F269" s="22">
        <v>5</v>
      </c>
      <c r="G269" s="24">
        <f>$G$76</f>
        <v>4.5999999999999999E-2</v>
      </c>
      <c r="H269" s="24">
        <f t="shared" si="66"/>
        <v>0.45999999999999996</v>
      </c>
      <c r="I269" s="25">
        <f>H269+H270</f>
        <v>1.2</v>
      </c>
      <c r="J269" s="24">
        <f t="shared" si="67"/>
        <v>0.22999999999999998</v>
      </c>
      <c r="K269" s="25">
        <f>J269+J270</f>
        <v>0.6</v>
      </c>
      <c r="L269" s="24"/>
      <c r="M269" s="24"/>
      <c r="N269" s="24"/>
      <c r="O269" s="24">
        <f>I269*$Q$7</f>
        <v>1.7999999999999999E-2</v>
      </c>
      <c r="P269" s="24">
        <f>K269*$Q$7</f>
        <v>8.9999999999999993E-3</v>
      </c>
      <c r="Q269" s="24"/>
      <c r="R269" s="24">
        <f>I269*$T$7</f>
        <v>0.40800000000000003</v>
      </c>
      <c r="S269" s="26">
        <f>K269*$T$7</f>
        <v>0.20400000000000001</v>
      </c>
      <c r="T269" s="24"/>
      <c r="U269" s="27">
        <f>I269*$W$7</f>
        <v>1.2E-4</v>
      </c>
      <c r="V269" s="27">
        <f>K269*$W$7</f>
        <v>6.0000000000000002E-5</v>
      </c>
      <c r="W269" s="24"/>
      <c r="X269" s="24">
        <f>I269*$Z$7</f>
        <v>0.91367999999999994</v>
      </c>
      <c r="Y269" s="24">
        <f>K269*$Z$7</f>
        <v>0.45683999999999997</v>
      </c>
      <c r="Z269" s="24"/>
      <c r="AA269" s="24">
        <f>I269+O269+R269+U269+X269</f>
        <v>2.5397999999999996</v>
      </c>
      <c r="AB269" s="24">
        <f>K269+P269+S269+V269+Y269</f>
        <v>1.2698999999999998</v>
      </c>
      <c r="AC269" s="24">
        <f>AA269*$AE$7</f>
        <v>5.0795999999999992</v>
      </c>
      <c r="AD269" s="24">
        <f>AB269*$AE$7</f>
        <v>2.5397999999999996</v>
      </c>
      <c r="AE269" s="24"/>
      <c r="AF269" s="24">
        <f>(AA269+AC269)*$AH$7</f>
        <v>0.22858199999999995</v>
      </c>
      <c r="AG269" s="24">
        <f>(AB269+AD269)*$AH$7</f>
        <v>0.11429099999999998</v>
      </c>
      <c r="AH269" s="24"/>
      <c r="AI269" s="28">
        <f>AA269+AC269+AF269</f>
        <v>7.8479819999999991</v>
      </c>
      <c r="AJ269" s="28">
        <f>AB269+AD269+AG269</f>
        <v>3.9239909999999996</v>
      </c>
      <c r="AK269" s="28">
        <f>AI269*$AM$7</f>
        <v>1.5695964</v>
      </c>
      <c r="AL269" s="28">
        <f>AJ269*$AM$7</f>
        <v>0.7847982</v>
      </c>
      <c r="AM269" s="28"/>
      <c r="AN269" s="28">
        <f>AI269+AK269</f>
        <v>9.4175784</v>
      </c>
      <c r="AO269" s="28">
        <f>AJ269+AL269</f>
        <v>4.7087892</v>
      </c>
    </row>
    <row r="270" spans="1:41" s="13" customFormat="1" ht="28.5" customHeight="1">
      <c r="A270" s="160"/>
      <c r="B270" s="161"/>
      <c r="C270" s="162"/>
      <c r="D270" s="21" t="s">
        <v>49</v>
      </c>
      <c r="E270" s="22">
        <v>20</v>
      </c>
      <c r="F270" s="22">
        <v>10</v>
      </c>
      <c r="G270" s="24">
        <f>$G$77</f>
        <v>3.6999999999999998E-2</v>
      </c>
      <c r="H270" s="24">
        <f t="shared" si="66"/>
        <v>0.74</v>
      </c>
      <c r="I270" s="25"/>
      <c r="J270" s="24">
        <f t="shared" si="67"/>
        <v>0.37</v>
      </c>
      <c r="K270" s="25"/>
      <c r="L270" s="24"/>
      <c r="M270" s="24"/>
      <c r="N270" s="24"/>
      <c r="O270" s="24"/>
      <c r="P270" s="24"/>
      <c r="Q270" s="24"/>
      <c r="R270" s="24"/>
      <c r="S270" s="26"/>
      <c r="T270" s="24"/>
      <c r="U270" s="27"/>
      <c r="V270" s="27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8"/>
      <c r="AJ270" s="28"/>
      <c r="AK270" s="28"/>
      <c r="AL270" s="28"/>
      <c r="AM270" s="28"/>
      <c r="AN270" s="28"/>
      <c r="AO270" s="28"/>
    </row>
    <row r="271" spans="1:41" s="13" customFormat="1" ht="12" customHeight="1">
      <c r="A271" s="160" t="s">
        <v>409</v>
      </c>
      <c r="B271" s="161" t="s">
        <v>340</v>
      </c>
      <c r="C271" s="162" t="s">
        <v>178</v>
      </c>
      <c r="D271" s="21" t="s">
        <v>179</v>
      </c>
      <c r="E271" s="22">
        <v>30</v>
      </c>
      <c r="F271" s="22">
        <v>15</v>
      </c>
      <c r="G271" s="24">
        <f>$G$76</f>
        <v>4.5999999999999999E-2</v>
      </c>
      <c r="H271" s="24">
        <f t="shared" si="66"/>
        <v>1.38</v>
      </c>
      <c r="I271" s="25">
        <f>H271+H272</f>
        <v>1.75</v>
      </c>
      <c r="J271" s="24">
        <f t="shared" si="67"/>
        <v>0.69</v>
      </c>
      <c r="K271" s="25">
        <f>J271+J272</f>
        <v>0.875</v>
      </c>
      <c r="L271" s="24"/>
      <c r="M271" s="24"/>
      <c r="N271" s="24"/>
      <c r="O271" s="24">
        <f>I271*$Q$7</f>
        <v>2.6249999999999999E-2</v>
      </c>
      <c r="P271" s="24">
        <f>K271*$Q$7</f>
        <v>1.3125E-2</v>
      </c>
      <c r="Q271" s="24"/>
      <c r="R271" s="24">
        <f>I271*$T$7</f>
        <v>0.59500000000000008</v>
      </c>
      <c r="S271" s="26">
        <f>K271*$T$7</f>
        <v>0.29750000000000004</v>
      </c>
      <c r="T271" s="24"/>
      <c r="U271" s="27">
        <f>I271*$W$7</f>
        <v>1.75E-4</v>
      </c>
      <c r="V271" s="27">
        <f>K271*$W$7</f>
        <v>8.7499999999999999E-5</v>
      </c>
      <c r="W271" s="24"/>
      <c r="X271" s="24">
        <f>I271*$Z$7</f>
        <v>1.3324499999999999</v>
      </c>
      <c r="Y271" s="24">
        <f>K271*$Z$7</f>
        <v>0.66622499999999996</v>
      </c>
      <c r="Z271" s="24"/>
      <c r="AA271" s="24">
        <f>I271+O271+R271+U271+X271</f>
        <v>3.703875</v>
      </c>
      <c r="AB271" s="24">
        <f>K271+P271+S271+V271+Y271</f>
        <v>1.8519375</v>
      </c>
      <c r="AC271" s="24">
        <f>AA271*$AE$7</f>
        <v>7.4077500000000001</v>
      </c>
      <c r="AD271" s="24">
        <f>AB271*$AE$7</f>
        <v>3.703875</v>
      </c>
      <c r="AE271" s="24"/>
      <c r="AF271" s="24">
        <f>(AA271+AC271)*$AH$7</f>
        <v>0.33334874999999997</v>
      </c>
      <c r="AG271" s="24">
        <f>(AB271+AD271)*$AH$7</f>
        <v>0.16667437499999999</v>
      </c>
      <c r="AH271" s="24"/>
      <c r="AI271" s="28">
        <f>AA271+AC271+AF271</f>
        <v>11.444973750000001</v>
      </c>
      <c r="AJ271" s="28">
        <f>AB271+AD271+AG271</f>
        <v>5.7224868750000004</v>
      </c>
      <c r="AK271" s="28">
        <f>AI271*$AM$7</f>
        <v>2.2889947500000001</v>
      </c>
      <c r="AL271" s="28">
        <f>AJ271*$AM$7</f>
        <v>1.144497375</v>
      </c>
      <c r="AM271" s="28"/>
      <c r="AN271" s="28">
        <f>AI271+AK271</f>
        <v>13.733968500000001</v>
      </c>
      <c r="AO271" s="28">
        <f>AJ271+AL271</f>
        <v>6.8669842500000007</v>
      </c>
    </row>
    <row r="272" spans="1:41" s="13" customFormat="1" ht="24.75" customHeight="1">
      <c r="A272" s="160"/>
      <c r="B272" s="161"/>
      <c r="C272" s="162"/>
      <c r="D272" s="21" t="s">
        <v>49</v>
      </c>
      <c r="E272" s="22">
        <v>10</v>
      </c>
      <c r="F272" s="22">
        <v>5</v>
      </c>
      <c r="G272" s="24">
        <f>$G$77</f>
        <v>3.6999999999999998E-2</v>
      </c>
      <c r="H272" s="24">
        <f t="shared" si="66"/>
        <v>0.37</v>
      </c>
      <c r="I272" s="25"/>
      <c r="J272" s="24">
        <f t="shared" si="67"/>
        <v>0.185</v>
      </c>
      <c r="K272" s="25"/>
      <c r="L272" s="24"/>
      <c r="M272" s="24"/>
      <c r="N272" s="24"/>
      <c r="O272" s="24"/>
      <c r="P272" s="24"/>
      <c r="Q272" s="24"/>
      <c r="R272" s="24"/>
      <c r="S272" s="26"/>
      <c r="T272" s="24"/>
      <c r="U272" s="27"/>
      <c r="V272" s="27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8"/>
      <c r="AJ272" s="28"/>
      <c r="AK272" s="28"/>
      <c r="AL272" s="28"/>
      <c r="AM272" s="28"/>
      <c r="AN272" s="28"/>
      <c r="AO272" s="28"/>
    </row>
    <row r="273" spans="1:41" s="13" customFormat="1" ht="12.75" customHeight="1">
      <c r="A273" s="19" t="s">
        <v>410</v>
      </c>
      <c r="B273" s="20" t="s">
        <v>318</v>
      </c>
      <c r="C273" s="21"/>
      <c r="D273" s="21"/>
      <c r="E273" s="22"/>
      <c r="F273" s="22"/>
      <c r="G273" s="24"/>
      <c r="H273" s="24"/>
      <c r="I273" s="25"/>
      <c r="J273" s="24"/>
      <c r="K273" s="25"/>
      <c r="L273" s="24"/>
      <c r="M273" s="24"/>
      <c r="N273" s="24"/>
      <c r="O273" s="24"/>
      <c r="P273" s="24"/>
      <c r="Q273" s="24"/>
      <c r="R273" s="24"/>
      <c r="S273" s="26"/>
      <c r="T273" s="24"/>
      <c r="U273" s="27"/>
      <c r="V273" s="27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8"/>
      <c r="AJ273" s="28"/>
      <c r="AK273" s="28"/>
      <c r="AL273" s="28"/>
      <c r="AM273" s="28"/>
      <c r="AN273" s="28"/>
      <c r="AO273" s="28"/>
    </row>
    <row r="274" spans="1:41" s="13" customFormat="1" ht="16.5" customHeight="1">
      <c r="A274" s="160" t="s">
        <v>411</v>
      </c>
      <c r="B274" s="161" t="s">
        <v>322</v>
      </c>
      <c r="C274" s="162" t="s">
        <v>178</v>
      </c>
      <c r="D274" s="21" t="s">
        <v>179</v>
      </c>
      <c r="E274" s="22">
        <v>30</v>
      </c>
      <c r="F274" s="22">
        <v>15</v>
      </c>
      <c r="G274" s="24">
        <f>$G$76</f>
        <v>4.5999999999999999E-2</v>
      </c>
      <c r="H274" s="24">
        <f t="shared" si="66"/>
        <v>1.38</v>
      </c>
      <c r="I274" s="25">
        <f>H274+H275</f>
        <v>1.75</v>
      </c>
      <c r="J274" s="24">
        <f t="shared" si="67"/>
        <v>0.69</v>
      </c>
      <c r="K274" s="25">
        <f>J274+J275</f>
        <v>0.875</v>
      </c>
      <c r="L274" s="24"/>
      <c r="M274" s="24"/>
      <c r="N274" s="24"/>
      <c r="O274" s="24">
        <f>I274*$Q$7</f>
        <v>2.6249999999999999E-2</v>
      </c>
      <c r="P274" s="24">
        <f>K274*$Q$7</f>
        <v>1.3125E-2</v>
      </c>
      <c r="Q274" s="24"/>
      <c r="R274" s="24">
        <f>I274*$T$7</f>
        <v>0.59500000000000008</v>
      </c>
      <c r="S274" s="26">
        <f>K274*$T$7</f>
        <v>0.29750000000000004</v>
      </c>
      <c r="T274" s="24"/>
      <c r="U274" s="27">
        <f>I274*$W$7</f>
        <v>1.75E-4</v>
      </c>
      <c r="V274" s="27">
        <f>K274*$W$7</f>
        <v>8.7499999999999999E-5</v>
      </c>
      <c r="W274" s="24"/>
      <c r="X274" s="24">
        <f>I274*$Z$7</f>
        <v>1.3324499999999999</v>
      </c>
      <c r="Y274" s="24">
        <f>K274*$Z$7</f>
        <v>0.66622499999999996</v>
      </c>
      <c r="Z274" s="24"/>
      <c r="AA274" s="24">
        <f>I274+O274+R274+U274+X274</f>
        <v>3.703875</v>
      </c>
      <c r="AB274" s="24">
        <f>K274+P274+S274+V274+Y274</f>
        <v>1.8519375</v>
      </c>
      <c r="AC274" s="24">
        <f>AA274*$AE$7</f>
        <v>7.4077500000000001</v>
      </c>
      <c r="AD274" s="24">
        <f>AB274*$AE$7</f>
        <v>3.703875</v>
      </c>
      <c r="AE274" s="24"/>
      <c r="AF274" s="24">
        <f>(AA274+AC274)*$AH$7</f>
        <v>0.33334874999999997</v>
      </c>
      <c r="AG274" s="24">
        <f>(AB274+AD274)*$AH$7</f>
        <v>0.16667437499999999</v>
      </c>
      <c r="AH274" s="24"/>
      <c r="AI274" s="28">
        <f>AA274+AC274+AF274</f>
        <v>11.444973750000001</v>
      </c>
      <c r="AJ274" s="28">
        <f>AB274+AD274+AG274</f>
        <v>5.7224868750000004</v>
      </c>
      <c r="AK274" s="28">
        <f>AI274*$AM$7</f>
        <v>2.2889947500000001</v>
      </c>
      <c r="AL274" s="28">
        <f>AJ274*$AM$7</f>
        <v>1.144497375</v>
      </c>
      <c r="AM274" s="28"/>
      <c r="AN274" s="28">
        <f>AI274+AK274</f>
        <v>13.733968500000001</v>
      </c>
      <c r="AO274" s="28">
        <f>AJ274+AL274</f>
        <v>6.8669842500000007</v>
      </c>
    </row>
    <row r="275" spans="1:41" s="13" customFormat="1" ht="24" customHeight="1">
      <c r="A275" s="160"/>
      <c r="B275" s="161"/>
      <c r="C275" s="162"/>
      <c r="D275" s="21" t="s">
        <v>49</v>
      </c>
      <c r="E275" s="22">
        <v>10</v>
      </c>
      <c r="F275" s="22">
        <v>5</v>
      </c>
      <c r="G275" s="24">
        <f>$G$77</f>
        <v>3.6999999999999998E-2</v>
      </c>
      <c r="H275" s="24">
        <f t="shared" si="66"/>
        <v>0.37</v>
      </c>
      <c r="I275" s="25"/>
      <c r="J275" s="24">
        <f t="shared" si="67"/>
        <v>0.185</v>
      </c>
      <c r="K275" s="25"/>
      <c r="L275" s="24"/>
      <c r="M275" s="24"/>
      <c r="N275" s="24"/>
      <c r="O275" s="24"/>
      <c r="P275" s="24"/>
      <c r="Q275" s="24"/>
      <c r="R275" s="24"/>
      <c r="S275" s="26"/>
      <c r="T275" s="24"/>
      <c r="U275" s="27"/>
      <c r="V275" s="27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8"/>
      <c r="AJ275" s="28"/>
      <c r="AK275" s="28"/>
      <c r="AL275" s="28"/>
      <c r="AM275" s="28"/>
      <c r="AN275" s="28"/>
      <c r="AO275" s="28"/>
    </row>
    <row r="276" spans="1:41" s="13" customFormat="1" ht="16.5" customHeight="1">
      <c r="A276" s="19" t="s">
        <v>412</v>
      </c>
      <c r="B276" s="20" t="s">
        <v>334</v>
      </c>
      <c r="C276" s="21"/>
      <c r="D276" s="21"/>
      <c r="E276" s="22"/>
      <c r="F276" s="22"/>
      <c r="G276" s="24"/>
      <c r="H276" s="24"/>
      <c r="I276" s="25"/>
      <c r="J276" s="24"/>
      <c r="K276" s="25"/>
      <c r="L276" s="24"/>
      <c r="M276" s="24"/>
      <c r="N276" s="24"/>
      <c r="O276" s="24"/>
      <c r="P276" s="24"/>
      <c r="Q276" s="24"/>
      <c r="R276" s="24"/>
      <c r="S276" s="26"/>
      <c r="T276" s="24"/>
      <c r="U276" s="27"/>
      <c r="V276" s="27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8"/>
      <c r="AJ276" s="28"/>
      <c r="AK276" s="28"/>
      <c r="AL276" s="28"/>
      <c r="AM276" s="28"/>
      <c r="AN276" s="28"/>
      <c r="AO276" s="28"/>
    </row>
    <row r="277" spans="1:41" s="13" customFormat="1" ht="15" customHeight="1">
      <c r="A277" s="160" t="s">
        <v>413</v>
      </c>
      <c r="B277" s="161" t="s">
        <v>336</v>
      </c>
      <c r="C277" s="162" t="s">
        <v>178</v>
      </c>
      <c r="D277" s="21" t="s">
        <v>179</v>
      </c>
      <c r="E277" s="22">
        <v>30</v>
      </c>
      <c r="F277" s="22">
        <v>15</v>
      </c>
      <c r="G277" s="24">
        <f>$G$76</f>
        <v>4.5999999999999999E-2</v>
      </c>
      <c r="H277" s="24">
        <f t="shared" si="66"/>
        <v>1.38</v>
      </c>
      <c r="I277" s="25">
        <f>H277+H278</f>
        <v>1.75</v>
      </c>
      <c r="J277" s="24">
        <f t="shared" si="67"/>
        <v>0.69</v>
      </c>
      <c r="K277" s="25">
        <f>J277+J278</f>
        <v>0.875</v>
      </c>
      <c r="L277" s="24"/>
      <c r="M277" s="24"/>
      <c r="N277" s="24"/>
      <c r="O277" s="24">
        <f>I277*$Q$7</f>
        <v>2.6249999999999999E-2</v>
      </c>
      <c r="P277" s="24">
        <f>K277*$Q$7</f>
        <v>1.3125E-2</v>
      </c>
      <c r="Q277" s="24"/>
      <c r="R277" s="24">
        <f>I277*$T$7</f>
        <v>0.59500000000000008</v>
      </c>
      <c r="S277" s="26">
        <f>K277*$T$7</f>
        <v>0.29750000000000004</v>
      </c>
      <c r="T277" s="24"/>
      <c r="U277" s="27">
        <f>I277*$W$7</f>
        <v>1.75E-4</v>
      </c>
      <c r="V277" s="27">
        <f>K277*$W$7</f>
        <v>8.7499999999999999E-5</v>
      </c>
      <c r="W277" s="24"/>
      <c r="X277" s="24">
        <f>I277*$Z$7</f>
        <v>1.3324499999999999</v>
      </c>
      <c r="Y277" s="24">
        <f>K277*$Z$7</f>
        <v>0.66622499999999996</v>
      </c>
      <c r="Z277" s="24"/>
      <c r="AA277" s="24">
        <f>I277+O277+R277+U277+X277</f>
        <v>3.703875</v>
      </c>
      <c r="AB277" s="24">
        <f>K277+P277+S277+V277+Y277</f>
        <v>1.8519375</v>
      </c>
      <c r="AC277" s="24">
        <f>AA277*$AE$7</f>
        <v>7.4077500000000001</v>
      </c>
      <c r="AD277" s="24">
        <f>AB277*$AE$7</f>
        <v>3.703875</v>
      </c>
      <c r="AE277" s="24"/>
      <c r="AF277" s="24">
        <f>(AA277+AC277)*$AH$7</f>
        <v>0.33334874999999997</v>
      </c>
      <c r="AG277" s="24">
        <f>(AB277+AD277)*$AH$7</f>
        <v>0.16667437499999999</v>
      </c>
      <c r="AH277" s="24"/>
      <c r="AI277" s="28">
        <f>AA277+AC277+AF277</f>
        <v>11.444973750000001</v>
      </c>
      <c r="AJ277" s="28">
        <f>AB277+AD277+AG277</f>
        <v>5.7224868750000004</v>
      </c>
      <c r="AK277" s="28">
        <f>AI277*$AM$7</f>
        <v>2.2889947500000001</v>
      </c>
      <c r="AL277" s="28">
        <f>AJ277*$AM$7</f>
        <v>1.144497375</v>
      </c>
      <c r="AM277" s="28"/>
      <c r="AN277" s="28">
        <f>AI277+AK277</f>
        <v>13.733968500000001</v>
      </c>
      <c r="AO277" s="28">
        <f>AJ277+AL277</f>
        <v>6.8669842500000007</v>
      </c>
    </row>
    <row r="278" spans="1:41" s="13" customFormat="1" ht="25.5" customHeight="1">
      <c r="A278" s="160"/>
      <c r="B278" s="161"/>
      <c r="C278" s="162"/>
      <c r="D278" s="21" t="s">
        <v>49</v>
      </c>
      <c r="E278" s="22">
        <v>10</v>
      </c>
      <c r="F278" s="22">
        <v>5</v>
      </c>
      <c r="G278" s="24">
        <f>$G$77</f>
        <v>3.6999999999999998E-2</v>
      </c>
      <c r="H278" s="24">
        <f t="shared" si="66"/>
        <v>0.37</v>
      </c>
      <c r="I278" s="25"/>
      <c r="J278" s="24">
        <f t="shared" si="67"/>
        <v>0.185</v>
      </c>
      <c r="K278" s="25"/>
      <c r="L278" s="24"/>
      <c r="M278" s="24"/>
      <c r="N278" s="24"/>
      <c r="O278" s="24"/>
      <c r="P278" s="24"/>
      <c r="Q278" s="24"/>
      <c r="R278" s="24"/>
      <c r="S278" s="26"/>
      <c r="T278" s="24"/>
      <c r="U278" s="27"/>
      <c r="V278" s="27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8"/>
      <c r="AJ278" s="28"/>
      <c r="AK278" s="28"/>
      <c r="AL278" s="28"/>
      <c r="AM278" s="28"/>
      <c r="AN278" s="28"/>
      <c r="AO278" s="28"/>
    </row>
    <row r="279" spans="1:41" s="13" customFormat="1" ht="13.5" customHeight="1">
      <c r="A279" s="160" t="s">
        <v>414</v>
      </c>
      <c r="B279" s="161" t="s">
        <v>415</v>
      </c>
      <c r="C279" s="162" t="s">
        <v>178</v>
      </c>
      <c r="D279" s="21" t="s">
        <v>179</v>
      </c>
      <c r="E279" s="22">
        <v>10</v>
      </c>
      <c r="F279" s="22">
        <v>5</v>
      </c>
      <c r="G279" s="24">
        <f>$G$76</f>
        <v>4.5999999999999999E-2</v>
      </c>
      <c r="H279" s="24">
        <f t="shared" ref="H279:H341" si="68">E279*G279</f>
        <v>0.45999999999999996</v>
      </c>
      <c r="I279" s="25">
        <f>H279+H280</f>
        <v>1.2</v>
      </c>
      <c r="J279" s="24">
        <f t="shared" si="67"/>
        <v>0.22999999999999998</v>
      </c>
      <c r="K279" s="25">
        <f>J279+J280</f>
        <v>0.6</v>
      </c>
      <c r="L279" s="24"/>
      <c r="M279" s="24"/>
      <c r="N279" s="24"/>
      <c r="O279" s="24">
        <f>I279*$Q$7</f>
        <v>1.7999999999999999E-2</v>
      </c>
      <c r="P279" s="24">
        <f>K279*$Q$7</f>
        <v>8.9999999999999993E-3</v>
      </c>
      <c r="Q279" s="24"/>
      <c r="R279" s="24">
        <f>I279*$T$7</f>
        <v>0.40800000000000003</v>
      </c>
      <c r="S279" s="26">
        <f>K279*$T$7</f>
        <v>0.20400000000000001</v>
      </c>
      <c r="T279" s="24"/>
      <c r="U279" s="27">
        <f>I279*$W$7</f>
        <v>1.2E-4</v>
      </c>
      <c r="V279" s="27">
        <f>K279*$W$7</f>
        <v>6.0000000000000002E-5</v>
      </c>
      <c r="W279" s="24"/>
      <c r="X279" s="24">
        <f>I279*$Z$7</f>
        <v>0.91367999999999994</v>
      </c>
      <c r="Y279" s="24">
        <f>K279*$Z$7</f>
        <v>0.45683999999999997</v>
      </c>
      <c r="Z279" s="24"/>
      <c r="AA279" s="24">
        <f>I279+O279+R279+U279+X279</f>
        <v>2.5397999999999996</v>
      </c>
      <c r="AB279" s="24">
        <f>K279+P279+S279+V279+Y279</f>
        <v>1.2698999999999998</v>
      </c>
      <c r="AC279" s="24">
        <f>AA279*$AE$7</f>
        <v>5.0795999999999992</v>
      </c>
      <c r="AD279" s="24">
        <f>AB279*$AE$7</f>
        <v>2.5397999999999996</v>
      </c>
      <c r="AE279" s="24"/>
      <c r="AF279" s="24">
        <f>(AA279+AC279)*$AH$7</f>
        <v>0.22858199999999995</v>
      </c>
      <c r="AG279" s="24">
        <f>(AB279+AD279)*$AH$7</f>
        <v>0.11429099999999998</v>
      </c>
      <c r="AH279" s="24"/>
      <c r="AI279" s="28">
        <f>AA279+AC279+AF279</f>
        <v>7.8479819999999991</v>
      </c>
      <c r="AJ279" s="28">
        <f>AB279+AD279+AG279</f>
        <v>3.9239909999999996</v>
      </c>
      <c r="AK279" s="28">
        <f>AI279*$AM$7</f>
        <v>1.5695964</v>
      </c>
      <c r="AL279" s="28">
        <f>AJ279*$AM$7</f>
        <v>0.7847982</v>
      </c>
      <c r="AM279" s="28"/>
      <c r="AN279" s="28">
        <f>AI279+AK279</f>
        <v>9.4175784</v>
      </c>
      <c r="AO279" s="28">
        <f>AJ279+AL279</f>
        <v>4.7087892</v>
      </c>
    </row>
    <row r="280" spans="1:41" s="13" customFormat="1" ht="23.25" customHeight="1">
      <c r="A280" s="160"/>
      <c r="B280" s="161"/>
      <c r="C280" s="162"/>
      <c r="D280" s="21" t="s">
        <v>49</v>
      </c>
      <c r="E280" s="22">
        <v>20</v>
      </c>
      <c r="F280" s="22">
        <v>10</v>
      </c>
      <c r="G280" s="24">
        <f>$G$77</f>
        <v>3.6999999999999998E-2</v>
      </c>
      <c r="H280" s="24">
        <f t="shared" si="68"/>
        <v>0.74</v>
      </c>
      <c r="I280" s="25"/>
      <c r="J280" s="24">
        <f t="shared" si="67"/>
        <v>0.37</v>
      </c>
      <c r="K280" s="25"/>
      <c r="L280" s="24"/>
      <c r="M280" s="24"/>
      <c r="N280" s="24"/>
      <c r="O280" s="24"/>
      <c r="P280" s="24"/>
      <c r="Q280" s="24"/>
      <c r="R280" s="24"/>
      <c r="S280" s="26"/>
      <c r="T280" s="24"/>
      <c r="U280" s="27"/>
      <c r="V280" s="27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8"/>
      <c r="AJ280" s="28"/>
      <c r="AK280" s="28"/>
      <c r="AL280" s="28"/>
      <c r="AM280" s="28"/>
      <c r="AN280" s="28"/>
      <c r="AO280" s="28"/>
    </row>
    <row r="281" spans="1:41" s="13" customFormat="1" ht="16.5" customHeight="1">
      <c r="A281" s="19" t="s">
        <v>416</v>
      </c>
      <c r="B281" s="20" t="s">
        <v>312</v>
      </c>
      <c r="C281" s="21"/>
      <c r="D281" s="21"/>
      <c r="E281" s="22"/>
      <c r="F281" s="22"/>
      <c r="G281" s="24"/>
      <c r="H281" s="24"/>
      <c r="I281" s="25"/>
      <c r="J281" s="24"/>
      <c r="K281" s="25"/>
      <c r="L281" s="24"/>
      <c r="M281" s="24"/>
      <c r="N281" s="24"/>
      <c r="O281" s="24"/>
      <c r="P281" s="24"/>
      <c r="Q281" s="24"/>
      <c r="R281" s="24"/>
      <c r="S281" s="26"/>
      <c r="T281" s="24"/>
      <c r="U281" s="27"/>
      <c r="V281" s="27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8"/>
      <c r="AJ281" s="28"/>
      <c r="AK281" s="28"/>
      <c r="AL281" s="28"/>
      <c r="AM281" s="28"/>
      <c r="AN281" s="28"/>
      <c r="AO281" s="28"/>
    </row>
    <row r="282" spans="1:41" s="13" customFormat="1" ht="13.5" customHeight="1">
      <c r="A282" s="160" t="s">
        <v>417</v>
      </c>
      <c r="B282" s="161" t="s">
        <v>314</v>
      </c>
      <c r="C282" s="162" t="s">
        <v>178</v>
      </c>
      <c r="D282" s="21" t="s">
        <v>179</v>
      </c>
      <c r="E282" s="22">
        <v>15</v>
      </c>
      <c r="F282" s="22">
        <v>10</v>
      </c>
      <c r="G282" s="24">
        <f>$G$76</f>
        <v>4.5999999999999999E-2</v>
      </c>
      <c r="H282" s="24">
        <f t="shared" si="68"/>
        <v>0.69</v>
      </c>
      <c r="I282" s="25">
        <f>H282+H283</f>
        <v>1.43</v>
      </c>
      <c r="J282" s="24">
        <f t="shared" ref="J282:J345" si="69">F282*G282</f>
        <v>0.45999999999999996</v>
      </c>
      <c r="K282" s="25">
        <f>J282+J283</f>
        <v>0.83</v>
      </c>
      <c r="L282" s="24"/>
      <c r="M282" s="24"/>
      <c r="N282" s="24"/>
      <c r="O282" s="24">
        <f>I282*$Q$7</f>
        <v>2.1449999999999997E-2</v>
      </c>
      <c r="P282" s="24">
        <f>K282*$Q$7</f>
        <v>1.2449999999999999E-2</v>
      </c>
      <c r="Q282" s="24"/>
      <c r="R282" s="24">
        <f>I282*$T$7</f>
        <v>0.48620000000000002</v>
      </c>
      <c r="S282" s="26">
        <f>K282*$T$7</f>
        <v>0.28220000000000001</v>
      </c>
      <c r="T282" s="24"/>
      <c r="U282" s="27">
        <f>I282*$W$7</f>
        <v>1.4300000000000001E-4</v>
      </c>
      <c r="V282" s="27">
        <f>K282*$W$7</f>
        <v>8.2999999999999998E-5</v>
      </c>
      <c r="W282" s="24"/>
      <c r="X282" s="24">
        <f>I282*$Z$7</f>
        <v>1.0888019999999998</v>
      </c>
      <c r="Y282" s="24">
        <f>K282*$Z$7</f>
        <v>0.63196199999999991</v>
      </c>
      <c r="Z282" s="24"/>
      <c r="AA282" s="24">
        <f>I282+O282+R282+U282+X282</f>
        <v>3.0265949999999995</v>
      </c>
      <c r="AB282" s="24">
        <f>K282+P282+S282+V282+Y282</f>
        <v>1.7566949999999999</v>
      </c>
      <c r="AC282" s="24">
        <f>AA282*$AE$7</f>
        <v>6.053189999999999</v>
      </c>
      <c r="AD282" s="24">
        <f>AB282*$AE$7</f>
        <v>3.5133899999999998</v>
      </c>
      <c r="AE282" s="24"/>
      <c r="AF282" s="24">
        <f>(AA282+AC282)*$AH$7</f>
        <v>0.27239354999999993</v>
      </c>
      <c r="AG282" s="24">
        <f>(AB282+AD282)*$AH$7</f>
        <v>0.15810254999999998</v>
      </c>
      <c r="AH282" s="24"/>
      <c r="AI282" s="28">
        <f>AA282+AC282+AF282</f>
        <v>9.3521785499999979</v>
      </c>
      <c r="AJ282" s="28">
        <f>AB282+AD282+AG282</f>
        <v>5.4281875499999996</v>
      </c>
      <c r="AK282" s="28">
        <f>AI282*$AM$7</f>
        <v>1.8704357099999998</v>
      </c>
      <c r="AL282" s="28">
        <f>AJ282*$AM$7</f>
        <v>1.08563751</v>
      </c>
      <c r="AM282" s="28"/>
      <c r="AN282" s="28">
        <f>AI282+AK282</f>
        <v>11.222614259999997</v>
      </c>
      <c r="AO282" s="28">
        <f>AJ282+AL282</f>
        <v>6.5138250599999994</v>
      </c>
    </row>
    <row r="283" spans="1:41" s="13" customFormat="1" ht="25.5" customHeight="1">
      <c r="A283" s="160"/>
      <c r="B283" s="161"/>
      <c r="C283" s="162"/>
      <c r="D283" s="21" t="s">
        <v>49</v>
      </c>
      <c r="E283" s="22">
        <v>20</v>
      </c>
      <c r="F283" s="22">
        <v>10</v>
      </c>
      <c r="G283" s="24">
        <f>$G$77</f>
        <v>3.6999999999999998E-2</v>
      </c>
      <c r="H283" s="24">
        <f t="shared" si="68"/>
        <v>0.74</v>
      </c>
      <c r="I283" s="25"/>
      <c r="J283" s="24">
        <f t="shared" si="69"/>
        <v>0.37</v>
      </c>
      <c r="K283" s="25"/>
      <c r="L283" s="24"/>
      <c r="M283" s="24"/>
      <c r="N283" s="24"/>
      <c r="O283" s="24"/>
      <c r="P283" s="24"/>
      <c r="Q283" s="24"/>
      <c r="R283" s="24"/>
      <c r="S283" s="26"/>
      <c r="T283" s="24"/>
      <c r="U283" s="27"/>
      <c r="V283" s="27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8"/>
      <c r="AJ283" s="28"/>
      <c r="AK283" s="28"/>
      <c r="AL283" s="28"/>
      <c r="AM283" s="28"/>
      <c r="AN283" s="28"/>
      <c r="AO283" s="28"/>
    </row>
    <row r="284" spans="1:41" s="13" customFormat="1" ht="12.75" customHeight="1">
      <c r="A284" s="19" t="s">
        <v>418</v>
      </c>
      <c r="B284" s="20" t="s">
        <v>324</v>
      </c>
      <c r="C284" s="21"/>
      <c r="D284" s="21"/>
      <c r="E284" s="22"/>
      <c r="F284" s="22"/>
      <c r="G284" s="24"/>
      <c r="H284" s="24"/>
      <c r="I284" s="25"/>
      <c r="J284" s="24"/>
      <c r="K284" s="25"/>
      <c r="L284" s="24"/>
      <c r="M284" s="24"/>
      <c r="N284" s="24"/>
      <c r="O284" s="24"/>
      <c r="P284" s="24"/>
      <c r="Q284" s="24"/>
      <c r="R284" s="24"/>
      <c r="S284" s="26"/>
      <c r="T284" s="24"/>
      <c r="U284" s="27"/>
      <c r="V284" s="27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8"/>
      <c r="AJ284" s="28"/>
      <c r="AK284" s="28"/>
      <c r="AL284" s="28"/>
      <c r="AM284" s="28"/>
      <c r="AN284" s="28"/>
      <c r="AO284" s="28"/>
    </row>
    <row r="285" spans="1:41" s="13" customFormat="1" ht="9.75" customHeight="1">
      <c r="A285" s="160" t="s">
        <v>419</v>
      </c>
      <c r="B285" s="161" t="s">
        <v>328</v>
      </c>
      <c r="C285" s="162" t="s">
        <v>178</v>
      </c>
      <c r="D285" s="21" t="s">
        <v>179</v>
      </c>
      <c r="E285" s="22">
        <v>30</v>
      </c>
      <c r="F285" s="22">
        <v>15</v>
      </c>
      <c r="G285" s="24">
        <f>$G$76</f>
        <v>4.5999999999999999E-2</v>
      </c>
      <c r="H285" s="24">
        <f t="shared" si="68"/>
        <v>1.38</v>
      </c>
      <c r="I285" s="25">
        <f>H285+H286</f>
        <v>1.75</v>
      </c>
      <c r="J285" s="24">
        <f t="shared" si="69"/>
        <v>0.69</v>
      </c>
      <c r="K285" s="25">
        <f>J285+J286</f>
        <v>0.875</v>
      </c>
      <c r="L285" s="24"/>
      <c r="M285" s="24"/>
      <c r="N285" s="24"/>
      <c r="O285" s="24">
        <f>I285*$Q$7</f>
        <v>2.6249999999999999E-2</v>
      </c>
      <c r="P285" s="24">
        <f>K285*$Q$7</f>
        <v>1.3125E-2</v>
      </c>
      <c r="Q285" s="24"/>
      <c r="R285" s="24">
        <f>I285*$T$7</f>
        <v>0.59500000000000008</v>
      </c>
      <c r="S285" s="26">
        <f>K285*$T$7</f>
        <v>0.29750000000000004</v>
      </c>
      <c r="T285" s="24"/>
      <c r="U285" s="27">
        <f>I285*$W$7</f>
        <v>1.75E-4</v>
      </c>
      <c r="V285" s="27">
        <f>K285*$W$7</f>
        <v>8.7499999999999999E-5</v>
      </c>
      <c r="W285" s="24"/>
      <c r="X285" s="24">
        <f>I285*$Z$7</f>
        <v>1.3324499999999999</v>
      </c>
      <c r="Y285" s="24">
        <f>K285*$Z$7</f>
        <v>0.66622499999999996</v>
      </c>
      <c r="Z285" s="24"/>
      <c r="AA285" s="24">
        <f>I285+O285+R285+U285+X285</f>
        <v>3.703875</v>
      </c>
      <c r="AB285" s="24">
        <f>K285+P285+S285+V285+Y285</f>
        <v>1.8519375</v>
      </c>
      <c r="AC285" s="24">
        <f>AA285*$AE$7</f>
        <v>7.4077500000000001</v>
      </c>
      <c r="AD285" s="24">
        <f>AB285*$AE$7</f>
        <v>3.703875</v>
      </c>
      <c r="AE285" s="24"/>
      <c r="AF285" s="24">
        <f>(AA285+AC285)*$AH$7</f>
        <v>0.33334874999999997</v>
      </c>
      <c r="AG285" s="24">
        <f>(AB285+AD285)*$AH$7</f>
        <v>0.16667437499999999</v>
      </c>
      <c r="AH285" s="24"/>
      <c r="AI285" s="28">
        <f>AA285+AC285+AF285</f>
        <v>11.444973750000001</v>
      </c>
      <c r="AJ285" s="28">
        <f>AB285+AD285+AG285</f>
        <v>5.7224868750000004</v>
      </c>
      <c r="AK285" s="28">
        <f>AI285*$AM$7</f>
        <v>2.2889947500000001</v>
      </c>
      <c r="AL285" s="28">
        <f>AJ285*$AM$7</f>
        <v>1.144497375</v>
      </c>
      <c r="AM285" s="28"/>
      <c r="AN285" s="28">
        <f>AI285+AK285</f>
        <v>13.733968500000001</v>
      </c>
      <c r="AO285" s="28">
        <f>AJ285+AL285</f>
        <v>6.8669842500000007</v>
      </c>
    </row>
    <row r="286" spans="1:41" s="13" customFormat="1" ht="24" customHeight="1">
      <c r="A286" s="160"/>
      <c r="B286" s="161"/>
      <c r="C286" s="162"/>
      <c r="D286" s="21" t="s">
        <v>49</v>
      </c>
      <c r="E286" s="22">
        <v>10</v>
      </c>
      <c r="F286" s="22">
        <v>5</v>
      </c>
      <c r="G286" s="24">
        <f>$G$77</f>
        <v>3.6999999999999998E-2</v>
      </c>
      <c r="H286" s="24">
        <f t="shared" si="68"/>
        <v>0.37</v>
      </c>
      <c r="I286" s="25"/>
      <c r="J286" s="24">
        <f t="shared" si="69"/>
        <v>0.185</v>
      </c>
      <c r="K286" s="25"/>
      <c r="L286" s="24"/>
      <c r="M286" s="24"/>
      <c r="N286" s="24"/>
      <c r="O286" s="24"/>
      <c r="P286" s="24"/>
      <c r="Q286" s="24"/>
      <c r="R286" s="24"/>
      <c r="S286" s="26"/>
      <c r="T286" s="24"/>
      <c r="U286" s="27"/>
      <c r="V286" s="27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8"/>
      <c r="AJ286" s="28"/>
      <c r="AK286" s="28"/>
      <c r="AL286" s="28"/>
      <c r="AM286" s="28"/>
      <c r="AN286" s="28"/>
      <c r="AO286" s="28"/>
    </row>
    <row r="287" spans="1:41" s="13" customFormat="1" ht="16.5" customHeight="1">
      <c r="A287" s="160" t="s">
        <v>420</v>
      </c>
      <c r="B287" s="161" t="s">
        <v>326</v>
      </c>
      <c r="C287" s="162" t="s">
        <v>178</v>
      </c>
      <c r="D287" s="21" t="s">
        <v>179</v>
      </c>
      <c r="E287" s="22">
        <v>15</v>
      </c>
      <c r="F287" s="22">
        <v>10</v>
      </c>
      <c r="G287" s="24">
        <f>$G$76</f>
        <v>4.5999999999999999E-2</v>
      </c>
      <c r="H287" s="24">
        <f t="shared" si="68"/>
        <v>0.69</v>
      </c>
      <c r="I287" s="25">
        <f>H287+H288</f>
        <v>2.17</v>
      </c>
      <c r="J287" s="24">
        <f t="shared" si="69"/>
        <v>0.45999999999999996</v>
      </c>
      <c r="K287" s="25">
        <f>J287+J288</f>
        <v>1.5699999999999998</v>
      </c>
      <c r="L287" s="24"/>
      <c r="M287" s="24"/>
      <c r="N287" s="24"/>
      <c r="O287" s="24">
        <f>I287*$Q$7</f>
        <v>3.2549999999999996E-2</v>
      </c>
      <c r="P287" s="24">
        <f>K287*$Q$7</f>
        <v>2.3549999999999998E-2</v>
      </c>
      <c r="Q287" s="24"/>
      <c r="R287" s="24">
        <f>I287*$T$7</f>
        <v>0.73780000000000001</v>
      </c>
      <c r="S287" s="26">
        <f>K287*$T$7</f>
        <v>0.53379999999999994</v>
      </c>
      <c r="T287" s="24"/>
      <c r="U287" s="27">
        <f>I287*$W$7</f>
        <v>2.1700000000000002E-4</v>
      </c>
      <c r="V287" s="27">
        <f>K287*$W$7</f>
        <v>1.5699999999999999E-4</v>
      </c>
      <c r="W287" s="24"/>
      <c r="X287" s="24">
        <f>I287*$Z$7</f>
        <v>1.6522379999999999</v>
      </c>
      <c r="Y287" s="24">
        <f>K287*$Z$7</f>
        <v>1.1953979999999997</v>
      </c>
      <c r="Z287" s="24"/>
      <c r="AA287" s="24">
        <f>I287+O287+R287+U287+X287</f>
        <v>4.5928050000000002</v>
      </c>
      <c r="AB287" s="24">
        <f>K287+P287+S287+V287+Y287</f>
        <v>3.3229049999999996</v>
      </c>
      <c r="AC287" s="24">
        <f>AA287*$AE$7</f>
        <v>9.1856100000000005</v>
      </c>
      <c r="AD287" s="24">
        <f>AB287*$AE$7</f>
        <v>6.6458099999999991</v>
      </c>
      <c r="AE287" s="24"/>
      <c r="AF287" s="24">
        <f>(AA287+AC287)*$AH$7</f>
        <v>0.41335244999999998</v>
      </c>
      <c r="AG287" s="24">
        <f>(AB287+AD287)*$AH$7</f>
        <v>0.29906144999999995</v>
      </c>
      <c r="AH287" s="24"/>
      <c r="AI287" s="28">
        <f>AA287+AC287+AF287</f>
        <v>14.19176745</v>
      </c>
      <c r="AJ287" s="28">
        <f>AB287+AD287+AG287</f>
        <v>10.267776449999999</v>
      </c>
      <c r="AK287" s="28">
        <f>AI287*$AM$7</f>
        <v>2.8383534900000003</v>
      </c>
      <c r="AL287" s="28">
        <f>AJ287*$AM$7</f>
        <v>2.0535552899999998</v>
      </c>
      <c r="AM287" s="28"/>
      <c r="AN287" s="28">
        <f>AI287+AK287</f>
        <v>17.03012094</v>
      </c>
      <c r="AO287" s="28">
        <f>AJ287+AL287</f>
        <v>12.32133174</v>
      </c>
    </row>
    <row r="288" spans="1:41" s="13" customFormat="1" ht="27.75" customHeight="1">
      <c r="A288" s="160"/>
      <c r="B288" s="161"/>
      <c r="C288" s="162"/>
      <c r="D288" s="21" t="s">
        <v>49</v>
      </c>
      <c r="E288" s="22">
        <v>40</v>
      </c>
      <c r="F288" s="22">
        <v>30</v>
      </c>
      <c r="G288" s="24">
        <f>$G$77</f>
        <v>3.6999999999999998E-2</v>
      </c>
      <c r="H288" s="24">
        <f t="shared" si="68"/>
        <v>1.48</v>
      </c>
      <c r="I288" s="25"/>
      <c r="J288" s="24">
        <f t="shared" si="69"/>
        <v>1.1099999999999999</v>
      </c>
      <c r="K288" s="25"/>
      <c r="L288" s="24"/>
      <c r="M288" s="24"/>
      <c r="N288" s="24"/>
      <c r="O288" s="24"/>
      <c r="P288" s="24"/>
      <c r="Q288" s="24"/>
      <c r="R288" s="24"/>
      <c r="S288" s="26"/>
      <c r="T288" s="24"/>
      <c r="U288" s="27"/>
      <c r="V288" s="27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8"/>
      <c r="AJ288" s="28"/>
      <c r="AK288" s="28"/>
      <c r="AL288" s="28"/>
      <c r="AM288" s="28"/>
      <c r="AN288" s="28"/>
      <c r="AO288" s="28"/>
    </row>
    <row r="289" spans="1:41" s="13" customFormat="1" ht="12.75" customHeight="1">
      <c r="A289" s="160" t="s">
        <v>421</v>
      </c>
      <c r="B289" s="161" t="s">
        <v>422</v>
      </c>
      <c r="C289" s="162" t="s">
        <v>178</v>
      </c>
      <c r="D289" s="21" t="s">
        <v>179</v>
      </c>
      <c r="E289" s="22">
        <v>10</v>
      </c>
      <c r="F289" s="22">
        <v>5</v>
      </c>
      <c r="G289" s="24">
        <f>$G$76</f>
        <v>4.5999999999999999E-2</v>
      </c>
      <c r="H289" s="24">
        <f t="shared" si="68"/>
        <v>0.45999999999999996</v>
      </c>
      <c r="I289" s="25">
        <f>H289+H290</f>
        <v>1.2</v>
      </c>
      <c r="J289" s="24">
        <f t="shared" si="69"/>
        <v>0.22999999999999998</v>
      </c>
      <c r="K289" s="25">
        <f>J289+J290</f>
        <v>0.6</v>
      </c>
      <c r="L289" s="24"/>
      <c r="M289" s="24"/>
      <c r="N289" s="24"/>
      <c r="O289" s="24">
        <f>I289*$Q$7</f>
        <v>1.7999999999999999E-2</v>
      </c>
      <c r="P289" s="24">
        <f>K289*$Q$7</f>
        <v>8.9999999999999993E-3</v>
      </c>
      <c r="Q289" s="24"/>
      <c r="R289" s="24">
        <f>I289*$T$7</f>
        <v>0.40800000000000003</v>
      </c>
      <c r="S289" s="26">
        <f>K289*$T$7</f>
        <v>0.20400000000000001</v>
      </c>
      <c r="T289" s="24"/>
      <c r="U289" s="27">
        <f>I289*$W$7</f>
        <v>1.2E-4</v>
      </c>
      <c r="V289" s="27">
        <f>K289*$W$7</f>
        <v>6.0000000000000002E-5</v>
      </c>
      <c r="W289" s="24"/>
      <c r="X289" s="24">
        <f>I289*$Z$7</f>
        <v>0.91367999999999994</v>
      </c>
      <c r="Y289" s="24">
        <f>K289*$Z$7</f>
        <v>0.45683999999999997</v>
      </c>
      <c r="Z289" s="24"/>
      <c r="AA289" s="24">
        <f>I289+O289+R289+U289+X289</f>
        <v>2.5397999999999996</v>
      </c>
      <c r="AB289" s="24">
        <f>K289+P289+S289+V289+Y289</f>
        <v>1.2698999999999998</v>
      </c>
      <c r="AC289" s="24">
        <f>AA289*$AE$7</f>
        <v>5.0795999999999992</v>
      </c>
      <c r="AD289" s="24">
        <f>AB289*$AE$7</f>
        <v>2.5397999999999996</v>
      </c>
      <c r="AE289" s="24"/>
      <c r="AF289" s="24">
        <f>(AA289+AC289)*$AH$7</f>
        <v>0.22858199999999995</v>
      </c>
      <c r="AG289" s="24">
        <f>(AB289+AD289)*$AH$7</f>
        <v>0.11429099999999998</v>
      </c>
      <c r="AH289" s="24"/>
      <c r="AI289" s="28">
        <f>AA289+AC289+AF289</f>
        <v>7.8479819999999991</v>
      </c>
      <c r="AJ289" s="28">
        <f>AB289+AD289+AG289</f>
        <v>3.9239909999999996</v>
      </c>
      <c r="AK289" s="28">
        <f>AI289*$AM$7</f>
        <v>1.5695964</v>
      </c>
      <c r="AL289" s="28">
        <f>AJ289*$AM$7</f>
        <v>0.7847982</v>
      </c>
      <c r="AM289" s="28"/>
      <c r="AN289" s="28">
        <f>AI289+AK289</f>
        <v>9.4175784</v>
      </c>
      <c r="AO289" s="28">
        <f>AJ289+AL289</f>
        <v>4.7087892</v>
      </c>
    </row>
    <row r="290" spans="1:41" s="13" customFormat="1" ht="22.5" customHeight="1">
      <c r="A290" s="160"/>
      <c r="B290" s="161"/>
      <c r="C290" s="162"/>
      <c r="D290" s="21" t="s">
        <v>49</v>
      </c>
      <c r="E290" s="22">
        <v>20</v>
      </c>
      <c r="F290" s="22">
        <v>10</v>
      </c>
      <c r="G290" s="24">
        <f>$G$77</f>
        <v>3.6999999999999998E-2</v>
      </c>
      <c r="H290" s="24">
        <f t="shared" si="68"/>
        <v>0.74</v>
      </c>
      <c r="I290" s="25"/>
      <c r="J290" s="24">
        <f t="shared" si="69"/>
        <v>0.37</v>
      </c>
      <c r="K290" s="25"/>
      <c r="L290" s="24"/>
      <c r="M290" s="24"/>
      <c r="N290" s="24"/>
      <c r="O290" s="24"/>
      <c r="P290" s="24"/>
      <c r="Q290" s="24"/>
      <c r="R290" s="24"/>
      <c r="S290" s="26"/>
      <c r="T290" s="24"/>
      <c r="U290" s="27"/>
      <c r="V290" s="27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8"/>
      <c r="AJ290" s="28"/>
      <c r="AK290" s="28"/>
      <c r="AL290" s="28"/>
      <c r="AM290" s="28"/>
      <c r="AN290" s="28"/>
      <c r="AO290" s="28"/>
    </row>
    <row r="291" spans="1:41" s="13" customFormat="1" ht="14.25" customHeight="1">
      <c r="A291" s="160" t="s">
        <v>423</v>
      </c>
      <c r="B291" s="161" t="s">
        <v>424</v>
      </c>
      <c r="C291" s="162" t="s">
        <v>178</v>
      </c>
      <c r="D291" s="21" t="s">
        <v>179</v>
      </c>
      <c r="E291" s="22">
        <v>10</v>
      </c>
      <c r="F291" s="22">
        <v>5</v>
      </c>
      <c r="G291" s="24">
        <f>$G$76</f>
        <v>4.5999999999999999E-2</v>
      </c>
      <c r="H291" s="24">
        <f t="shared" si="68"/>
        <v>0.45999999999999996</v>
      </c>
      <c r="I291" s="25">
        <f>H291+H292</f>
        <v>1.2</v>
      </c>
      <c r="J291" s="24">
        <f t="shared" si="69"/>
        <v>0.22999999999999998</v>
      </c>
      <c r="K291" s="25">
        <f>J291+J292</f>
        <v>0.6</v>
      </c>
      <c r="L291" s="24"/>
      <c r="M291" s="24"/>
      <c r="N291" s="24"/>
      <c r="O291" s="24">
        <f>I291*$Q$7</f>
        <v>1.7999999999999999E-2</v>
      </c>
      <c r="P291" s="24">
        <f>K291*$Q$7</f>
        <v>8.9999999999999993E-3</v>
      </c>
      <c r="Q291" s="24"/>
      <c r="R291" s="24">
        <f>I291*$T$7</f>
        <v>0.40800000000000003</v>
      </c>
      <c r="S291" s="26">
        <f>K291*$T$7</f>
        <v>0.20400000000000001</v>
      </c>
      <c r="T291" s="24"/>
      <c r="U291" s="27">
        <f>I291*$W$7</f>
        <v>1.2E-4</v>
      </c>
      <c r="V291" s="27">
        <f>K291*$W$7</f>
        <v>6.0000000000000002E-5</v>
      </c>
      <c r="W291" s="24"/>
      <c r="X291" s="24">
        <f>I291*$Z$7</f>
        <v>0.91367999999999994</v>
      </c>
      <c r="Y291" s="24">
        <f>K291*$Z$7</f>
        <v>0.45683999999999997</v>
      </c>
      <c r="Z291" s="24"/>
      <c r="AA291" s="24">
        <f>I291+O291+R291+U291+X291</f>
        <v>2.5397999999999996</v>
      </c>
      <c r="AB291" s="24">
        <f>K291+P291+S291+V291+Y291</f>
        <v>1.2698999999999998</v>
      </c>
      <c r="AC291" s="24">
        <f>AA291*$AE$7</f>
        <v>5.0795999999999992</v>
      </c>
      <c r="AD291" s="24">
        <f>AB291*$AE$7</f>
        <v>2.5397999999999996</v>
      </c>
      <c r="AE291" s="24"/>
      <c r="AF291" s="24">
        <f>(AA291+AC291)*$AH$7</f>
        <v>0.22858199999999995</v>
      </c>
      <c r="AG291" s="24">
        <f>(AB291+AD291)*$AH$7</f>
        <v>0.11429099999999998</v>
      </c>
      <c r="AH291" s="24"/>
      <c r="AI291" s="28">
        <f>AA291+AC291+AF291</f>
        <v>7.8479819999999991</v>
      </c>
      <c r="AJ291" s="28">
        <f>AB291+AD291+AG291</f>
        <v>3.9239909999999996</v>
      </c>
      <c r="AK291" s="28">
        <f>AI291*$AM$7</f>
        <v>1.5695964</v>
      </c>
      <c r="AL291" s="28">
        <f>AJ291*$AM$7</f>
        <v>0.7847982</v>
      </c>
      <c r="AM291" s="28"/>
      <c r="AN291" s="28">
        <f>AI291+AK291</f>
        <v>9.4175784</v>
      </c>
      <c r="AO291" s="28">
        <f>AJ291+AL291</f>
        <v>4.7087892</v>
      </c>
    </row>
    <row r="292" spans="1:41" s="13" customFormat="1" ht="24.75" customHeight="1">
      <c r="A292" s="160"/>
      <c r="B292" s="161"/>
      <c r="C292" s="162"/>
      <c r="D292" s="21" t="s">
        <v>49</v>
      </c>
      <c r="E292" s="22">
        <v>20</v>
      </c>
      <c r="F292" s="22">
        <v>10</v>
      </c>
      <c r="G292" s="24">
        <f>$G$77</f>
        <v>3.6999999999999998E-2</v>
      </c>
      <c r="H292" s="24">
        <f t="shared" si="68"/>
        <v>0.74</v>
      </c>
      <c r="I292" s="25"/>
      <c r="J292" s="24">
        <f t="shared" si="69"/>
        <v>0.37</v>
      </c>
      <c r="K292" s="25"/>
      <c r="L292" s="24"/>
      <c r="M292" s="24"/>
      <c r="N292" s="24"/>
      <c r="O292" s="24"/>
      <c r="P292" s="24"/>
      <c r="Q292" s="24"/>
      <c r="R292" s="24"/>
      <c r="S292" s="26"/>
      <c r="T292" s="24"/>
      <c r="U292" s="27"/>
      <c r="V292" s="27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8"/>
      <c r="AJ292" s="28"/>
      <c r="AK292" s="28"/>
      <c r="AL292" s="28"/>
      <c r="AM292" s="28"/>
      <c r="AN292" s="28"/>
      <c r="AO292" s="28"/>
    </row>
    <row r="293" spans="1:41" s="13" customFormat="1" ht="15" customHeight="1">
      <c r="A293" s="160" t="s">
        <v>425</v>
      </c>
      <c r="B293" s="181" t="s">
        <v>370</v>
      </c>
      <c r="C293" s="162" t="s">
        <v>178</v>
      </c>
      <c r="D293" s="21" t="s">
        <v>179</v>
      </c>
      <c r="E293" s="22">
        <v>60</v>
      </c>
      <c r="F293" s="22">
        <v>30</v>
      </c>
      <c r="G293" s="24">
        <f>$G$76</f>
        <v>4.5999999999999999E-2</v>
      </c>
      <c r="H293" s="24">
        <f t="shared" si="68"/>
        <v>2.76</v>
      </c>
      <c r="I293" s="25">
        <f>H293+H294</f>
        <v>3.8699999999999997</v>
      </c>
      <c r="J293" s="24">
        <f t="shared" si="69"/>
        <v>1.38</v>
      </c>
      <c r="K293" s="25">
        <f>J293+J294</f>
        <v>2.12</v>
      </c>
      <c r="L293" s="24"/>
      <c r="M293" s="24"/>
      <c r="N293" s="24"/>
      <c r="O293" s="24">
        <f>I293*$Q$7</f>
        <v>5.804999999999999E-2</v>
      </c>
      <c r="P293" s="24">
        <f>K293*$Q$7</f>
        <v>3.1800000000000002E-2</v>
      </c>
      <c r="Q293" s="24"/>
      <c r="R293" s="24">
        <f>I293*$T$7</f>
        <v>1.3158000000000001</v>
      </c>
      <c r="S293" s="26">
        <f>K293*$T$7</f>
        <v>0.72080000000000011</v>
      </c>
      <c r="T293" s="24"/>
      <c r="U293" s="27">
        <f>I293*$W$7</f>
        <v>3.8699999999999997E-4</v>
      </c>
      <c r="V293" s="27">
        <f>K293*$W$7</f>
        <v>2.1200000000000003E-4</v>
      </c>
      <c r="W293" s="24"/>
      <c r="X293" s="24">
        <f>I293*$Z$7</f>
        <v>2.9466179999999995</v>
      </c>
      <c r="Y293" s="24">
        <f>K293*$Z$7</f>
        <v>1.614168</v>
      </c>
      <c r="Z293" s="24"/>
      <c r="AA293" s="24">
        <f>I293+O293+R293+U293+X293</f>
        <v>8.1908549999999991</v>
      </c>
      <c r="AB293" s="24">
        <f>K293+P293+S293+V293+Y293</f>
        <v>4.48698</v>
      </c>
      <c r="AC293" s="24">
        <f>AA293*$AE$7</f>
        <v>16.381709999999998</v>
      </c>
      <c r="AD293" s="24">
        <f>AB293*$AE$7</f>
        <v>8.9739599999999999</v>
      </c>
      <c r="AE293" s="24"/>
      <c r="AF293" s="24">
        <f>(AA293+AC293)*$AH$7</f>
        <v>0.73717694999999994</v>
      </c>
      <c r="AG293" s="24">
        <f>(AB293+AD293)*$AH$7</f>
        <v>0.40382820000000003</v>
      </c>
      <c r="AH293" s="24"/>
      <c r="AI293" s="28">
        <f>AA293+AC293+AF293</f>
        <v>25.309741949999996</v>
      </c>
      <c r="AJ293" s="28">
        <f>AB293+AD293+AG293</f>
        <v>13.8647682</v>
      </c>
      <c r="AK293" s="28">
        <f>AI293*$AM$7</f>
        <v>5.0619483899999995</v>
      </c>
      <c r="AL293" s="28">
        <f>AJ293*$AM$7</f>
        <v>2.7729536400000003</v>
      </c>
      <c r="AM293" s="28"/>
      <c r="AN293" s="28">
        <f>AI293+AK293</f>
        <v>30.371690339999994</v>
      </c>
      <c r="AO293" s="28">
        <f>AJ293+AL293</f>
        <v>16.637721840000001</v>
      </c>
    </row>
    <row r="294" spans="1:41" s="13" customFormat="1" ht="26.25" customHeight="1">
      <c r="A294" s="160"/>
      <c r="B294" s="182"/>
      <c r="C294" s="162"/>
      <c r="D294" s="21" t="s">
        <v>49</v>
      </c>
      <c r="E294" s="22">
        <v>30</v>
      </c>
      <c r="F294" s="22">
        <v>20</v>
      </c>
      <c r="G294" s="24">
        <f>$G$77</f>
        <v>3.6999999999999998E-2</v>
      </c>
      <c r="H294" s="24">
        <f t="shared" si="68"/>
        <v>1.1099999999999999</v>
      </c>
      <c r="I294" s="25"/>
      <c r="J294" s="24">
        <f t="shared" si="69"/>
        <v>0.74</v>
      </c>
      <c r="K294" s="25"/>
      <c r="L294" s="24"/>
      <c r="M294" s="24"/>
      <c r="N294" s="24"/>
      <c r="O294" s="24"/>
      <c r="P294" s="24"/>
      <c r="Q294" s="24"/>
      <c r="R294" s="24"/>
      <c r="S294" s="26"/>
      <c r="T294" s="24"/>
      <c r="U294" s="27"/>
      <c r="V294" s="27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8"/>
      <c r="AJ294" s="28"/>
      <c r="AK294" s="28"/>
      <c r="AL294" s="28"/>
      <c r="AM294" s="28"/>
      <c r="AN294" s="28"/>
      <c r="AO294" s="28"/>
    </row>
    <row r="295" spans="1:41" s="13" customFormat="1" ht="17.25" customHeight="1">
      <c r="A295" s="19" t="s">
        <v>426</v>
      </c>
      <c r="B295" s="20" t="s">
        <v>427</v>
      </c>
      <c r="C295" s="21"/>
      <c r="D295" s="21"/>
      <c r="E295" s="22"/>
      <c r="F295" s="22"/>
      <c r="G295" s="24"/>
      <c r="H295" s="24"/>
      <c r="I295" s="25"/>
      <c r="J295" s="24"/>
      <c r="K295" s="25"/>
      <c r="L295" s="24"/>
      <c r="M295" s="24"/>
      <c r="N295" s="24"/>
      <c r="O295" s="24"/>
      <c r="P295" s="24"/>
      <c r="Q295" s="24"/>
      <c r="R295" s="24"/>
      <c r="S295" s="26"/>
      <c r="T295" s="24"/>
      <c r="U295" s="27"/>
      <c r="V295" s="27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8"/>
      <c r="AJ295" s="28"/>
      <c r="AK295" s="28"/>
      <c r="AL295" s="28"/>
      <c r="AM295" s="28"/>
      <c r="AN295" s="28"/>
      <c r="AO295" s="28"/>
    </row>
    <row r="296" spans="1:41" s="13" customFormat="1" ht="15" customHeight="1">
      <c r="A296" s="160" t="s">
        <v>428</v>
      </c>
      <c r="B296" s="161" t="s">
        <v>429</v>
      </c>
      <c r="C296" s="162" t="s">
        <v>178</v>
      </c>
      <c r="D296" s="21" t="s">
        <v>179</v>
      </c>
      <c r="E296" s="22">
        <v>10</v>
      </c>
      <c r="F296" s="22">
        <v>5</v>
      </c>
      <c r="G296" s="24">
        <f>$G$76</f>
        <v>4.5999999999999999E-2</v>
      </c>
      <c r="H296" s="24">
        <f t="shared" si="68"/>
        <v>0.45999999999999996</v>
      </c>
      <c r="I296" s="25">
        <f>H296+H297</f>
        <v>1.2</v>
      </c>
      <c r="J296" s="24">
        <f t="shared" si="69"/>
        <v>0.22999999999999998</v>
      </c>
      <c r="K296" s="25">
        <f>J296+J297</f>
        <v>0.6</v>
      </c>
      <c r="L296" s="24"/>
      <c r="M296" s="24"/>
      <c r="N296" s="24"/>
      <c r="O296" s="24">
        <f>I296*$Q$7</f>
        <v>1.7999999999999999E-2</v>
      </c>
      <c r="P296" s="24">
        <f>K296*$Q$7</f>
        <v>8.9999999999999993E-3</v>
      </c>
      <c r="Q296" s="24"/>
      <c r="R296" s="24">
        <f>I296*$T$7</f>
        <v>0.40800000000000003</v>
      </c>
      <c r="S296" s="26">
        <f>K296*$T$7</f>
        <v>0.20400000000000001</v>
      </c>
      <c r="T296" s="24"/>
      <c r="U296" s="27">
        <f>I296*$W$7</f>
        <v>1.2E-4</v>
      </c>
      <c r="V296" s="27">
        <f>K296*$W$7</f>
        <v>6.0000000000000002E-5</v>
      </c>
      <c r="W296" s="24"/>
      <c r="X296" s="24">
        <f>I296*$Z$7</f>
        <v>0.91367999999999994</v>
      </c>
      <c r="Y296" s="24">
        <f>K296*$Z$7</f>
        <v>0.45683999999999997</v>
      </c>
      <c r="Z296" s="24"/>
      <c r="AA296" s="24">
        <f>I296+O296+R296+U296+X296</f>
        <v>2.5397999999999996</v>
      </c>
      <c r="AB296" s="24">
        <f>K296+P296+S296+V296+Y296</f>
        <v>1.2698999999999998</v>
      </c>
      <c r="AC296" s="24">
        <f>AA296*$AE$7</f>
        <v>5.0795999999999992</v>
      </c>
      <c r="AD296" s="24">
        <f>AB296*$AE$7</f>
        <v>2.5397999999999996</v>
      </c>
      <c r="AE296" s="24"/>
      <c r="AF296" s="24">
        <f>(AA296+AC296)*$AH$7</f>
        <v>0.22858199999999995</v>
      </c>
      <c r="AG296" s="24">
        <f>(AB296+AD296)*$AH$7</f>
        <v>0.11429099999999998</v>
      </c>
      <c r="AH296" s="24"/>
      <c r="AI296" s="28">
        <f>AA296+AC296+AF296</f>
        <v>7.8479819999999991</v>
      </c>
      <c r="AJ296" s="28">
        <f>AB296+AD296+AG296</f>
        <v>3.9239909999999996</v>
      </c>
      <c r="AK296" s="28">
        <f>AI296*$AM$7</f>
        <v>1.5695964</v>
      </c>
      <c r="AL296" s="28">
        <f>AJ296*$AM$7</f>
        <v>0.7847982</v>
      </c>
      <c r="AM296" s="28"/>
      <c r="AN296" s="28">
        <f>AI296+AK296</f>
        <v>9.4175784</v>
      </c>
      <c r="AO296" s="28">
        <f>AJ296+AL296</f>
        <v>4.7087892</v>
      </c>
    </row>
    <row r="297" spans="1:41" s="13" customFormat="1" ht="26.25" customHeight="1">
      <c r="A297" s="160"/>
      <c r="B297" s="161"/>
      <c r="C297" s="162"/>
      <c r="D297" s="21" t="s">
        <v>49</v>
      </c>
      <c r="E297" s="22">
        <v>20</v>
      </c>
      <c r="F297" s="22">
        <v>10</v>
      </c>
      <c r="G297" s="24">
        <f>$G$77</f>
        <v>3.6999999999999998E-2</v>
      </c>
      <c r="H297" s="24">
        <f t="shared" si="68"/>
        <v>0.74</v>
      </c>
      <c r="I297" s="25"/>
      <c r="J297" s="24">
        <f t="shared" si="69"/>
        <v>0.37</v>
      </c>
      <c r="K297" s="25"/>
      <c r="L297" s="24"/>
      <c r="M297" s="24"/>
      <c r="N297" s="24"/>
      <c r="O297" s="24"/>
      <c r="P297" s="24"/>
      <c r="Q297" s="24"/>
      <c r="R297" s="24"/>
      <c r="S297" s="26"/>
      <c r="T297" s="24"/>
      <c r="U297" s="27"/>
      <c r="V297" s="27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8"/>
      <c r="AJ297" s="28"/>
      <c r="AK297" s="28"/>
      <c r="AL297" s="28"/>
      <c r="AM297" s="28"/>
      <c r="AN297" s="28"/>
      <c r="AO297" s="28"/>
    </row>
    <row r="298" spans="1:41" s="13" customFormat="1" ht="15" customHeight="1">
      <c r="A298" s="160" t="s">
        <v>430</v>
      </c>
      <c r="B298" s="161" t="s">
        <v>424</v>
      </c>
      <c r="C298" s="162" t="s">
        <v>178</v>
      </c>
      <c r="D298" s="21" t="s">
        <v>179</v>
      </c>
      <c r="E298" s="22">
        <v>10</v>
      </c>
      <c r="F298" s="22">
        <v>5</v>
      </c>
      <c r="G298" s="24">
        <f>$G$76</f>
        <v>4.5999999999999999E-2</v>
      </c>
      <c r="H298" s="24">
        <f t="shared" si="68"/>
        <v>0.45999999999999996</v>
      </c>
      <c r="I298" s="25">
        <f>H298+H299</f>
        <v>1.2</v>
      </c>
      <c r="J298" s="24">
        <f t="shared" si="69"/>
        <v>0.22999999999999998</v>
      </c>
      <c r="K298" s="25">
        <f>J298+J299</f>
        <v>0.6</v>
      </c>
      <c r="L298" s="24"/>
      <c r="M298" s="24"/>
      <c r="N298" s="24"/>
      <c r="O298" s="24">
        <f>I298*$Q$7</f>
        <v>1.7999999999999999E-2</v>
      </c>
      <c r="P298" s="24">
        <f>K298*$Q$7</f>
        <v>8.9999999999999993E-3</v>
      </c>
      <c r="Q298" s="24"/>
      <c r="R298" s="24">
        <f>I298*$T$7</f>
        <v>0.40800000000000003</v>
      </c>
      <c r="S298" s="26">
        <f>K298*$T$7</f>
        <v>0.20400000000000001</v>
      </c>
      <c r="T298" s="24"/>
      <c r="U298" s="27">
        <f>I298*$W$7</f>
        <v>1.2E-4</v>
      </c>
      <c r="V298" s="27">
        <f>K298*$W$7</f>
        <v>6.0000000000000002E-5</v>
      </c>
      <c r="W298" s="24"/>
      <c r="X298" s="24">
        <f>I298*$Z$7</f>
        <v>0.91367999999999994</v>
      </c>
      <c r="Y298" s="24">
        <f>K298*$Z$7</f>
        <v>0.45683999999999997</v>
      </c>
      <c r="Z298" s="24"/>
      <c r="AA298" s="24">
        <f>I298+O298+R298+U298+X298</f>
        <v>2.5397999999999996</v>
      </c>
      <c r="AB298" s="24">
        <f>K298+P298+S298+V298+Y298</f>
        <v>1.2698999999999998</v>
      </c>
      <c r="AC298" s="24">
        <f>AA298*$AE$7</f>
        <v>5.0795999999999992</v>
      </c>
      <c r="AD298" s="24">
        <f>AB298*$AE$7</f>
        <v>2.5397999999999996</v>
      </c>
      <c r="AE298" s="24"/>
      <c r="AF298" s="24">
        <f>(AA298+AC298)*$AH$7</f>
        <v>0.22858199999999995</v>
      </c>
      <c r="AG298" s="24">
        <f>(AB298+AD298)*$AH$7</f>
        <v>0.11429099999999998</v>
      </c>
      <c r="AH298" s="24"/>
      <c r="AI298" s="28">
        <f>AA298+AC298+AF298</f>
        <v>7.8479819999999991</v>
      </c>
      <c r="AJ298" s="28">
        <f>AB298+AD298+AG298</f>
        <v>3.9239909999999996</v>
      </c>
      <c r="AK298" s="28">
        <f>AI298*$AM$7</f>
        <v>1.5695964</v>
      </c>
      <c r="AL298" s="28">
        <f>AJ298*$AM$7</f>
        <v>0.7847982</v>
      </c>
      <c r="AM298" s="28"/>
      <c r="AN298" s="28">
        <f>AI298+AK298</f>
        <v>9.4175784</v>
      </c>
      <c r="AO298" s="28">
        <f>AJ298+AL298</f>
        <v>4.7087892</v>
      </c>
    </row>
    <row r="299" spans="1:41" s="13" customFormat="1" ht="22.5" customHeight="1">
      <c r="A299" s="160"/>
      <c r="B299" s="161"/>
      <c r="C299" s="162"/>
      <c r="D299" s="21" t="s">
        <v>49</v>
      </c>
      <c r="E299" s="22">
        <v>20</v>
      </c>
      <c r="F299" s="22">
        <v>10</v>
      </c>
      <c r="G299" s="24">
        <f>$G$77</f>
        <v>3.6999999999999998E-2</v>
      </c>
      <c r="H299" s="24">
        <f t="shared" si="68"/>
        <v>0.74</v>
      </c>
      <c r="I299" s="25"/>
      <c r="J299" s="24">
        <f t="shared" si="69"/>
        <v>0.37</v>
      </c>
      <c r="K299" s="25"/>
      <c r="L299" s="24"/>
      <c r="M299" s="24"/>
      <c r="N299" s="24"/>
      <c r="O299" s="24"/>
      <c r="P299" s="24"/>
      <c r="Q299" s="24"/>
      <c r="R299" s="24"/>
      <c r="S299" s="26"/>
      <c r="T299" s="24"/>
      <c r="U299" s="27"/>
      <c r="V299" s="27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8"/>
      <c r="AJ299" s="28"/>
      <c r="AK299" s="28"/>
      <c r="AL299" s="28"/>
      <c r="AM299" s="28"/>
      <c r="AN299" s="28"/>
      <c r="AO299" s="28"/>
    </row>
    <row r="300" spans="1:41" s="13" customFormat="1" ht="15" customHeight="1">
      <c r="A300" s="160" t="s">
        <v>431</v>
      </c>
      <c r="B300" s="161" t="s">
        <v>432</v>
      </c>
      <c r="C300" s="162" t="s">
        <v>178</v>
      </c>
      <c r="D300" s="21" t="s">
        <v>179</v>
      </c>
      <c r="E300" s="22">
        <v>10</v>
      </c>
      <c r="F300" s="22">
        <v>5</v>
      </c>
      <c r="G300" s="24">
        <f>$G$76</f>
        <v>4.5999999999999999E-2</v>
      </c>
      <c r="H300" s="24">
        <f t="shared" si="68"/>
        <v>0.45999999999999996</v>
      </c>
      <c r="I300" s="25">
        <f>H300+H301</f>
        <v>0.83</v>
      </c>
      <c r="J300" s="24">
        <f t="shared" si="69"/>
        <v>0.22999999999999998</v>
      </c>
      <c r="K300" s="25">
        <f>J300+J301</f>
        <v>0.41499999999999998</v>
      </c>
      <c r="L300" s="24"/>
      <c r="M300" s="24"/>
      <c r="N300" s="24"/>
      <c r="O300" s="24">
        <f>I300*$Q$7</f>
        <v>1.2449999999999999E-2</v>
      </c>
      <c r="P300" s="24">
        <f>K300*$Q$7</f>
        <v>6.2249999999999996E-3</v>
      </c>
      <c r="Q300" s="24"/>
      <c r="R300" s="24">
        <f>I300*$T$7</f>
        <v>0.28220000000000001</v>
      </c>
      <c r="S300" s="26">
        <f>K300*$T$7</f>
        <v>0.1411</v>
      </c>
      <c r="T300" s="24"/>
      <c r="U300" s="27">
        <f>I300*$W$7</f>
        <v>8.2999999999999998E-5</v>
      </c>
      <c r="V300" s="27">
        <f>K300*$W$7</f>
        <v>4.1499999999999999E-5</v>
      </c>
      <c r="W300" s="24"/>
      <c r="X300" s="24">
        <f>I300*$Z$7</f>
        <v>0.63196199999999991</v>
      </c>
      <c r="Y300" s="24">
        <f>K300*$Z$7</f>
        <v>0.31598099999999996</v>
      </c>
      <c r="Z300" s="24"/>
      <c r="AA300" s="24">
        <f>I300+O300+R300+U300+X300</f>
        <v>1.7566949999999999</v>
      </c>
      <c r="AB300" s="24">
        <f>K300+P300+S300+V300+Y300</f>
        <v>0.87834749999999995</v>
      </c>
      <c r="AC300" s="24">
        <f>AA300*$AE$7</f>
        <v>3.5133899999999998</v>
      </c>
      <c r="AD300" s="24">
        <f>AB300*$AE$7</f>
        <v>1.7566949999999999</v>
      </c>
      <c r="AE300" s="24"/>
      <c r="AF300" s="24">
        <f>(AA300+AC300)*$AH$7</f>
        <v>0.15810254999999998</v>
      </c>
      <c r="AG300" s="24">
        <f>(AB300+AD300)*$AH$7</f>
        <v>7.905127499999999E-2</v>
      </c>
      <c r="AH300" s="24"/>
      <c r="AI300" s="28">
        <f>AA300+AC300+AF300</f>
        <v>5.4281875499999996</v>
      </c>
      <c r="AJ300" s="28">
        <f>AB300+AD300+AG300</f>
        <v>2.7140937749999998</v>
      </c>
      <c r="AK300" s="28">
        <f>AI300*$AM$7</f>
        <v>1.08563751</v>
      </c>
      <c r="AL300" s="28">
        <f>AJ300*$AM$7</f>
        <v>0.54281875499999999</v>
      </c>
      <c r="AM300" s="28"/>
      <c r="AN300" s="28">
        <f>AI300+AK300</f>
        <v>6.5138250599999994</v>
      </c>
      <c r="AO300" s="28">
        <f>AJ300+AL300</f>
        <v>3.2569125299999997</v>
      </c>
    </row>
    <row r="301" spans="1:41" s="13" customFormat="1" ht="21" customHeight="1">
      <c r="A301" s="160"/>
      <c r="B301" s="161"/>
      <c r="C301" s="162"/>
      <c r="D301" s="21" t="s">
        <v>49</v>
      </c>
      <c r="E301" s="22">
        <v>10</v>
      </c>
      <c r="F301" s="22">
        <v>5</v>
      </c>
      <c r="G301" s="24">
        <f>$G$77</f>
        <v>3.6999999999999998E-2</v>
      </c>
      <c r="H301" s="24">
        <f t="shared" si="68"/>
        <v>0.37</v>
      </c>
      <c r="I301" s="25"/>
      <c r="J301" s="24">
        <f t="shared" si="69"/>
        <v>0.185</v>
      </c>
      <c r="K301" s="25"/>
      <c r="L301" s="24"/>
      <c r="M301" s="24"/>
      <c r="N301" s="24"/>
      <c r="O301" s="24"/>
      <c r="P301" s="24"/>
      <c r="Q301" s="24"/>
      <c r="R301" s="24"/>
      <c r="S301" s="26"/>
      <c r="T301" s="24"/>
      <c r="U301" s="27"/>
      <c r="V301" s="27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8"/>
      <c r="AJ301" s="28"/>
      <c r="AK301" s="28"/>
      <c r="AL301" s="28"/>
      <c r="AM301" s="28"/>
      <c r="AN301" s="28"/>
      <c r="AO301" s="28"/>
    </row>
    <row r="302" spans="1:41" s="13" customFormat="1" ht="15.75" customHeight="1">
      <c r="A302" s="160" t="s">
        <v>433</v>
      </c>
      <c r="B302" s="161" t="s">
        <v>294</v>
      </c>
      <c r="C302" s="162" t="s">
        <v>178</v>
      </c>
      <c r="D302" s="21" t="s">
        <v>179</v>
      </c>
      <c r="E302" s="22">
        <v>10</v>
      </c>
      <c r="F302" s="22">
        <v>5</v>
      </c>
      <c r="G302" s="24">
        <f>$G$76</f>
        <v>4.5999999999999999E-2</v>
      </c>
      <c r="H302" s="24">
        <f t="shared" si="68"/>
        <v>0.45999999999999996</v>
      </c>
      <c r="I302" s="25">
        <f>H302+H303</f>
        <v>1.2</v>
      </c>
      <c r="J302" s="24">
        <f t="shared" si="69"/>
        <v>0.22999999999999998</v>
      </c>
      <c r="K302" s="25">
        <f>J302+J303</f>
        <v>0.6</v>
      </c>
      <c r="L302" s="24"/>
      <c r="M302" s="24"/>
      <c r="N302" s="24"/>
      <c r="O302" s="24">
        <f>I302*$Q$7</f>
        <v>1.7999999999999999E-2</v>
      </c>
      <c r="P302" s="24">
        <f>K302*$Q$7</f>
        <v>8.9999999999999993E-3</v>
      </c>
      <c r="Q302" s="24"/>
      <c r="R302" s="24">
        <f>I302*$T$7</f>
        <v>0.40800000000000003</v>
      </c>
      <c r="S302" s="26">
        <f>K302*$T$7</f>
        <v>0.20400000000000001</v>
      </c>
      <c r="T302" s="24"/>
      <c r="U302" s="27">
        <f>I302*$W$7</f>
        <v>1.2E-4</v>
      </c>
      <c r="V302" s="27">
        <f>K302*$W$7</f>
        <v>6.0000000000000002E-5</v>
      </c>
      <c r="W302" s="24"/>
      <c r="X302" s="24">
        <f>I302*$Z$7</f>
        <v>0.91367999999999994</v>
      </c>
      <c r="Y302" s="24">
        <f>K302*$Z$7</f>
        <v>0.45683999999999997</v>
      </c>
      <c r="Z302" s="24"/>
      <c r="AA302" s="24">
        <f>I302+O302+R302+U302+X302</f>
        <v>2.5397999999999996</v>
      </c>
      <c r="AB302" s="24">
        <f>K302+P302+S302+V302+Y302</f>
        <v>1.2698999999999998</v>
      </c>
      <c r="AC302" s="24">
        <f>AA302*$AE$7</f>
        <v>5.0795999999999992</v>
      </c>
      <c r="AD302" s="24">
        <f>AB302*$AE$7</f>
        <v>2.5397999999999996</v>
      </c>
      <c r="AE302" s="24"/>
      <c r="AF302" s="24">
        <f>(AA302+AC302)*$AH$7</f>
        <v>0.22858199999999995</v>
      </c>
      <c r="AG302" s="24">
        <f>(AB302+AD302)*$AH$7</f>
        <v>0.11429099999999998</v>
      </c>
      <c r="AH302" s="24"/>
      <c r="AI302" s="28">
        <f>AA302+AC302+AF302</f>
        <v>7.8479819999999991</v>
      </c>
      <c r="AJ302" s="28">
        <f>AB302+AD302+AG302</f>
        <v>3.9239909999999996</v>
      </c>
      <c r="AK302" s="28">
        <f>AI302*$AM$7</f>
        <v>1.5695964</v>
      </c>
      <c r="AL302" s="28">
        <f>AJ302*$AM$7</f>
        <v>0.7847982</v>
      </c>
      <c r="AM302" s="28"/>
      <c r="AN302" s="28">
        <f>AI302+AK302</f>
        <v>9.4175784</v>
      </c>
      <c r="AO302" s="28">
        <f>AJ302+AL302</f>
        <v>4.7087892</v>
      </c>
    </row>
    <row r="303" spans="1:41" s="13" customFormat="1" ht="21" customHeight="1">
      <c r="A303" s="160"/>
      <c r="B303" s="161"/>
      <c r="C303" s="162"/>
      <c r="D303" s="21" t="s">
        <v>49</v>
      </c>
      <c r="E303" s="22">
        <v>20</v>
      </c>
      <c r="F303" s="22">
        <v>10</v>
      </c>
      <c r="G303" s="24">
        <f>$G$77</f>
        <v>3.6999999999999998E-2</v>
      </c>
      <c r="H303" s="24">
        <f t="shared" si="68"/>
        <v>0.74</v>
      </c>
      <c r="I303" s="25"/>
      <c r="J303" s="24">
        <f t="shared" si="69"/>
        <v>0.37</v>
      </c>
      <c r="K303" s="25"/>
      <c r="L303" s="24"/>
      <c r="M303" s="24"/>
      <c r="N303" s="24"/>
      <c r="O303" s="24"/>
      <c r="P303" s="24"/>
      <c r="Q303" s="24"/>
      <c r="R303" s="24"/>
      <c r="S303" s="26"/>
      <c r="T303" s="24"/>
      <c r="U303" s="27"/>
      <c r="V303" s="27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8"/>
      <c r="AJ303" s="28"/>
      <c r="AK303" s="28"/>
      <c r="AL303" s="28"/>
      <c r="AM303" s="28"/>
      <c r="AN303" s="28"/>
      <c r="AO303" s="28"/>
    </row>
    <row r="304" spans="1:41" s="13" customFormat="1" ht="13.5" customHeight="1">
      <c r="A304" s="160" t="s">
        <v>434</v>
      </c>
      <c r="B304" s="161" t="s">
        <v>400</v>
      </c>
      <c r="C304" s="162" t="s">
        <v>178</v>
      </c>
      <c r="D304" s="21" t="s">
        <v>179</v>
      </c>
      <c r="E304" s="22">
        <v>15</v>
      </c>
      <c r="F304" s="22">
        <v>10</v>
      </c>
      <c r="G304" s="24">
        <f>$G$76</f>
        <v>4.5999999999999999E-2</v>
      </c>
      <c r="H304" s="24">
        <f t="shared" si="68"/>
        <v>0.69</v>
      </c>
      <c r="I304" s="25">
        <f>H304+H305</f>
        <v>1.43</v>
      </c>
      <c r="J304" s="24">
        <f t="shared" si="69"/>
        <v>0.45999999999999996</v>
      </c>
      <c r="K304" s="25">
        <f>J304+J305</f>
        <v>0.83</v>
      </c>
      <c r="L304" s="24"/>
      <c r="M304" s="24"/>
      <c r="N304" s="24"/>
      <c r="O304" s="24">
        <f>I304*$Q$7</f>
        <v>2.1449999999999997E-2</v>
      </c>
      <c r="P304" s="24">
        <f>K304*$Q$7</f>
        <v>1.2449999999999999E-2</v>
      </c>
      <c r="Q304" s="24"/>
      <c r="R304" s="24">
        <f>I304*$T$7</f>
        <v>0.48620000000000002</v>
      </c>
      <c r="S304" s="26">
        <f>K304*$T$7</f>
        <v>0.28220000000000001</v>
      </c>
      <c r="T304" s="24"/>
      <c r="U304" s="27">
        <f>I304*$W$7</f>
        <v>1.4300000000000001E-4</v>
      </c>
      <c r="V304" s="27">
        <f>K304*$W$7</f>
        <v>8.2999999999999998E-5</v>
      </c>
      <c r="W304" s="24"/>
      <c r="X304" s="24">
        <f>I304*$Z$7</f>
        <v>1.0888019999999998</v>
      </c>
      <c r="Y304" s="24">
        <f>K304*$Z$7</f>
        <v>0.63196199999999991</v>
      </c>
      <c r="Z304" s="24"/>
      <c r="AA304" s="24">
        <f>I304+O304+R304+U304+X304</f>
        <v>3.0265949999999995</v>
      </c>
      <c r="AB304" s="24">
        <f>K304+P304+S304+V304+Y304</f>
        <v>1.7566949999999999</v>
      </c>
      <c r="AC304" s="24">
        <f>AA304*$AE$7</f>
        <v>6.053189999999999</v>
      </c>
      <c r="AD304" s="24">
        <f>AB304*$AE$7</f>
        <v>3.5133899999999998</v>
      </c>
      <c r="AE304" s="24"/>
      <c r="AF304" s="24">
        <f>(AA304+AC304)*$AH$7</f>
        <v>0.27239354999999993</v>
      </c>
      <c r="AG304" s="24">
        <f>(AB304+AD304)*$AH$7</f>
        <v>0.15810254999999998</v>
      </c>
      <c r="AH304" s="24"/>
      <c r="AI304" s="28">
        <f>AA304+AC304+AF304</f>
        <v>9.3521785499999979</v>
      </c>
      <c r="AJ304" s="28">
        <f>AB304+AD304+AG304</f>
        <v>5.4281875499999996</v>
      </c>
      <c r="AK304" s="28">
        <f>AI304*$AM$7</f>
        <v>1.8704357099999998</v>
      </c>
      <c r="AL304" s="28">
        <f>AJ304*$AM$7</f>
        <v>1.08563751</v>
      </c>
      <c r="AM304" s="28"/>
      <c r="AN304" s="28">
        <f>AI304+AK304</f>
        <v>11.222614259999997</v>
      </c>
      <c r="AO304" s="28">
        <f>AJ304+AL304</f>
        <v>6.5138250599999994</v>
      </c>
    </row>
    <row r="305" spans="1:41" s="13" customFormat="1" ht="23.25" customHeight="1">
      <c r="A305" s="160"/>
      <c r="B305" s="161"/>
      <c r="C305" s="162"/>
      <c r="D305" s="21" t="s">
        <v>49</v>
      </c>
      <c r="E305" s="22">
        <v>20</v>
      </c>
      <c r="F305" s="22">
        <v>10</v>
      </c>
      <c r="G305" s="24">
        <f>$G$77</f>
        <v>3.6999999999999998E-2</v>
      </c>
      <c r="H305" s="24">
        <f t="shared" si="68"/>
        <v>0.74</v>
      </c>
      <c r="I305" s="25"/>
      <c r="J305" s="24">
        <f t="shared" si="69"/>
        <v>0.37</v>
      </c>
      <c r="K305" s="25"/>
      <c r="L305" s="24"/>
      <c r="M305" s="24"/>
      <c r="N305" s="24"/>
      <c r="O305" s="24"/>
      <c r="P305" s="24"/>
      <c r="Q305" s="24"/>
      <c r="R305" s="24"/>
      <c r="S305" s="26"/>
      <c r="T305" s="24"/>
      <c r="U305" s="27"/>
      <c r="V305" s="27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8"/>
      <c r="AJ305" s="28"/>
      <c r="AK305" s="28"/>
      <c r="AL305" s="28"/>
      <c r="AM305" s="28"/>
      <c r="AN305" s="28"/>
      <c r="AO305" s="28"/>
    </row>
    <row r="306" spans="1:41" s="13" customFormat="1" ht="16.5" customHeight="1">
      <c r="A306" s="19" t="s">
        <v>435</v>
      </c>
      <c r="B306" s="20" t="s">
        <v>436</v>
      </c>
      <c r="C306" s="21"/>
      <c r="D306" s="21"/>
      <c r="E306" s="22"/>
      <c r="F306" s="22"/>
      <c r="G306" s="24"/>
      <c r="H306" s="24"/>
      <c r="I306" s="25"/>
      <c r="J306" s="24"/>
      <c r="K306" s="25"/>
      <c r="L306" s="24"/>
      <c r="M306" s="24"/>
      <c r="N306" s="24"/>
      <c r="O306" s="24"/>
      <c r="P306" s="24"/>
      <c r="Q306" s="24"/>
      <c r="R306" s="24"/>
      <c r="S306" s="26"/>
      <c r="T306" s="24"/>
      <c r="U306" s="27"/>
      <c r="V306" s="27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8"/>
      <c r="AJ306" s="28"/>
      <c r="AK306" s="28"/>
      <c r="AL306" s="28"/>
      <c r="AM306" s="28"/>
      <c r="AN306" s="28"/>
      <c r="AO306" s="28"/>
    </row>
    <row r="307" spans="1:41" s="13" customFormat="1" ht="14.25" customHeight="1">
      <c r="A307" s="19" t="s">
        <v>437</v>
      </c>
      <c r="B307" s="20" t="s">
        <v>438</v>
      </c>
      <c r="C307" s="21" t="s">
        <v>439</v>
      </c>
      <c r="D307" s="21" t="s">
        <v>179</v>
      </c>
      <c r="E307" s="22">
        <v>15</v>
      </c>
      <c r="F307" s="22">
        <v>10</v>
      </c>
      <c r="G307" s="24">
        <f>$G$76</f>
        <v>4.5999999999999999E-2</v>
      </c>
      <c r="H307" s="24">
        <f t="shared" si="68"/>
        <v>0.69</v>
      </c>
      <c r="I307" s="25">
        <f>H307</f>
        <v>0.69</v>
      </c>
      <c r="J307" s="24">
        <f t="shared" si="69"/>
        <v>0.45999999999999996</v>
      </c>
      <c r="K307" s="25">
        <f>J307</f>
        <v>0.45999999999999996</v>
      </c>
      <c r="L307" s="24"/>
      <c r="M307" s="24"/>
      <c r="N307" s="24"/>
      <c r="O307" s="24">
        <f>I307*$Q$7</f>
        <v>1.0349999999999998E-2</v>
      </c>
      <c r="P307" s="24">
        <f>K307*$Q$7</f>
        <v>6.899999999999999E-3</v>
      </c>
      <c r="Q307" s="24"/>
      <c r="R307" s="24">
        <f>I307*$T$7</f>
        <v>0.2346</v>
      </c>
      <c r="S307" s="26">
        <f>K307*$T$7</f>
        <v>0.15640000000000001</v>
      </c>
      <c r="T307" s="24"/>
      <c r="U307" s="27">
        <f>I307*$W$7</f>
        <v>6.8999999999999997E-5</v>
      </c>
      <c r="V307" s="27">
        <f>K307*$W$7</f>
        <v>4.6E-5</v>
      </c>
      <c r="W307" s="24"/>
      <c r="X307" s="24">
        <f>I307*$Z$7</f>
        <v>0.52536599999999989</v>
      </c>
      <c r="Y307" s="24">
        <f>K307*$Z$7</f>
        <v>0.35024399999999994</v>
      </c>
      <c r="Z307" s="24"/>
      <c r="AA307" s="24">
        <f>I307+O307+R307+U307+X307</f>
        <v>1.4603849999999998</v>
      </c>
      <c r="AB307" s="24">
        <f>K307+P307+S307+V307+Y307</f>
        <v>0.97358999999999996</v>
      </c>
      <c r="AC307" s="24">
        <f t="shared" ref="AC307:AD310" si="70">AA307*$AE$7</f>
        <v>2.9207699999999996</v>
      </c>
      <c r="AD307" s="24">
        <f t="shared" si="70"/>
        <v>1.9471799999999999</v>
      </c>
      <c r="AE307" s="24"/>
      <c r="AF307" s="24">
        <f t="shared" ref="AF307:AG310" si="71">(AA307+AC307)*$AH$7</f>
        <v>0.13143464999999999</v>
      </c>
      <c r="AG307" s="24">
        <f t="shared" si="71"/>
        <v>8.7623099999999995E-2</v>
      </c>
      <c r="AH307" s="24"/>
      <c r="AI307" s="28">
        <f t="shared" ref="AI307:AJ310" si="72">AA307+AC307+AF307</f>
        <v>4.5125896499999998</v>
      </c>
      <c r="AJ307" s="28">
        <f t="shared" si="72"/>
        <v>3.0083931000000002</v>
      </c>
      <c r="AK307" s="28">
        <f t="shared" ref="AK307:AL310" si="73">AI307*$AM$7</f>
        <v>0.90251793000000002</v>
      </c>
      <c r="AL307" s="28">
        <f t="shared" si="73"/>
        <v>0.60167862000000005</v>
      </c>
      <c r="AM307" s="28"/>
      <c r="AN307" s="28">
        <f t="shared" ref="AN307:AO310" si="74">AI307+AK307</f>
        <v>5.4151075799999999</v>
      </c>
      <c r="AO307" s="28">
        <f t="shared" si="74"/>
        <v>3.6100717200000001</v>
      </c>
    </row>
    <row r="308" spans="1:41" s="13" customFormat="1" ht="18.75" customHeight="1">
      <c r="A308" s="19" t="s">
        <v>440</v>
      </c>
      <c r="B308" s="20" t="s">
        <v>441</v>
      </c>
      <c r="C308" s="21" t="s">
        <v>178</v>
      </c>
      <c r="D308" s="21" t="s">
        <v>179</v>
      </c>
      <c r="E308" s="22">
        <v>10</v>
      </c>
      <c r="F308" s="22">
        <v>5</v>
      </c>
      <c r="G308" s="24">
        <f>$G$76</f>
        <v>4.5999999999999999E-2</v>
      </c>
      <c r="H308" s="24">
        <f t="shared" si="68"/>
        <v>0.45999999999999996</v>
      </c>
      <c r="I308" s="25">
        <f>H308</f>
        <v>0.45999999999999996</v>
      </c>
      <c r="J308" s="24">
        <f t="shared" si="69"/>
        <v>0.22999999999999998</v>
      </c>
      <c r="K308" s="25">
        <f>J308</f>
        <v>0.22999999999999998</v>
      </c>
      <c r="L308" s="24"/>
      <c r="M308" s="24"/>
      <c r="N308" s="24"/>
      <c r="O308" s="24">
        <f>I308*$Q$7</f>
        <v>6.899999999999999E-3</v>
      </c>
      <c r="P308" s="24">
        <f>K308*$Q$7</f>
        <v>3.4499999999999995E-3</v>
      </c>
      <c r="Q308" s="24"/>
      <c r="R308" s="24">
        <f>I308*$T$7</f>
        <v>0.15640000000000001</v>
      </c>
      <c r="S308" s="26">
        <f>K308*$T$7</f>
        <v>7.8200000000000006E-2</v>
      </c>
      <c r="T308" s="24"/>
      <c r="U308" s="27">
        <f>I308*$W$7</f>
        <v>4.6E-5</v>
      </c>
      <c r="V308" s="27">
        <f>K308*$W$7</f>
        <v>2.3E-5</v>
      </c>
      <c r="W308" s="24"/>
      <c r="X308" s="24">
        <f>I308*$Z$7</f>
        <v>0.35024399999999994</v>
      </c>
      <c r="Y308" s="24">
        <f>K308*$Z$7</f>
        <v>0.17512199999999997</v>
      </c>
      <c r="Z308" s="24"/>
      <c r="AA308" s="24">
        <f>I308+O308+R308+U308+X308</f>
        <v>0.97358999999999996</v>
      </c>
      <c r="AB308" s="24">
        <f>K308+P308+S308+V308+Y308</f>
        <v>0.48679499999999998</v>
      </c>
      <c r="AC308" s="24">
        <f t="shared" si="70"/>
        <v>1.9471799999999999</v>
      </c>
      <c r="AD308" s="24">
        <f t="shared" si="70"/>
        <v>0.97358999999999996</v>
      </c>
      <c r="AE308" s="24"/>
      <c r="AF308" s="24">
        <f t="shared" si="71"/>
        <v>8.7623099999999995E-2</v>
      </c>
      <c r="AG308" s="24">
        <f t="shared" si="71"/>
        <v>4.3811549999999998E-2</v>
      </c>
      <c r="AH308" s="24"/>
      <c r="AI308" s="28">
        <f t="shared" si="72"/>
        <v>3.0083931000000002</v>
      </c>
      <c r="AJ308" s="28">
        <f t="shared" si="72"/>
        <v>1.5041965500000001</v>
      </c>
      <c r="AK308" s="28">
        <f t="shared" si="73"/>
        <v>0.60167862000000005</v>
      </c>
      <c r="AL308" s="28">
        <f t="shared" si="73"/>
        <v>0.30083931000000003</v>
      </c>
      <c r="AM308" s="28"/>
      <c r="AN308" s="28">
        <f t="shared" si="74"/>
        <v>3.6100717200000001</v>
      </c>
      <c r="AO308" s="28">
        <f t="shared" si="74"/>
        <v>1.80503586</v>
      </c>
    </row>
    <row r="309" spans="1:41" s="13" customFormat="1" ht="18" customHeight="1">
      <c r="A309" s="19" t="s">
        <v>442</v>
      </c>
      <c r="B309" s="20" t="s">
        <v>443</v>
      </c>
      <c r="C309" s="21" t="s">
        <v>178</v>
      </c>
      <c r="D309" s="21" t="s">
        <v>179</v>
      </c>
      <c r="E309" s="22">
        <v>15</v>
      </c>
      <c r="F309" s="22">
        <v>3</v>
      </c>
      <c r="G309" s="24">
        <f>$G$76</f>
        <v>4.5999999999999999E-2</v>
      </c>
      <c r="H309" s="24">
        <f t="shared" si="68"/>
        <v>0.69</v>
      </c>
      <c r="I309" s="25">
        <f>H309</f>
        <v>0.69</v>
      </c>
      <c r="J309" s="24">
        <f t="shared" si="69"/>
        <v>0.13800000000000001</v>
      </c>
      <c r="K309" s="25">
        <f>J309</f>
        <v>0.13800000000000001</v>
      </c>
      <c r="L309" s="24"/>
      <c r="M309" s="24"/>
      <c r="N309" s="24"/>
      <c r="O309" s="24">
        <f>I309*$Q$7</f>
        <v>1.0349999999999998E-2</v>
      </c>
      <c r="P309" s="24">
        <f>K309*$Q$7</f>
        <v>2.0700000000000002E-3</v>
      </c>
      <c r="Q309" s="24"/>
      <c r="R309" s="24">
        <f>I309*$T$7</f>
        <v>0.2346</v>
      </c>
      <c r="S309" s="26">
        <f>K309*$T$7</f>
        <v>4.692000000000001E-2</v>
      </c>
      <c r="T309" s="24"/>
      <c r="U309" s="27">
        <f>I309*$W$7</f>
        <v>6.8999999999999997E-5</v>
      </c>
      <c r="V309" s="27">
        <f>K309*$W$7</f>
        <v>1.3800000000000002E-5</v>
      </c>
      <c r="W309" s="24"/>
      <c r="X309" s="24">
        <f>I309*$Z$7</f>
        <v>0.52536599999999989</v>
      </c>
      <c r="Y309" s="24">
        <f>K309*$Z$7</f>
        <v>0.10507320000000001</v>
      </c>
      <c r="Z309" s="24"/>
      <c r="AA309" s="24">
        <f>I309+O309+R309+U309+X309</f>
        <v>1.4603849999999998</v>
      </c>
      <c r="AB309" s="24">
        <f>K309+P309+S309+V309+Y309</f>
        <v>0.29207700000000003</v>
      </c>
      <c r="AC309" s="24">
        <f t="shared" si="70"/>
        <v>2.9207699999999996</v>
      </c>
      <c r="AD309" s="24">
        <f t="shared" si="70"/>
        <v>0.58415400000000006</v>
      </c>
      <c r="AE309" s="24"/>
      <c r="AF309" s="24">
        <f t="shared" si="71"/>
        <v>0.13143464999999999</v>
      </c>
      <c r="AG309" s="24">
        <f t="shared" si="71"/>
        <v>2.6286930000000003E-2</v>
      </c>
      <c r="AH309" s="24"/>
      <c r="AI309" s="28">
        <f t="shared" si="72"/>
        <v>4.5125896499999998</v>
      </c>
      <c r="AJ309" s="28">
        <f t="shared" si="72"/>
        <v>0.90251793000000013</v>
      </c>
      <c r="AK309" s="28">
        <f t="shared" si="73"/>
        <v>0.90251793000000002</v>
      </c>
      <c r="AL309" s="28">
        <f t="shared" si="73"/>
        <v>0.18050358600000005</v>
      </c>
      <c r="AM309" s="28"/>
      <c r="AN309" s="28">
        <f t="shared" si="74"/>
        <v>5.4151075799999999</v>
      </c>
      <c r="AO309" s="28">
        <f t="shared" si="74"/>
        <v>1.0830215160000001</v>
      </c>
    </row>
    <row r="310" spans="1:41" s="13" customFormat="1" ht="17.25" customHeight="1">
      <c r="A310" s="19" t="s">
        <v>444</v>
      </c>
      <c r="B310" s="20" t="s">
        <v>445</v>
      </c>
      <c r="C310" s="21" t="s">
        <v>178</v>
      </c>
      <c r="D310" s="21" t="s">
        <v>179</v>
      </c>
      <c r="E310" s="22">
        <v>5</v>
      </c>
      <c r="F310" s="22">
        <v>2</v>
      </c>
      <c r="G310" s="24">
        <f>$G$76</f>
        <v>4.5999999999999999E-2</v>
      </c>
      <c r="H310" s="24">
        <f t="shared" si="68"/>
        <v>0.22999999999999998</v>
      </c>
      <c r="I310" s="25">
        <f>H310</f>
        <v>0.22999999999999998</v>
      </c>
      <c r="J310" s="24">
        <f t="shared" si="69"/>
        <v>9.1999999999999998E-2</v>
      </c>
      <c r="K310" s="25">
        <f>J310</f>
        <v>9.1999999999999998E-2</v>
      </c>
      <c r="L310" s="24"/>
      <c r="M310" s="24"/>
      <c r="N310" s="24"/>
      <c r="O310" s="24">
        <f>I310*$Q$7</f>
        <v>3.4499999999999995E-3</v>
      </c>
      <c r="P310" s="24">
        <f>K310*$Q$7</f>
        <v>1.3799999999999999E-3</v>
      </c>
      <c r="Q310" s="24"/>
      <c r="R310" s="24">
        <f>I310*$T$7</f>
        <v>7.8200000000000006E-2</v>
      </c>
      <c r="S310" s="26">
        <f>K310*$T$7</f>
        <v>3.1280000000000002E-2</v>
      </c>
      <c r="T310" s="24"/>
      <c r="U310" s="27">
        <f>I310*$W$7</f>
        <v>2.3E-5</v>
      </c>
      <c r="V310" s="27">
        <f>K310*$W$7</f>
        <v>9.2E-6</v>
      </c>
      <c r="W310" s="24"/>
      <c r="X310" s="24">
        <f>I310*$Z$7</f>
        <v>0.17512199999999997</v>
      </c>
      <c r="Y310" s="24">
        <f>K310*$Z$7</f>
        <v>7.0048799999999994E-2</v>
      </c>
      <c r="Z310" s="24"/>
      <c r="AA310" s="24">
        <f>I310+O310+R310+U310+X310</f>
        <v>0.48679499999999998</v>
      </c>
      <c r="AB310" s="24">
        <f>K310+P310+S310+V310+Y310</f>
        <v>0.194718</v>
      </c>
      <c r="AC310" s="24">
        <f t="shared" si="70"/>
        <v>0.97358999999999996</v>
      </c>
      <c r="AD310" s="24">
        <f t="shared" si="70"/>
        <v>0.389436</v>
      </c>
      <c r="AE310" s="24"/>
      <c r="AF310" s="24">
        <f t="shared" si="71"/>
        <v>4.3811549999999998E-2</v>
      </c>
      <c r="AG310" s="24">
        <f t="shared" si="71"/>
        <v>1.7524620000000001E-2</v>
      </c>
      <c r="AH310" s="24"/>
      <c r="AI310" s="28">
        <f t="shared" si="72"/>
        <v>1.5041965500000001</v>
      </c>
      <c r="AJ310" s="28">
        <f t="shared" si="72"/>
        <v>0.60167862000000005</v>
      </c>
      <c r="AK310" s="28">
        <f t="shared" si="73"/>
        <v>0.30083931000000003</v>
      </c>
      <c r="AL310" s="28">
        <f t="shared" si="73"/>
        <v>0.12033572400000002</v>
      </c>
      <c r="AM310" s="28"/>
      <c r="AN310" s="28">
        <f t="shared" si="74"/>
        <v>1.80503586</v>
      </c>
      <c r="AO310" s="28">
        <f t="shared" si="74"/>
        <v>0.72201434400000009</v>
      </c>
    </row>
    <row r="311" spans="1:41" s="58" customFormat="1" ht="15" customHeight="1">
      <c r="A311" s="59" t="s">
        <v>446</v>
      </c>
      <c r="B311" s="60" t="s">
        <v>447</v>
      </c>
      <c r="C311" s="50"/>
      <c r="D311" s="50"/>
      <c r="E311" s="51"/>
      <c r="F311" s="51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3"/>
      <c r="T311" s="52"/>
      <c r="U311" s="55"/>
      <c r="V311" s="55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  <c r="AI311" s="56"/>
      <c r="AJ311" s="56"/>
      <c r="AK311" s="56"/>
      <c r="AL311" s="56"/>
      <c r="AM311" s="56"/>
      <c r="AN311" s="56"/>
      <c r="AO311" s="56"/>
    </row>
    <row r="312" spans="1:41" s="13" customFormat="1" ht="15" customHeight="1">
      <c r="A312" s="19" t="s">
        <v>448</v>
      </c>
      <c r="B312" s="20" t="s">
        <v>449</v>
      </c>
      <c r="C312" s="21"/>
      <c r="D312" s="21"/>
      <c r="E312" s="22"/>
      <c r="F312" s="22"/>
      <c r="G312" s="24"/>
      <c r="H312" s="24"/>
      <c r="I312" s="25"/>
      <c r="J312" s="24"/>
      <c r="K312" s="25"/>
      <c r="L312" s="24"/>
      <c r="M312" s="24"/>
      <c r="N312" s="24"/>
      <c r="O312" s="24"/>
      <c r="P312" s="24"/>
      <c r="Q312" s="24"/>
      <c r="R312" s="24"/>
      <c r="S312" s="26"/>
      <c r="T312" s="24"/>
      <c r="U312" s="27"/>
      <c r="V312" s="27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8"/>
      <c r="AJ312" s="28"/>
      <c r="AK312" s="28"/>
      <c r="AL312" s="28"/>
      <c r="AM312" s="28"/>
      <c r="AN312" s="28"/>
      <c r="AO312" s="28"/>
    </row>
    <row r="313" spans="1:41" s="13" customFormat="1" ht="15" customHeight="1">
      <c r="A313" s="160" t="s">
        <v>450</v>
      </c>
      <c r="B313" s="161" t="s">
        <v>451</v>
      </c>
      <c r="C313" s="162" t="s">
        <v>178</v>
      </c>
      <c r="D313" s="21" t="s">
        <v>179</v>
      </c>
      <c r="E313" s="22">
        <v>15</v>
      </c>
      <c r="F313" s="22">
        <v>10</v>
      </c>
      <c r="G313" s="24">
        <f>$G$76</f>
        <v>4.5999999999999999E-2</v>
      </c>
      <c r="H313" s="24">
        <f t="shared" si="68"/>
        <v>0.69</v>
      </c>
      <c r="I313" s="25">
        <f>H313+H314</f>
        <v>2.17</v>
      </c>
      <c r="J313" s="24">
        <f t="shared" si="69"/>
        <v>0.45999999999999996</v>
      </c>
      <c r="K313" s="25">
        <f>J313+J314</f>
        <v>1.5699999999999998</v>
      </c>
      <c r="L313" s="24"/>
      <c r="M313" s="24"/>
      <c r="N313" s="24"/>
      <c r="O313" s="24">
        <f>I313*$Q$7</f>
        <v>3.2549999999999996E-2</v>
      </c>
      <c r="P313" s="24">
        <f>K313*$Q$7</f>
        <v>2.3549999999999998E-2</v>
      </c>
      <c r="Q313" s="24"/>
      <c r="R313" s="24">
        <f>I313*$T$7</f>
        <v>0.73780000000000001</v>
      </c>
      <c r="S313" s="26">
        <f>K313*$T$7</f>
        <v>0.53379999999999994</v>
      </c>
      <c r="T313" s="24"/>
      <c r="U313" s="27">
        <f>I313*$W$7</f>
        <v>2.1700000000000002E-4</v>
      </c>
      <c r="V313" s="27">
        <f>K313*$W$7</f>
        <v>1.5699999999999999E-4</v>
      </c>
      <c r="W313" s="24"/>
      <c r="X313" s="24">
        <f>I313*$Z$7</f>
        <v>1.6522379999999999</v>
      </c>
      <c r="Y313" s="24">
        <f>K313*$Z$7</f>
        <v>1.1953979999999997</v>
      </c>
      <c r="Z313" s="24"/>
      <c r="AA313" s="24">
        <f>I313+O313+R313+U313+X313</f>
        <v>4.5928050000000002</v>
      </c>
      <c r="AB313" s="24">
        <f>K313+P313+S313+V313+Y313</f>
        <v>3.3229049999999996</v>
      </c>
      <c r="AC313" s="24">
        <f>AA313*$AE$7</f>
        <v>9.1856100000000005</v>
      </c>
      <c r="AD313" s="24">
        <f>AB313*$AE$7</f>
        <v>6.6458099999999991</v>
      </c>
      <c r="AE313" s="24"/>
      <c r="AF313" s="24">
        <f>(AA313+AC313)*$AH$7</f>
        <v>0.41335244999999998</v>
      </c>
      <c r="AG313" s="24">
        <f>(AB313+AD313)*$AH$7</f>
        <v>0.29906144999999995</v>
      </c>
      <c r="AH313" s="24"/>
      <c r="AI313" s="28">
        <f>AA313+AC313+AF313</f>
        <v>14.19176745</v>
      </c>
      <c r="AJ313" s="28">
        <f>AB313+AD313+AG313</f>
        <v>10.267776449999999</v>
      </c>
      <c r="AK313" s="28">
        <f>AI313*$AM$7</f>
        <v>2.8383534900000003</v>
      </c>
      <c r="AL313" s="28">
        <f>AJ313*$AM$7</f>
        <v>2.0535552899999998</v>
      </c>
      <c r="AM313" s="28"/>
      <c r="AN313" s="28">
        <f>AI313+AK313</f>
        <v>17.03012094</v>
      </c>
      <c r="AO313" s="28">
        <f>AJ313+AL313</f>
        <v>12.32133174</v>
      </c>
    </row>
    <row r="314" spans="1:41" s="13" customFormat="1" ht="23.25" customHeight="1">
      <c r="A314" s="160"/>
      <c r="B314" s="161"/>
      <c r="C314" s="162"/>
      <c r="D314" s="21" t="s">
        <v>49</v>
      </c>
      <c r="E314" s="22">
        <v>40</v>
      </c>
      <c r="F314" s="22">
        <v>30</v>
      </c>
      <c r="G314" s="24">
        <f>$G$77</f>
        <v>3.6999999999999998E-2</v>
      </c>
      <c r="H314" s="24">
        <f t="shared" si="68"/>
        <v>1.48</v>
      </c>
      <c r="I314" s="25"/>
      <c r="J314" s="24">
        <f t="shared" si="69"/>
        <v>1.1099999999999999</v>
      </c>
      <c r="K314" s="25"/>
      <c r="L314" s="24"/>
      <c r="M314" s="24"/>
      <c r="N314" s="24"/>
      <c r="O314" s="24"/>
      <c r="P314" s="24"/>
      <c r="Q314" s="24"/>
      <c r="R314" s="24"/>
      <c r="S314" s="26"/>
      <c r="T314" s="24"/>
      <c r="U314" s="27"/>
      <c r="V314" s="27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8"/>
      <c r="AJ314" s="28"/>
      <c r="AK314" s="28"/>
      <c r="AL314" s="28"/>
      <c r="AM314" s="28"/>
      <c r="AN314" s="28"/>
      <c r="AO314" s="28"/>
    </row>
    <row r="315" spans="1:41" s="13" customFormat="1" ht="15.75" customHeight="1">
      <c r="A315" s="160" t="s">
        <v>452</v>
      </c>
      <c r="B315" s="161" t="s">
        <v>453</v>
      </c>
      <c r="C315" s="162" t="s">
        <v>178</v>
      </c>
      <c r="D315" s="21" t="s">
        <v>179</v>
      </c>
      <c r="E315" s="22">
        <v>15</v>
      </c>
      <c r="F315" s="22">
        <v>10</v>
      </c>
      <c r="G315" s="24">
        <f>$G$76</f>
        <v>4.5999999999999999E-2</v>
      </c>
      <c r="H315" s="24">
        <f t="shared" si="68"/>
        <v>0.69</v>
      </c>
      <c r="I315" s="25">
        <f>H315+H316</f>
        <v>2.54</v>
      </c>
      <c r="J315" s="24">
        <f t="shared" si="69"/>
        <v>0.45999999999999996</v>
      </c>
      <c r="K315" s="25">
        <f>J315+J316</f>
        <v>1.94</v>
      </c>
      <c r="L315" s="24"/>
      <c r="M315" s="24"/>
      <c r="N315" s="24"/>
      <c r="O315" s="24">
        <f>I315*$Q$7</f>
        <v>3.8100000000000002E-2</v>
      </c>
      <c r="P315" s="24">
        <f>K315*$Q$7</f>
        <v>2.9099999999999997E-2</v>
      </c>
      <c r="Q315" s="24"/>
      <c r="R315" s="24">
        <f>I315*$T$7</f>
        <v>0.86360000000000003</v>
      </c>
      <c r="S315" s="26">
        <f>K315*$T$7</f>
        <v>0.65960000000000008</v>
      </c>
      <c r="T315" s="24"/>
      <c r="U315" s="27">
        <f>I315*$W$7</f>
        <v>2.5399999999999999E-4</v>
      </c>
      <c r="V315" s="27">
        <f>K315*$W$7</f>
        <v>1.94E-4</v>
      </c>
      <c r="W315" s="24"/>
      <c r="X315" s="24">
        <f>I315*$Z$7</f>
        <v>1.933956</v>
      </c>
      <c r="Y315" s="24">
        <f>K315*$Z$7</f>
        <v>1.4771159999999999</v>
      </c>
      <c r="Z315" s="24"/>
      <c r="AA315" s="24">
        <f>I315+O315+R315+U315+X315</f>
        <v>5.3759100000000002</v>
      </c>
      <c r="AB315" s="24">
        <f>K315+P315+S315+V315+Y315</f>
        <v>4.1060099999999995</v>
      </c>
      <c r="AC315" s="24">
        <f>AA315*$AE$7</f>
        <v>10.75182</v>
      </c>
      <c r="AD315" s="24">
        <f>AB315*$AE$7</f>
        <v>8.212019999999999</v>
      </c>
      <c r="AE315" s="24"/>
      <c r="AF315" s="24">
        <f>(AA315+AC315)*$AH$7</f>
        <v>0.48383189999999998</v>
      </c>
      <c r="AG315" s="24">
        <f>(AB315+AD315)*$AH$7</f>
        <v>0.36954089999999995</v>
      </c>
      <c r="AH315" s="24"/>
      <c r="AI315" s="28">
        <f>AA315+AC315+AF315</f>
        <v>16.611561899999998</v>
      </c>
      <c r="AJ315" s="28">
        <f>AB315+AD315+AG315</f>
        <v>12.687570899999999</v>
      </c>
      <c r="AK315" s="28">
        <f>AI315*$AM$7</f>
        <v>3.3223123799999996</v>
      </c>
      <c r="AL315" s="28">
        <f>AJ315*$AM$7</f>
        <v>2.5375141800000001</v>
      </c>
      <c r="AM315" s="28"/>
      <c r="AN315" s="28">
        <f>AI315+AK315</f>
        <v>19.933874279999998</v>
      </c>
      <c r="AO315" s="28">
        <f>AJ315+AL315</f>
        <v>15.225085079999999</v>
      </c>
    </row>
    <row r="316" spans="1:41" s="13" customFormat="1" ht="24.75" customHeight="1">
      <c r="A316" s="160"/>
      <c r="B316" s="161"/>
      <c r="C316" s="162"/>
      <c r="D316" s="21" t="s">
        <v>49</v>
      </c>
      <c r="E316" s="22">
        <v>50</v>
      </c>
      <c r="F316" s="22">
        <v>40</v>
      </c>
      <c r="G316" s="24">
        <f>$G$77</f>
        <v>3.6999999999999998E-2</v>
      </c>
      <c r="H316" s="24">
        <f t="shared" si="68"/>
        <v>1.8499999999999999</v>
      </c>
      <c r="I316" s="25"/>
      <c r="J316" s="24">
        <f t="shared" si="69"/>
        <v>1.48</v>
      </c>
      <c r="K316" s="25"/>
      <c r="L316" s="24"/>
      <c r="M316" s="24"/>
      <c r="N316" s="24"/>
      <c r="O316" s="24"/>
      <c r="P316" s="24"/>
      <c r="Q316" s="24"/>
      <c r="R316" s="24"/>
      <c r="S316" s="26"/>
      <c r="T316" s="24"/>
      <c r="U316" s="27"/>
      <c r="V316" s="27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8"/>
      <c r="AJ316" s="28"/>
      <c r="AK316" s="28"/>
      <c r="AL316" s="28"/>
      <c r="AM316" s="28"/>
      <c r="AN316" s="28"/>
      <c r="AO316" s="28"/>
    </row>
    <row r="317" spans="1:41" s="13" customFormat="1" ht="15.75" customHeight="1">
      <c r="A317" s="160" t="s">
        <v>454</v>
      </c>
      <c r="B317" s="161" t="s">
        <v>455</v>
      </c>
      <c r="C317" s="162" t="s">
        <v>178</v>
      </c>
      <c r="D317" s="21" t="s">
        <v>179</v>
      </c>
      <c r="E317" s="22">
        <v>15</v>
      </c>
      <c r="F317" s="22">
        <v>10</v>
      </c>
      <c r="G317" s="24">
        <f>$G$76</f>
        <v>4.5999999999999999E-2</v>
      </c>
      <c r="H317" s="24">
        <f t="shared" si="68"/>
        <v>0.69</v>
      </c>
      <c r="I317" s="25">
        <f>H317+H318</f>
        <v>2.17</v>
      </c>
      <c r="J317" s="24">
        <f t="shared" si="69"/>
        <v>0.45999999999999996</v>
      </c>
      <c r="K317" s="25">
        <f>J317+J318</f>
        <v>1.5699999999999998</v>
      </c>
      <c r="L317" s="24"/>
      <c r="M317" s="24"/>
      <c r="N317" s="24"/>
      <c r="O317" s="24">
        <f>I317*$Q$7</f>
        <v>3.2549999999999996E-2</v>
      </c>
      <c r="P317" s="24">
        <f>K317*$Q$7</f>
        <v>2.3549999999999998E-2</v>
      </c>
      <c r="Q317" s="24"/>
      <c r="R317" s="24">
        <f>I317*$T$7</f>
        <v>0.73780000000000001</v>
      </c>
      <c r="S317" s="26">
        <f>K317*$T$7</f>
        <v>0.53379999999999994</v>
      </c>
      <c r="T317" s="24"/>
      <c r="U317" s="27">
        <f>I317*$W$7</f>
        <v>2.1700000000000002E-4</v>
      </c>
      <c r="V317" s="27">
        <f>K317*$W$7</f>
        <v>1.5699999999999999E-4</v>
      </c>
      <c r="W317" s="24"/>
      <c r="X317" s="24">
        <f>I317*$Z$7</f>
        <v>1.6522379999999999</v>
      </c>
      <c r="Y317" s="24">
        <f>K317*$Z$7</f>
        <v>1.1953979999999997</v>
      </c>
      <c r="Z317" s="24"/>
      <c r="AA317" s="24">
        <f>I317+O317+R317+U317+X317</f>
        <v>4.5928050000000002</v>
      </c>
      <c r="AB317" s="24">
        <f>K317+P317+S317+V317+Y317</f>
        <v>3.3229049999999996</v>
      </c>
      <c r="AC317" s="24">
        <f>AA317*$AE$7</f>
        <v>9.1856100000000005</v>
      </c>
      <c r="AD317" s="24">
        <f>AB317*$AE$7</f>
        <v>6.6458099999999991</v>
      </c>
      <c r="AE317" s="24"/>
      <c r="AF317" s="24">
        <f>(AA317+AC317)*$AH$7</f>
        <v>0.41335244999999998</v>
      </c>
      <c r="AG317" s="24">
        <f>(AB317+AD317)*$AH$7</f>
        <v>0.29906144999999995</v>
      </c>
      <c r="AH317" s="24"/>
      <c r="AI317" s="28">
        <f>AA317+AC317+AF317</f>
        <v>14.19176745</v>
      </c>
      <c r="AJ317" s="28">
        <f>AB317+AD317+AG317</f>
        <v>10.267776449999999</v>
      </c>
      <c r="AK317" s="28">
        <f>AI317*$AM$7</f>
        <v>2.8383534900000003</v>
      </c>
      <c r="AL317" s="28">
        <f>AJ317*$AM$7</f>
        <v>2.0535552899999998</v>
      </c>
      <c r="AM317" s="28"/>
      <c r="AN317" s="28">
        <f>AI317+AK317</f>
        <v>17.03012094</v>
      </c>
      <c r="AO317" s="28">
        <f>AJ317+AL317</f>
        <v>12.32133174</v>
      </c>
    </row>
    <row r="318" spans="1:41" s="13" customFormat="1" ht="22.5" customHeight="1">
      <c r="A318" s="160"/>
      <c r="B318" s="161"/>
      <c r="C318" s="162"/>
      <c r="D318" s="21" t="s">
        <v>49</v>
      </c>
      <c r="E318" s="22">
        <v>40</v>
      </c>
      <c r="F318" s="22">
        <v>30</v>
      </c>
      <c r="G318" s="24">
        <f>$G$77</f>
        <v>3.6999999999999998E-2</v>
      </c>
      <c r="H318" s="24">
        <f t="shared" si="68"/>
        <v>1.48</v>
      </c>
      <c r="I318" s="25"/>
      <c r="J318" s="24">
        <f t="shared" si="69"/>
        <v>1.1099999999999999</v>
      </c>
      <c r="K318" s="25"/>
      <c r="L318" s="24"/>
      <c r="M318" s="24"/>
      <c r="N318" s="24"/>
      <c r="O318" s="24"/>
      <c r="P318" s="24"/>
      <c r="Q318" s="24"/>
      <c r="R318" s="24"/>
      <c r="S318" s="26"/>
      <c r="T318" s="24"/>
      <c r="U318" s="27"/>
      <c r="V318" s="27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8"/>
      <c r="AJ318" s="28"/>
      <c r="AK318" s="28"/>
      <c r="AL318" s="28"/>
      <c r="AM318" s="28"/>
      <c r="AN318" s="28"/>
      <c r="AO318" s="28"/>
    </row>
    <row r="319" spans="1:41" s="13" customFormat="1" ht="15" customHeight="1">
      <c r="A319" s="160" t="s">
        <v>456</v>
      </c>
      <c r="B319" s="161" t="s">
        <v>322</v>
      </c>
      <c r="C319" s="162" t="s">
        <v>178</v>
      </c>
      <c r="D319" s="21" t="s">
        <v>179</v>
      </c>
      <c r="E319" s="22">
        <v>30</v>
      </c>
      <c r="F319" s="22">
        <v>15</v>
      </c>
      <c r="G319" s="24">
        <f>$G$76</f>
        <v>4.5999999999999999E-2</v>
      </c>
      <c r="H319" s="24">
        <f t="shared" si="68"/>
        <v>1.38</v>
      </c>
      <c r="I319" s="25">
        <f>H319+H320</f>
        <v>1.75</v>
      </c>
      <c r="J319" s="24">
        <f t="shared" si="69"/>
        <v>0.69</v>
      </c>
      <c r="K319" s="25">
        <f>J319+J320</f>
        <v>0.875</v>
      </c>
      <c r="L319" s="24"/>
      <c r="M319" s="24"/>
      <c r="N319" s="24"/>
      <c r="O319" s="24">
        <f>I319*$Q$7</f>
        <v>2.6249999999999999E-2</v>
      </c>
      <c r="P319" s="24">
        <f>K319*$Q$7</f>
        <v>1.3125E-2</v>
      </c>
      <c r="Q319" s="24"/>
      <c r="R319" s="24">
        <f>I319*$T$7</f>
        <v>0.59500000000000008</v>
      </c>
      <c r="S319" s="26">
        <f>K319*$T$7</f>
        <v>0.29750000000000004</v>
      </c>
      <c r="T319" s="24"/>
      <c r="U319" s="27">
        <f>I319*$W$7</f>
        <v>1.75E-4</v>
      </c>
      <c r="V319" s="27">
        <f>K319*$W$7</f>
        <v>8.7499999999999999E-5</v>
      </c>
      <c r="W319" s="24"/>
      <c r="X319" s="24">
        <f>I319*$Z$7</f>
        <v>1.3324499999999999</v>
      </c>
      <c r="Y319" s="24">
        <f>K319*$Z$7</f>
        <v>0.66622499999999996</v>
      </c>
      <c r="Z319" s="24"/>
      <c r="AA319" s="24">
        <f>I319+O319+R319+U319+X319</f>
        <v>3.703875</v>
      </c>
      <c r="AB319" s="24">
        <f>K319+P319+S319+V319+Y319</f>
        <v>1.8519375</v>
      </c>
      <c r="AC319" s="24">
        <f>AA319*$AE$7</f>
        <v>7.4077500000000001</v>
      </c>
      <c r="AD319" s="24">
        <f>AB319*$AE$7</f>
        <v>3.703875</v>
      </c>
      <c r="AE319" s="24"/>
      <c r="AF319" s="24">
        <f>(AA319+AC319)*$AH$7</f>
        <v>0.33334874999999997</v>
      </c>
      <c r="AG319" s="24">
        <f>(AB319+AD319)*$AH$7</f>
        <v>0.16667437499999999</v>
      </c>
      <c r="AH319" s="24"/>
      <c r="AI319" s="28">
        <f>AA319+AC319+AF319</f>
        <v>11.444973750000001</v>
      </c>
      <c r="AJ319" s="28">
        <f>AB319+AD319+AG319</f>
        <v>5.7224868750000004</v>
      </c>
      <c r="AK319" s="28">
        <f>AI319*$AM$7</f>
        <v>2.2889947500000001</v>
      </c>
      <c r="AL319" s="28">
        <f>AJ319*$AM$7</f>
        <v>1.144497375</v>
      </c>
      <c r="AM319" s="28"/>
      <c r="AN319" s="28">
        <f>AI319+AK319</f>
        <v>13.733968500000001</v>
      </c>
      <c r="AO319" s="28">
        <f>AJ319+AL319</f>
        <v>6.8669842500000007</v>
      </c>
    </row>
    <row r="320" spans="1:41" s="13" customFormat="1" ht="21.75" customHeight="1">
      <c r="A320" s="160"/>
      <c r="B320" s="161"/>
      <c r="C320" s="162"/>
      <c r="D320" s="21" t="s">
        <v>49</v>
      </c>
      <c r="E320" s="22">
        <v>10</v>
      </c>
      <c r="F320" s="22">
        <v>5</v>
      </c>
      <c r="G320" s="24">
        <f>$G$77</f>
        <v>3.6999999999999998E-2</v>
      </c>
      <c r="H320" s="24">
        <f t="shared" si="68"/>
        <v>0.37</v>
      </c>
      <c r="I320" s="25"/>
      <c r="J320" s="24">
        <f t="shared" si="69"/>
        <v>0.185</v>
      </c>
      <c r="K320" s="25"/>
      <c r="L320" s="24"/>
      <c r="M320" s="24"/>
      <c r="N320" s="24"/>
      <c r="O320" s="24"/>
      <c r="P320" s="24"/>
      <c r="Q320" s="24"/>
      <c r="R320" s="24"/>
      <c r="S320" s="26"/>
      <c r="T320" s="24"/>
      <c r="U320" s="27"/>
      <c r="V320" s="27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8"/>
      <c r="AJ320" s="28"/>
      <c r="AK320" s="28"/>
      <c r="AL320" s="28"/>
      <c r="AM320" s="28"/>
      <c r="AN320" s="28"/>
      <c r="AO320" s="28"/>
    </row>
    <row r="321" spans="1:41" s="13" customFormat="1" ht="13.5" customHeight="1">
      <c r="A321" s="160" t="s">
        <v>457</v>
      </c>
      <c r="B321" s="161" t="s">
        <v>344</v>
      </c>
      <c r="C321" s="162" t="s">
        <v>178</v>
      </c>
      <c r="D321" s="21" t="s">
        <v>179</v>
      </c>
      <c r="E321" s="22">
        <v>30</v>
      </c>
      <c r="F321" s="22">
        <v>15</v>
      </c>
      <c r="G321" s="24">
        <f>$G$76</f>
        <v>4.5999999999999999E-2</v>
      </c>
      <c r="H321" s="24">
        <f t="shared" si="68"/>
        <v>1.38</v>
      </c>
      <c r="I321" s="25">
        <f>H321+H322</f>
        <v>1.75</v>
      </c>
      <c r="J321" s="24">
        <f t="shared" si="69"/>
        <v>0.69</v>
      </c>
      <c r="K321" s="25">
        <f>J321+J322</f>
        <v>0.875</v>
      </c>
      <c r="L321" s="24"/>
      <c r="M321" s="24"/>
      <c r="N321" s="24"/>
      <c r="O321" s="24">
        <f>I321*$Q$7</f>
        <v>2.6249999999999999E-2</v>
      </c>
      <c r="P321" s="24">
        <f>K321*$Q$7</f>
        <v>1.3125E-2</v>
      </c>
      <c r="Q321" s="24"/>
      <c r="R321" s="24">
        <f>I321*$T$7</f>
        <v>0.59500000000000008</v>
      </c>
      <c r="S321" s="26">
        <f>K321*$T$7</f>
        <v>0.29750000000000004</v>
      </c>
      <c r="T321" s="24"/>
      <c r="U321" s="27">
        <f>I321*$W$7</f>
        <v>1.75E-4</v>
      </c>
      <c r="V321" s="27">
        <f>K321*$W$7</f>
        <v>8.7499999999999999E-5</v>
      </c>
      <c r="W321" s="24"/>
      <c r="X321" s="24">
        <f>I321*$Z$7</f>
        <v>1.3324499999999999</v>
      </c>
      <c r="Y321" s="24">
        <f>K321*$Z$7</f>
        <v>0.66622499999999996</v>
      </c>
      <c r="Z321" s="24"/>
      <c r="AA321" s="24">
        <f>I321+O321+R321+U321+X321</f>
        <v>3.703875</v>
      </c>
      <c r="AB321" s="24">
        <f>K321+P321+S321+V321+Y321</f>
        <v>1.8519375</v>
      </c>
      <c r="AC321" s="24">
        <f>AA321*$AE$7</f>
        <v>7.4077500000000001</v>
      </c>
      <c r="AD321" s="24">
        <f>AB321*$AE$7</f>
        <v>3.703875</v>
      </c>
      <c r="AE321" s="24"/>
      <c r="AF321" s="24">
        <f>(AA321+AC321)*$AH$7</f>
        <v>0.33334874999999997</v>
      </c>
      <c r="AG321" s="24">
        <f>(AB321+AD321)*$AH$7</f>
        <v>0.16667437499999999</v>
      </c>
      <c r="AH321" s="24"/>
      <c r="AI321" s="28">
        <f>AA321+AC321+AF321</f>
        <v>11.444973750000001</v>
      </c>
      <c r="AJ321" s="28">
        <f>AB321+AD321+AG321</f>
        <v>5.7224868750000004</v>
      </c>
      <c r="AK321" s="28">
        <f>AI321*$AM$7</f>
        <v>2.2889947500000001</v>
      </c>
      <c r="AL321" s="28">
        <f>AJ321*$AM$7</f>
        <v>1.144497375</v>
      </c>
      <c r="AM321" s="28"/>
      <c r="AN321" s="28">
        <f>AI321+AK321</f>
        <v>13.733968500000001</v>
      </c>
      <c r="AO321" s="28">
        <f>AJ321+AL321</f>
        <v>6.8669842500000007</v>
      </c>
    </row>
    <row r="322" spans="1:41" s="13" customFormat="1" ht="21.75" customHeight="1">
      <c r="A322" s="160"/>
      <c r="B322" s="161"/>
      <c r="C322" s="162"/>
      <c r="D322" s="21" t="s">
        <v>49</v>
      </c>
      <c r="E322" s="22">
        <v>10</v>
      </c>
      <c r="F322" s="22">
        <v>5</v>
      </c>
      <c r="G322" s="24">
        <f>$G$77</f>
        <v>3.6999999999999998E-2</v>
      </c>
      <c r="H322" s="24">
        <f t="shared" si="68"/>
        <v>0.37</v>
      </c>
      <c r="I322" s="25"/>
      <c r="J322" s="24">
        <f t="shared" si="69"/>
        <v>0.185</v>
      </c>
      <c r="K322" s="25"/>
      <c r="L322" s="24"/>
      <c r="M322" s="24"/>
      <c r="N322" s="24"/>
      <c r="O322" s="24"/>
      <c r="P322" s="24"/>
      <c r="Q322" s="24"/>
      <c r="R322" s="24"/>
      <c r="S322" s="26"/>
      <c r="T322" s="24"/>
      <c r="U322" s="27"/>
      <c r="V322" s="27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8"/>
      <c r="AJ322" s="28"/>
      <c r="AK322" s="28"/>
      <c r="AL322" s="28"/>
      <c r="AM322" s="28"/>
      <c r="AN322" s="28"/>
      <c r="AO322" s="28"/>
    </row>
    <row r="323" spans="1:41" s="13" customFormat="1" ht="13.5" customHeight="1">
      <c r="A323" s="160" t="s">
        <v>458</v>
      </c>
      <c r="B323" s="161" t="s">
        <v>290</v>
      </c>
      <c r="C323" s="162" t="s">
        <v>178</v>
      </c>
      <c r="D323" s="21" t="s">
        <v>179</v>
      </c>
      <c r="E323" s="22">
        <v>25</v>
      </c>
      <c r="F323" s="22">
        <v>15</v>
      </c>
      <c r="G323" s="24">
        <f>$G$76</f>
        <v>4.5999999999999999E-2</v>
      </c>
      <c r="H323" s="24">
        <f t="shared" si="68"/>
        <v>1.1499999999999999</v>
      </c>
      <c r="I323" s="25">
        <f>H323+H324</f>
        <v>1.89</v>
      </c>
      <c r="J323" s="24">
        <f t="shared" si="69"/>
        <v>0.69</v>
      </c>
      <c r="K323" s="25">
        <f>J323+J324</f>
        <v>1.2449999999999999</v>
      </c>
      <c r="L323" s="24"/>
      <c r="M323" s="24"/>
      <c r="N323" s="24"/>
      <c r="O323" s="24">
        <f>I323*$Q$7</f>
        <v>2.8349999999999997E-2</v>
      </c>
      <c r="P323" s="24">
        <f>K323*$Q$7</f>
        <v>1.8674999999999997E-2</v>
      </c>
      <c r="Q323" s="24"/>
      <c r="R323" s="24">
        <f>I323*$T$7</f>
        <v>0.64260000000000006</v>
      </c>
      <c r="S323" s="26">
        <f>K323*$T$7</f>
        <v>0.42330000000000001</v>
      </c>
      <c r="T323" s="24"/>
      <c r="U323" s="27">
        <f>I323*$W$7</f>
        <v>1.8899999999999999E-4</v>
      </c>
      <c r="V323" s="27">
        <f>K323*$W$7</f>
        <v>1.2449999999999999E-4</v>
      </c>
      <c r="W323" s="24"/>
      <c r="X323" s="24">
        <f>I323*$Z$7</f>
        <v>1.4390459999999998</v>
      </c>
      <c r="Y323" s="24">
        <f>K323*$Z$7</f>
        <v>0.94794299999999987</v>
      </c>
      <c r="Z323" s="24"/>
      <c r="AA323" s="24">
        <f>I323+O323+R323+U323+X323</f>
        <v>4.0001850000000001</v>
      </c>
      <c r="AB323" s="24">
        <f>K323+P323+S323+V323+Y323</f>
        <v>2.6350425</v>
      </c>
      <c r="AC323" s="24">
        <f>AA323*$AE$7</f>
        <v>8.0003700000000002</v>
      </c>
      <c r="AD323" s="24">
        <f>AB323*$AE$7</f>
        <v>5.2700849999999999</v>
      </c>
      <c r="AE323" s="24"/>
      <c r="AF323" s="24">
        <f>(AA323+AC323)*$AH$7</f>
        <v>0.36001664999999999</v>
      </c>
      <c r="AG323" s="24">
        <f>(AB323+AD323)*$AH$7</f>
        <v>0.23715382499999998</v>
      </c>
      <c r="AH323" s="24"/>
      <c r="AI323" s="28">
        <f>AA323+AC323+AF323</f>
        <v>12.360571650000001</v>
      </c>
      <c r="AJ323" s="28">
        <f>AB323+AD323+AG323</f>
        <v>8.142281324999999</v>
      </c>
      <c r="AK323" s="28">
        <f>AI323*$AM$7</f>
        <v>2.4721143300000001</v>
      </c>
      <c r="AL323" s="28">
        <f>AJ323*$AM$7</f>
        <v>1.6284562649999998</v>
      </c>
      <c r="AM323" s="28"/>
      <c r="AN323" s="28">
        <f>AI323+AK323</f>
        <v>14.832685980000001</v>
      </c>
      <c r="AO323" s="28">
        <f>AJ323+AL323</f>
        <v>9.7707375899999995</v>
      </c>
    </row>
    <row r="324" spans="1:41" s="13" customFormat="1" ht="24" customHeight="1">
      <c r="A324" s="160"/>
      <c r="B324" s="161"/>
      <c r="C324" s="162"/>
      <c r="D324" s="21" t="s">
        <v>49</v>
      </c>
      <c r="E324" s="22">
        <v>20</v>
      </c>
      <c r="F324" s="22">
        <v>15</v>
      </c>
      <c r="G324" s="24">
        <f>$G$77</f>
        <v>3.6999999999999998E-2</v>
      </c>
      <c r="H324" s="24">
        <f t="shared" si="68"/>
        <v>0.74</v>
      </c>
      <c r="I324" s="25"/>
      <c r="J324" s="24">
        <f t="shared" si="69"/>
        <v>0.55499999999999994</v>
      </c>
      <c r="K324" s="25"/>
      <c r="L324" s="24"/>
      <c r="M324" s="24"/>
      <c r="N324" s="24"/>
      <c r="O324" s="24"/>
      <c r="P324" s="24"/>
      <c r="Q324" s="24"/>
      <c r="R324" s="24"/>
      <c r="S324" s="26"/>
      <c r="T324" s="24"/>
      <c r="U324" s="27"/>
      <c r="V324" s="27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8"/>
      <c r="AJ324" s="28"/>
      <c r="AK324" s="28"/>
      <c r="AL324" s="28"/>
      <c r="AM324" s="28"/>
      <c r="AN324" s="28"/>
      <c r="AO324" s="28"/>
    </row>
    <row r="325" spans="1:41" s="13" customFormat="1" ht="16.5" customHeight="1">
      <c r="A325" s="160" t="s">
        <v>459</v>
      </c>
      <c r="B325" s="161" t="s">
        <v>460</v>
      </c>
      <c r="C325" s="162" t="s">
        <v>178</v>
      </c>
      <c r="D325" s="21" t="s">
        <v>179</v>
      </c>
      <c r="E325" s="22">
        <v>20</v>
      </c>
      <c r="F325" s="22">
        <v>10</v>
      </c>
      <c r="G325" s="24">
        <f>$G$76</f>
        <v>4.5999999999999999E-2</v>
      </c>
      <c r="H325" s="24">
        <f t="shared" si="68"/>
        <v>0.91999999999999993</v>
      </c>
      <c r="I325" s="25">
        <f>H325+H326</f>
        <v>2.0299999999999998</v>
      </c>
      <c r="J325" s="24">
        <f t="shared" si="69"/>
        <v>0.45999999999999996</v>
      </c>
      <c r="K325" s="25">
        <f>J325+J326</f>
        <v>1.2</v>
      </c>
      <c r="L325" s="24"/>
      <c r="M325" s="24"/>
      <c r="N325" s="24"/>
      <c r="O325" s="24">
        <f>I325*$Q$7</f>
        <v>3.0449999999999994E-2</v>
      </c>
      <c r="P325" s="24">
        <f>K325*$Q$7</f>
        <v>1.7999999999999999E-2</v>
      </c>
      <c r="Q325" s="24"/>
      <c r="R325" s="24">
        <f>I325*$T$7</f>
        <v>0.69020000000000004</v>
      </c>
      <c r="S325" s="26">
        <f>K325*$T$7</f>
        <v>0.40800000000000003</v>
      </c>
      <c r="T325" s="24"/>
      <c r="U325" s="27">
        <f>I325*$W$7</f>
        <v>2.03E-4</v>
      </c>
      <c r="V325" s="27">
        <f>K325*$W$7</f>
        <v>1.2E-4</v>
      </c>
      <c r="W325" s="24"/>
      <c r="X325" s="24">
        <f>I325*$Z$7</f>
        <v>1.5456419999999997</v>
      </c>
      <c r="Y325" s="24">
        <f>K325*$Z$7</f>
        <v>0.91367999999999994</v>
      </c>
      <c r="Z325" s="24"/>
      <c r="AA325" s="24">
        <f>I325+O325+R325+U325+X325</f>
        <v>4.2964949999999993</v>
      </c>
      <c r="AB325" s="24">
        <f>K325+P325+S325+V325+Y325</f>
        <v>2.5397999999999996</v>
      </c>
      <c r="AC325" s="24">
        <f>AA325*$AE$7</f>
        <v>8.5929899999999986</v>
      </c>
      <c r="AD325" s="24">
        <f>AB325*$AE$7</f>
        <v>5.0795999999999992</v>
      </c>
      <c r="AE325" s="24"/>
      <c r="AF325" s="24">
        <f>(AA325+AC325)*$AH$7</f>
        <v>0.3866845499999999</v>
      </c>
      <c r="AG325" s="24">
        <f>(AB325+AD325)*$AH$7</f>
        <v>0.22858199999999995</v>
      </c>
      <c r="AH325" s="24"/>
      <c r="AI325" s="28">
        <f>AA325+AC325+AF325</f>
        <v>13.276169549999997</v>
      </c>
      <c r="AJ325" s="28">
        <f>AB325+AD325+AG325</f>
        <v>7.8479819999999991</v>
      </c>
      <c r="AK325" s="28">
        <f>AI325*$AM$7</f>
        <v>2.6552339099999998</v>
      </c>
      <c r="AL325" s="28">
        <f>AJ325*$AM$7</f>
        <v>1.5695964</v>
      </c>
      <c r="AM325" s="28"/>
      <c r="AN325" s="28">
        <f>AI325+AK325</f>
        <v>15.931403459999997</v>
      </c>
      <c r="AO325" s="28">
        <f>AJ325+AL325</f>
        <v>9.4175784</v>
      </c>
    </row>
    <row r="326" spans="1:41" s="13" customFormat="1" ht="24.75" customHeight="1">
      <c r="A326" s="160"/>
      <c r="B326" s="161"/>
      <c r="C326" s="162"/>
      <c r="D326" s="21" t="s">
        <v>49</v>
      </c>
      <c r="E326" s="22">
        <v>30</v>
      </c>
      <c r="F326" s="22">
        <v>20</v>
      </c>
      <c r="G326" s="24">
        <f>$G$77</f>
        <v>3.6999999999999998E-2</v>
      </c>
      <c r="H326" s="24">
        <f t="shared" si="68"/>
        <v>1.1099999999999999</v>
      </c>
      <c r="I326" s="25"/>
      <c r="J326" s="24">
        <f t="shared" si="69"/>
        <v>0.74</v>
      </c>
      <c r="K326" s="25"/>
      <c r="L326" s="24"/>
      <c r="M326" s="24"/>
      <c r="N326" s="24"/>
      <c r="O326" s="24"/>
      <c r="P326" s="24"/>
      <c r="Q326" s="24"/>
      <c r="R326" s="24"/>
      <c r="S326" s="26"/>
      <c r="T326" s="24"/>
      <c r="U326" s="27"/>
      <c r="V326" s="27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8"/>
      <c r="AJ326" s="28"/>
      <c r="AK326" s="28"/>
      <c r="AL326" s="28"/>
      <c r="AM326" s="28"/>
      <c r="AN326" s="28"/>
      <c r="AO326" s="28"/>
    </row>
    <row r="327" spans="1:41" s="13" customFormat="1" ht="18" customHeight="1">
      <c r="A327" s="19" t="s">
        <v>461</v>
      </c>
      <c r="B327" s="20" t="s">
        <v>402</v>
      </c>
      <c r="C327" s="21"/>
      <c r="D327" s="21"/>
      <c r="E327" s="22"/>
      <c r="F327" s="22"/>
      <c r="G327" s="24"/>
      <c r="H327" s="24"/>
      <c r="I327" s="25"/>
      <c r="J327" s="24"/>
      <c r="K327" s="25"/>
      <c r="L327" s="24"/>
      <c r="M327" s="24"/>
      <c r="N327" s="24"/>
      <c r="O327" s="24"/>
      <c r="P327" s="24"/>
      <c r="Q327" s="24"/>
      <c r="R327" s="24"/>
      <c r="S327" s="26"/>
      <c r="T327" s="24"/>
      <c r="U327" s="27"/>
      <c r="V327" s="27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8"/>
      <c r="AJ327" s="28"/>
      <c r="AK327" s="28"/>
      <c r="AL327" s="28"/>
      <c r="AM327" s="28"/>
      <c r="AN327" s="28"/>
      <c r="AO327" s="28"/>
    </row>
    <row r="328" spans="1:41" s="13" customFormat="1" ht="15.75" customHeight="1">
      <c r="A328" s="160" t="s">
        <v>462</v>
      </c>
      <c r="B328" s="161" t="s">
        <v>463</v>
      </c>
      <c r="C328" s="162" t="s">
        <v>178</v>
      </c>
      <c r="D328" s="21" t="s">
        <v>179</v>
      </c>
      <c r="E328" s="22">
        <v>25</v>
      </c>
      <c r="F328" s="22">
        <v>15</v>
      </c>
      <c r="G328" s="24">
        <f>$G$76</f>
        <v>4.5999999999999999E-2</v>
      </c>
      <c r="H328" s="24">
        <f t="shared" si="68"/>
        <v>1.1499999999999999</v>
      </c>
      <c r="I328" s="25">
        <f>H328+H329</f>
        <v>1.89</v>
      </c>
      <c r="J328" s="24">
        <f t="shared" si="69"/>
        <v>0.69</v>
      </c>
      <c r="K328" s="25">
        <f>J328+J329</f>
        <v>1.2449999999999999</v>
      </c>
      <c r="L328" s="24"/>
      <c r="M328" s="24"/>
      <c r="N328" s="24"/>
      <c r="O328" s="24">
        <f>I328*$Q$7</f>
        <v>2.8349999999999997E-2</v>
      </c>
      <c r="P328" s="24">
        <f>K328*$Q$7</f>
        <v>1.8674999999999997E-2</v>
      </c>
      <c r="Q328" s="24"/>
      <c r="R328" s="24">
        <f>I328*$T$7</f>
        <v>0.64260000000000006</v>
      </c>
      <c r="S328" s="26">
        <f>K328*$T$7</f>
        <v>0.42330000000000001</v>
      </c>
      <c r="T328" s="24"/>
      <c r="U328" s="27">
        <f>I328*$W$7</f>
        <v>1.8899999999999999E-4</v>
      </c>
      <c r="V328" s="27">
        <f>K328*$W$7</f>
        <v>1.2449999999999999E-4</v>
      </c>
      <c r="W328" s="24"/>
      <c r="X328" s="24">
        <f>I328*$Z$7</f>
        <v>1.4390459999999998</v>
      </c>
      <c r="Y328" s="24">
        <f>K328*$Z$7</f>
        <v>0.94794299999999987</v>
      </c>
      <c r="Z328" s="24"/>
      <c r="AA328" s="24">
        <f>I328+O328+R328+U328+X328</f>
        <v>4.0001850000000001</v>
      </c>
      <c r="AB328" s="24">
        <f>K328+P328+S328+V328+Y328</f>
        <v>2.6350425</v>
      </c>
      <c r="AC328" s="24">
        <f>AA328*$AE$7</f>
        <v>8.0003700000000002</v>
      </c>
      <c r="AD328" s="24">
        <f>AB328*$AE$7</f>
        <v>5.2700849999999999</v>
      </c>
      <c r="AE328" s="24"/>
      <c r="AF328" s="24">
        <f>(AA328+AC328)*$AH$7</f>
        <v>0.36001664999999999</v>
      </c>
      <c r="AG328" s="24">
        <f>(AB328+AD328)*$AH$7</f>
        <v>0.23715382499999998</v>
      </c>
      <c r="AH328" s="24"/>
      <c r="AI328" s="28">
        <f>AA328+AC328+AF328</f>
        <v>12.360571650000001</v>
      </c>
      <c r="AJ328" s="28">
        <f>AB328+AD328+AG328</f>
        <v>8.142281324999999</v>
      </c>
      <c r="AK328" s="28">
        <f>AI328*$AM$7</f>
        <v>2.4721143300000001</v>
      </c>
      <c r="AL328" s="28">
        <f>AJ328*$AM$7</f>
        <v>1.6284562649999998</v>
      </c>
      <c r="AM328" s="28"/>
      <c r="AN328" s="28">
        <f>AI328+AK328</f>
        <v>14.832685980000001</v>
      </c>
      <c r="AO328" s="28">
        <f>AJ328+AL328</f>
        <v>9.7707375899999995</v>
      </c>
    </row>
    <row r="329" spans="1:41" s="13" customFormat="1" ht="27.75" customHeight="1">
      <c r="A329" s="160"/>
      <c r="B329" s="161"/>
      <c r="C329" s="162"/>
      <c r="D329" s="21" t="s">
        <v>49</v>
      </c>
      <c r="E329" s="22">
        <v>20</v>
      </c>
      <c r="F329" s="22">
        <v>15</v>
      </c>
      <c r="G329" s="24">
        <f>$G$77</f>
        <v>3.6999999999999998E-2</v>
      </c>
      <c r="H329" s="24">
        <f t="shared" si="68"/>
        <v>0.74</v>
      </c>
      <c r="I329" s="25"/>
      <c r="J329" s="24">
        <f t="shared" si="69"/>
        <v>0.55499999999999994</v>
      </c>
      <c r="K329" s="25"/>
      <c r="L329" s="24"/>
      <c r="M329" s="24"/>
      <c r="N329" s="24"/>
      <c r="O329" s="24"/>
      <c r="P329" s="24"/>
      <c r="Q329" s="24"/>
      <c r="R329" s="24"/>
      <c r="S329" s="26"/>
      <c r="T329" s="24"/>
      <c r="U329" s="27"/>
      <c r="V329" s="27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8"/>
      <c r="AJ329" s="28"/>
      <c r="AK329" s="28"/>
      <c r="AL329" s="28"/>
      <c r="AM329" s="28"/>
      <c r="AN329" s="28"/>
      <c r="AO329" s="28"/>
    </row>
    <row r="330" spans="1:41" s="13" customFormat="1" ht="15" customHeight="1">
      <c r="A330" s="160" t="s">
        <v>464</v>
      </c>
      <c r="B330" s="161" t="s">
        <v>465</v>
      </c>
      <c r="C330" s="162" t="s">
        <v>178</v>
      </c>
      <c r="D330" s="21" t="s">
        <v>179</v>
      </c>
      <c r="E330" s="22">
        <v>20</v>
      </c>
      <c r="F330" s="22">
        <v>10</v>
      </c>
      <c r="G330" s="24">
        <f>$G$76</f>
        <v>4.5999999999999999E-2</v>
      </c>
      <c r="H330" s="24">
        <f t="shared" si="68"/>
        <v>0.91999999999999993</v>
      </c>
      <c r="I330" s="25">
        <f>H330+H331</f>
        <v>1.66</v>
      </c>
      <c r="J330" s="24">
        <f t="shared" si="69"/>
        <v>0.45999999999999996</v>
      </c>
      <c r="K330" s="25">
        <f>J330+J331</f>
        <v>1.0149999999999999</v>
      </c>
      <c r="L330" s="24"/>
      <c r="M330" s="24"/>
      <c r="N330" s="24"/>
      <c r="O330" s="24">
        <f>I330*$Q$7</f>
        <v>2.4899999999999999E-2</v>
      </c>
      <c r="P330" s="24">
        <f>K330*$Q$7</f>
        <v>1.5224999999999997E-2</v>
      </c>
      <c r="Q330" s="24"/>
      <c r="R330" s="24">
        <f>I330*$T$7</f>
        <v>0.56440000000000001</v>
      </c>
      <c r="S330" s="26">
        <f>K330*$T$7</f>
        <v>0.34510000000000002</v>
      </c>
      <c r="T330" s="24"/>
      <c r="U330" s="27">
        <f>I330*$W$7</f>
        <v>1.66E-4</v>
      </c>
      <c r="V330" s="27">
        <f>K330*$W$7</f>
        <v>1.015E-4</v>
      </c>
      <c r="W330" s="24"/>
      <c r="X330" s="24">
        <f>I330*$Z$7</f>
        <v>1.2639239999999998</v>
      </c>
      <c r="Y330" s="24">
        <f>K330*$Z$7</f>
        <v>0.77282099999999987</v>
      </c>
      <c r="Z330" s="24"/>
      <c r="AA330" s="24">
        <f>I330+O330+R330+U330+X330</f>
        <v>3.5133899999999998</v>
      </c>
      <c r="AB330" s="24">
        <f>K330+P330+S330+V330+Y330</f>
        <v>2.1482474999999996</v>
      </c>
      <c r="AC330" s="24">
        <f>AA330*$AE$7</f>
        <v>7.0267799999999996</v>
      </c>
      <c r="AD330" s="24">
        <f>AB330*$AE$7</f>
        <v>4.2964949999999993</v>
      </c>
      <c r="AE330" s="24"/>
      <c r="AF330" s="24">
        <f>(AA330+AC330)*$AH$7</f>
        <v>0.31620509999999996</v>
      </c>
      <c r="AG330" s="24">
        <f>(AB330+AD330)*$AH$7</f>
        <v>0.19334227499999995</v>
      </c>
      <c r="AH330" s="24"/>
      <c r="AI330" s="28">
        <f>AA330+AC330+AF330</f>
        <v>10.856375099999999</v>
      </c>
      <c r="AJ330" s="28">
        <f>AB330+AD330+AG330</f>
        <v>6.6380847749999985</v>
      </c>
      <c r="AK330" s="28">
        <f>AI330*$AM$7</f>
        <v>2.1712750199999999</v>
      </c>
      <c r="AL330" s="28">
        <f>AJ330*$AM$7</f>
        <v>1.3276169549999999</v>
      </c>
      <c r="AM330" s="28"/>
      <c r="AN330" s="28">
        <f>AI330+AK330</f>
        <v>13.027650119999999</v>
      </c>
      <c r="AO330" s="28">
        <f>AJ330+AL330</f>
        <v>7.9657017299999984</v>
      </c>
    </row>
    <row r="331" spans="1:41" s="13" customFormat="1" ht="26.25" customHeight="1">
      <c r="A331" s="160"/>
      <c r="B331" s="161"/>
      <c r="C331" s="162"/>
      <c r="D331" s="21" t="s">
        <v>49</v>
      </c>
      <c r="E331" s="22">
        <v>20</v>
      </c>
      <c r="F331" s="22">
        <v>15</v>
      </c>
      <c r="G331" s="24">
        <f>$G$77</f>
        <v>3.6999999999999998E-2</v>
      </c>
      <c r="H331" s="24">
        <f t="shared" si="68"/>
        <v>0.74</v>
      </c>
      <c r="I331" s="25"/>
      <c r="J331" s="24">
        <f t="shared" si="69"/>
        <v>0.55499999999999994</v>
      </c>
      <c r="K331" s="25"/>
      <c r="L331" s="24"/>
      <c r="M331" s="24"/>
      <c r="N331" s="24"/>
      <c r="O331" s="24"/>
      <c r="P331" s="24"/>
      <c r="Q331" s="24"/>
      <c r="R331" s="24"/>
      <c r="S331" s="26"/>
      <c r="T331" s="24"/>
      <c r="U331" s="27"/>
      <c r="V331" s="27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8"/>
      <c r="AJ331" s="28"/>
      <c r="AK331" s="28"/>
      <c r="AL331" s="28"/>
      <c r="AM331" s="28"/>
      <c r="AN331" s="28"/>
      <c r="AO331" s="28"/>
    </row>
    <row r="332" spans="1:41" s="13" customFormat="1" ht="16.5" customHeight="1">
      <c r="A332" s="160" t="s">
        <v>466</v>
      </c>
      <c r="B332" s="161" t="s">
        <v>467</v>
      </c>
      <c r="C332" s="162" t="s">
        <v>178</v>
      </c>
      <c r="D332" s="21" t="s">
        <v>179</v>
      </c>
      <c r="E332" s="22">
        <v>25</v>
      </c>
      <c r="F332" s="22">
        <v>15</v>
      </c>
      <c r="G332" s="24">
        <f>$G$76</f>
        <v>4.5999999999999999E-2</v>
      </c>
      <c r="H332" s="24">
        <f t="shared" si="68"/>
        <v>1.1499999999999999</v>
      </c>
      <c r="I332" s="25">
        <f>H332+H333</f>
        <v>1.89</v>
      </c>
      <c r="J332" s="24">
        <f t="shared" si="69"/>
        <v>0.69</v>
      </c>
      <c r="K332" s="25">
        <f>J332+J333</f>
        <v>1.2449999999999999</v>
      </c>
      <c r="L332" s="24"/>
      <c r="M332" s="24"/>
      <c r="N332" s="24"/>
      <c r="O332" s="24">
        <f>I332*$Q$7</f>
        <v>2.8349999999999997E-2</v>
      </c>
      <c r="P332" s="24">
        <f>K332*$Q$7</f>
        <v>1.8674999999999997E-2</v>
      </c>
      <c r="Q332" s="24"/>
      <c r="R332" s="24">
        <f>I332*$T$7</f>
        <v>0.64260000000000006</v>
      </c>
      <c r="S332" s="26">
        <f>K332*$T$7</f>
        <v>0.42330000000000001</v>
      </c>
      <c r="T332" s="24"/>
      <c r="U332" s="27">
        <f>I332*$W$7</f>
        <v>1.8899999999999999E-4</v>
      </c>
      <c r="V332" s="27">
        <f>K332*$W$7</f>
        <v>1.2449999999999999E-4</v>
      </c>
      <c r="W332" s="24"/>
      <c r="X332" s="24">
        <f>I332*$Z$7</f>
        <v>1.4390459999999998</v>
      </c>
      <c r="Y332" s="24">
        <f>K332*$Z$7</f>
        <v>0.94794299999999987</v>
      </c>
      <c r="Z332" s="24"/>
      <c r="AA332" s="24">
        <f>I332+O332+R332+U332+X332</f>
        <v>4.0001850000000001</v>
      </c>
      <c r="AB332" s="24">
        <f>K332+P332+S332+V332+Y332</f>
        <v>2.6350425</v>
      </c>
      <c r="AC332" s="24">
        <f>AA332*$AE$7</f>
        <v>8.0003700000000002</v>
      </c>
      <c r="AD332" s="24">
        <f>AB332*$AE$7</f>
        <v>5.2700849999999999</v>
      </c>
      <c r="AE332" s="24"/>
      <c r="AF332" s="24">
        <f>(AA332+AC332)*$AH$7</f>
        <v>0.36001664999999999</v>
      </c>
      <c r="AG332" s="24">
        <f>(AB332+AD332)*$AH$7</f>
        <v>0.23715382499999998</v>
      </c>
      <c r="AH332" s="24"/>
      <c r="AI332" s="28">
        <f>AA332+AC332+AF332</f>
        <v>12.360571650000001</v>
      </c>
      <c r="AJ332" s="28">
        <f>AB332+AD332+AG332</f>
        <v>8.142281324999999</v>
      </c>
      <c r="AK332" s="28">
        <f>AI332*$AM$7</f>
        <v>2.4721143300000001</v>
      </c>
      <c r="AL332" s="28">
        <f>AJ332*$AM$7</f>
        <v>1.6284562649999998</v>
      </c>
      <c r="AM332" s="28"/>
      <c r="AN332" s="28">
        <f>AI332+AK332</f>
        <v>14.832685980000001</v>
      </c>
      <c r="AO332" s="28">
        <f>AJ332+AL332</f>
        <v>9.7707375899999995</v>
      </c>
    </row>
    <row r="333" spans="1:41" s="13" customFormat="1" ht="22.5" customHeight="1">
      <c r="A333" s="160"/>
      <c r="B333" s="161"/>
      <c r="C333" s="162"/>
      <c r="D333" s="21" t="s">
        <v>49</v>
      </c>
      <c r="E333" s="22">
        <v>20</v>
      </c>
      <c r="F333" s="22">
        <v>15</v>
      </c>
      <c r="G333" s="24">
        <f>$G$77</f>
        <v>3.6999999999999998E-2</v>
      </c>
      <c r="H333" s="24">
        <f t="shared" si="68"/>
        <v>0.74</v>
      </c>
      <c r="I333" s="25"/>
      <c r="J333" s="24">
        <f t="shared" si="69"/>
        <v>0.55499999999999994</v>
      </c>
      <c r="K333" s="25"/>
      <c r="L333" s="24"/>
      <c r="M333" s="24"/>
      <c r="N333" s="24"/>
      <c r="O333" s="24"/>
      <c r="P333" s="24"/>
      <c r="Q333" s="24"/>
      <c r="R333" s="24"/>
      <c r="S333" s="26"/>
      <c r="T333" s="24"/>
      <c r="U333" s="27"/>
      <c r="V333" s="27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8"/>
      <c r="AJ333" s="28"/>
      <c r="AK333" s="28"/>
      <c r="AL333" s="28"/>
      <c r="AM333" s="28"/>
      <c r="AN333" s="28"/>
      <c r="AO333" s="28"/>
    </row>
    <row r="334" spans="1:41" s="13" customFormat="1" ht="17.25" customHeight="1">
      <c r="A334" s="19" t="s">
        <v>468</v>
      </c>
      <c r="B334" s="20" t="s">
        <v>338</v>
      </c>
      <c r="C334" s="21"/>
      <c r="D334" s="21"/>
      <c r="E334" s="22"/>
      <c r="F334" s="22"/>
      <c r="G334" s="24"/>
      <c r="H334" s="24"/>
      <c r="I334" s="25"/>
      <c r="J334" s="24"/>
      <c r="K334" s="25"/>
      <c r="L334" s="24"/>
      <c r="M334" s="24"/>
      <c r="N334" s="24"/>
      <c r="O334" s="24"/>
      <c r="P334" s="24"/>
      <c r="Q334" s="24"/>
      <c r="R334" s="24"/>
      <c r="S334" s="26"/>
      <c r="T334" s="24"/>
      <c r="U334" s="27"/>
      <c r="V334" s="27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8"/>
      <c r="AJ334" s="28"/>
      <c r="AK334" s="28"/>
      <c r="AL334" s="28"/>
      <c r="AM334" s="28"/>
      <c r="AN334" s="28"/>
      <c r="AO334" s="28"/>
    </row>
    <row r="335" spans="1:41" s="13" customFormat="1" ht="13.5" customHeight="1">
      <c r="A335" s="160" t="s">
        <v>469</v>
      </c>
      <c r="B335" s="161" t="s">
        <v>340</v>
      </c>
      <c r="C335" s="162" t="s">
        <v>178</v>
      </c>
      <c r="D335" s="21" t="s">
        <v>179</v>
      </c>
      <c r="E335" s="22">
        <v>30</v>
      </c>
      <c r="F335" s="22">
        <v>15</v>
      </c>
      <c r="G335" s="24">
        <f>$G$76</f>
        <v>4.5999999999999999E-2</v>
      </c>
      <c r="H335" s="24">
        <f t="shared" si="68"/>
        <v>1.38</v>
      </c>
      <c r="I335" s="25">
        <f>H335+H336</f>
        <v>1.75</v>
      </c>
      <c r="J335" s="24">
        <f t="shared" si="69"/>
        <v>0.69</v>
      </c>
      <c r="K335" s="25">
        <f>J335+J336</f>
        <v>0.875</v>
      </c>
      <c r="L335" s="24"/>
      <c r="M335" s="24"/>
      <c r="N335" s="24"/>
      <c r="O335" s="24">
        <f>I335*$Q$7</f>
        <v>2.6249999999999999E-2</v>
      </c>
      <c r="P335" s="24">
        <f>K335*$Q$7</f>
        <v>1.3125E-2</v>
      </c>
      <c r="Q335" s="24"/>
      <c r="R335" s="24">
        <f>I335*$T$7</f>
        <v>0.59500000000000008</v>
      </c>
      <c r="S335" s="26">
        <f>K335*$T$7</f>
        <v>0.29750000000000004</v>
      </c>
      <c r="T335" s="24"/>
      <c r="U335" s="27">
        <f>I335*$W$7</f>
        <v>1.75E-4</v>
      </c>
      <c r="V335" s="27">
        <f>K335*$W$7</f>
        <v>8.7499999999999999E-5</v>
      </c>
      <c r="W335" s="24"/>
      <c r="X335" s="24">
        <f>I335*$Z$7</f>
        <v>1.3324499999999999</v>
      </c>
      <c r="Y335" s="24">
        <f>K335*$Z$7</f>
        <v>0.66622499999999996</v>
      </c>
      <c r="Z335" s="24"/>
      <c r="AA335" s="24">
        <f>I335+O335+R335+U335+X335</f>
        <v>3.703875</v>
      </c>
      <c r="AB335" s="24">
        <f>K335+P335+S335+V335+Y335</f>
        <v>1.8519375</v>
      </c>
      <c r="AC335" s="24">
        <f>AA335*$AE$7</f>
        <v>7.4077500000000001</v>
      </c>
      <c r="AD335" s="24">
        <f>AB335*$AE$7</f>
        <v>3.703875</v>
      </c>
      <c r="AE335" s="24"/>
      <c r="AF335" s="24">
        <f>(AA335+AC335)*$AH$7</f>
        <v>0.33334874999999997</v>
      </c>
      <c r="AG335" s="24">
        <f>(AB335+AD335)*$AH$7</f>
        <v>0.16667437499999999</v>
      </c>
      <c r="AH335" s="24"/>
      <c r="AI335" s="28">
        <f>AA335+AC335+AF335</f>
        <v>11.444973750000001</v>
      </c>
      <c r="AJ335" s="28">
        <f>AB335+AD335+AG335</f>
        <v>5.7224868750000004</v>
      </c>
      <c r="AK335" s="28">
        <f>AI335*$AM$7</f>
        <v>2.2889947500000001</v>
      </c>
      <c r="AL335" s="28">
        <f>AJ335*$AM$7</f>
        <v>1.144497375</v>
      </c>
      <c r="AM335" s="28"/>
      <c r="AN335" s="28">
        <f>AI335+AK335</f>
        <v>13.733968500000001</v>
      </c>
      <c r="AO335" s="28">
        <f>AJ335+AL335</f>
        <v>6.8669842500000007</v>
      </c>
    </row>
    <row r="336" spans="1:41" s="13" customFormat="1" ht="24.75" customHeight="1">
      <c r="A336" s="160"/>
      <c r="B336" s="161"/>
      <c r="C336" s="162"/>
      <c r="D336" s="21" t="s">
        <v>49</v>
      </c>
      <c r="E336" s="22">
        <v>10</v>
      </c>
      <c r="F336" s="22">
        <v>5</v>
      </c>
      <c r="G336" s="24">
        <f>$G$77</f>
        <v>3.6999999999999998E-2</v>
      </c>
      <c r="H336" s="24">
        <f t="shared" si="68"/>
        <v>0.37</v>
      </c>
      <c r="I336" s="25"/>
      <c r="J336" s="24">
        <f t="shared" si="69"/>
        <v>0.185</v>
      </c>
      <c r="K336" s="25"/>
      <c r="L336" s="24"/>
      <c r="M336" s="24"/>
      <c r="N336" s="24"/>
      <c r="O336" s="24"/>
      <c r="P336" s="24"/>
      <c r="Q336" s="24"/>
      <c r="R336" s="24"/>
      <c r="S336" s="26"/>
      <c r="T336" s="24"/>
      <c r="U336" s="27"/>
      <c r="V336" s="27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8"/>
      <c r="AJ336" s="28"/>
      <c r="AK336" s="28"/>
      <c r="AL336" s="28"/>
      <c r="AM336" s="28"/>
      <c r="AN336" s="28"/>
      <c r="AO336" s="28"/>
    </row>
    <row r="337" spans="1:41" s="13" customFormat="1" ht="15.75" customHeight="1">
      <c r="A337" s="19" t="s">
        <v>470</v>
      </c>
      <c r="B337" s="20" t="s">
        <v>471</v>
      </c>
      <c r="C337" s="21"/>
      <c r="D337" s="21"/>
      <c r="E337" s="22"/>
      <c r="F337" s="22"/>
      <c r="G337" s="24"/>
      <c r="H337" s="24"/>
      <c r="I337" s="25"/>
      <c r="J337" s="24"/>
      <c r="K337" s="25"/>
      <c r="L337" s="24"/>
      <c r="M337" s="24"/>
      <c r="N337" s="24"/>
      <c r="O337" s="24"/>
      <c r="P337" s="24"/>
      <c r="Q337" s="24"/>
      <c r="R337" s="24"/>
      <c r="S337" s="26"/>
      <c r="T337" s="24"/>
      <c r="U337" s="27"/>
      <c r="V337" s="27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8"/>
      <c r="AJ337" s="28"/>
      <c r="AK337" s="28"/>
      <c r="AL337" s="28"/>
      <c r="AM337" s="28"/>
      <c r="AN337" s="28"/>
      <c r="AO337" s="28"/>
    </row>
    <row r="338" spans="1:41" s="13" customFormat="1" ht="13.5" customHeight="1">
      <c r="A338" s="160" t="s">
        <v>472</v>
      </c>
      <c r="B338" s="161" t="s">
        <v>473</v>
      </c>
      <c r="C338" s="162" t="s">
        <v>178</v>
      </c>
      <c r="D338" s="21" t="s">
        <v>179</v>
      </c>
      <c r="E338" s="22">
        <v>30</v>
      </c>
      <c r="F338" s="22">
        <v>15</v>
      </c>
      <c r="G338" s="24">
        <f>$G$76</f>
        <v>4.5999999999999999E-2</v>
      </c>
      <c r="H338" s="24">
        <f t="shared" si="68"/>
        <v>1.38</v>
      </c>
      <c r="I338" s="25">
        <f>H338+H339</f>
        <v>1.75</v>
      </c>
      <c r="J338" s="24">
        <f t="shared" si="69"/>
        <v>0.69</v>
      </c>
      <c r="K338" s="25">
        <f>J338+J339</f>
        <v>0.875</v>
      </c>
      <c r="L338" s="24"/>
      <c r="M338" s="24"/>
      <c r="N338" s="24"/>
      <c r="O338" s="24">
        <f>I338*$Q$7</f>
        <v>2.6249999999999999E-2</v>
      </c>
      <c r="P338" s="24">
        <f>K338*$Q$7</f>
        <v>1.3125E-2</v>
      </c>
      <c r="Q338" s="24"/>
      <c r="R338" s="24">
        <f>I338*$T$7</f>
        <v>0.59500000000000008</v>
      </c>
      <c r="S338" s="26">
        <f>K338*$T$7</f>
        <v>0.29750000000000004</v>
      </c>
      <c r="T338" s="24"/>
      <c r="U338" s="27">
        <f>I338*$W$7</f>
        <v>1.75E-4</v>
      </c>
      <c r="V338" s="27">
        <f>K338*$W$7</f>
        <v>8.7499999999999999E-5</v>
      </c>
      <c r="W338" s="24"/>
      <c r="X338" s="24">
        <f>I338*$Z$7</f>
        <v>1.3324499999999999</v>
      </c>
      <c r="Y338" s="24">
        <f>K338*$Z$7</f>
        <v>0.66622499999999996</v>
      </c>
      <c r="Z338" s="24"/>
      <c r="AA338" s="24">
        <f>I338+O338+R338+U338+X338</f>
        <v>3.703875</v>
      </c>
      <c r="AB338" s="24">
        <f>K338+P338+S338+V338+Y338</f>
        <v>1.8519375</v>
      </c>
      <c r="AC338" s="24">
        <f>AA338*$AE$7</f>
        <v>7.4077500000000001</v>
      </c>
      <c r="AD338" s="24">
        <f>AB338*$AE$7</f>
        <v>3.703875</v>
      </c>
      <c r="AE338" s="24"/>
      <c r="AF338" s="24">
        <f>(AA338+AC338)*$AH$7</f>
        <v>0.33334874999999997</v>
      </c>
      <c r="AG338" s="24">
        <f>(AB338+AD338)*$AH$7</f>
        <v>0.16667437499999999</v>
      </c>
      <c r="AH338" s="24"/>
      <c r="AI338" s="28">
        <f>AA338+AC338+AF338</f>
        <v>11.444973750000001</v>
      </c>
      <c r="AJ338" s="28">
        <f>AB338+AD338+AG338</f>
        <v>5.7224868750000004</v>
      </c>
      <c r="AK338" s="28">
        <f>AI338*$AM$7</f>
        <v>2.2889947500000001</v>
      </c>
      <c r="AL338" s="28">
        <f>AJ338*$AM$7</f>
        <v>1.144497375</v>
      </c>
      <c r="AM338" s="28"/>
      <c r="AN338" s="28">
        <f>AI338+AK338</f>
        <v>13.733968500000001</v>
      </c>
      <c r="AO338" s="28">
        <f>AJ338+AL338</f>
        <v>6.8669842500000007</v>
      </c>
    </row>
    <row r="339" spans="1:41" s="13" customFormat="1" ht="22.5" customHeight="1">
      <c r="A339" s="160"/>
      <c r="B339" s="161"/>
      <c r="C339" s="162"/>
      <c r="D339" s="21" t="s">
        <v>49</v>
      </c>
      <c r="E339" s="22">
        <v>10</v>
      </c>
      <c r="F339" s="22">
        <v>5</v>
      </c>
      <c r="G339" s="24">
        <f>$G$77</f>
        <v>3.6999999999999998E-2</v>
      </c>
      <c r="H339" s="24">
        <f t="shared" si="68"/>
        <v>0.37</v>
      </c>
      <c r="I339" s="25"/>
      <c r="J339" s="24">
        <f t="shared" si="69"/>
        <v>0.185</v>
      </c>
      <c r="K339" s="25"/>
      <c r="L339" s="24"/>
      <c r="M339" s="24"/>
      <c r="N339" s="24"/>
      <c r="O339" s="24"/>
      <c r="P339" s="24"/>
      <c r="Q339" s="24"/>
      <c r="R339" s="24"/>
      <c r="S339" s="26"/>
      <c r="T339" s="24"/>
      <c r="U339" s="27"/>
      <c r="V339" s="27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8"/>
      <c r="AJ339" s="28"/>
      <c r="AK339" s="28"/>
      <c r="AL339" s="28"/>
      <c r="AM339" s="28"/>
      <c r="AN339" s="28"/>
      <c r="AO339" s="28"/>
    </row>
    <row r="340" spans="1:41" s="13" customFormat="1" ht="15" customHeight="1">
      <c r="A340" s="160" t="s">
        <v>474</v>
      </c>
      <c r="B340" s="161" t="s">
        <v>475</v>
      </c>
      <c r="C340" s="162" t="s">
        <v>178</v>
      </c>
      <c r="D340" s="21" t="s">
        <v>179</v>
      </c>
      <c r="E340" s="22">
        <v>30</v>
      </c>
      <c r="F340" s="22">
        <v>15</v>
      </c>
      <c r="G340" s="24">
        <f>$G$76</f>
        <v>4.5999999999999999E-2</v>
      </c>
      <c r="H340" s="24">
        <f t="shared" si="68"/>
        <v>1.38</v>
      </c>
      <c r="I340" s="25">
        <f>H340+H341</f>
        <v>1.75</v>
      </c>
      <c r="J340" s="24">
        <f t="shared" si="69"/>
        <v>0.69</v>
      </c>
      <c r="K340" s="25">
        <f>J340+J341</f>
        <v>0.875</v>
      </c>
      <c r="L340" s="24"/>
      <c r="M340" s="24"/>
      <c r="N340" s="24"/>
      <c r="O340" s="24">
        <f>I340*$Q$7</f>
        <v>2.6249999999999999E-2</v>
      </c>
      <c r="P340" s="24">
        <f>K340*$Q$7</f>
        <v>1.3125E-2</v>
      </c>
      <c r="Q340" s="24"/>
      <c r="R340" s="24">
        <f>I340*$T$7</f>
        <v>0.59500000000000008</v>
      </c>
      <c r="S340" s="26">
        <f>K340*$T$7</f>
        <v>0.29750000000000004</v>
      </c>
      <c r="T340" s="24"/>
      <c r="U340" s="27">
        <f>I340*$W$7</f>
        <v>1.75E-4</v>
      </c>
      <c r="V340" s="27">
        <f>K340*$W$7</f>
        <v>8.7499999999999999E-5</v>
      </c>
      <c r="W340" s="24"/>
      <c r="X340" s="24">
        <f>I340*$Z$7</f>
        <v>1.3324499999999999</v>
      </c>
      <c r="Y340" s="24">
        <f>K340*$Z$7</f>
        <v>0.66622499999999996</v>
      </c>
      <c r="Z340" s="24"/>
      <c r="AA340" s="24">
        <f>I340+O340+R340+U340+X340</f>
        <v>3.703875</v>
      </c>
      <c r="AB340" s="24">
        <f>K340+P340+S340+V340+Y340</f>
        <v>1.8519375</v>
      </c>
      <c r="AC340" s="24">
        <f>AA340*$AE$7</f>
        <v>7.4077500000000001</v>
      </c>
      <c r="AD340" s="24">
        <f>AB340*$AE$7</f>
        <v>3.703875</v>
      </c>
      <c r="AE340" s="24"/>
      <c r="AF340" s="24">
        <f>(AA340+AC340)*$AH$7</f>
        <v>0.33334874999999997</v>
      </c>
      <c r="AG340" s="24">
        <f>(AB340+AD340)*$AH$7</f>
        <v>0.16667437499999999</v>
      </c>
      <c r="AH340" s="24"/>
      <c r="AI340" s="28">
        <f>AA340+AC340+AF340</f>
        <v>11.444973750000001</v>
      </c>
      <c r="AJ340" s="28">
        <f>AB340+AD340+AG340</f>
        <v>5.7224868750000004</v>
      </c>
      <c r="AK340" s="28">
        <f>AI340*$AM$7</f>
        <v>2.2889947500000001</v>
      </c>
      <c r="AL340" s="28">
        <f>AJ340*$AM$7</f>
        <v>1.144497375</v>
      </c>
      <c r="AM340" s="28"/>
      <c r="AN340" s="28">
        <f>AI340+AK340</f>
        <v>13.733968500000001</v>
      </c>
      <c r="AO340" s="28">
        <f>AJ340+AL340</f>
        <v>6.8669842500000007</v>
      </c>
    </row>
    <row r="341" spans="1:41" s="13" customFormat="1" ht="45" customHeight="1">
      <c r="A341" s="160"/>
      <c r="B341" s="161"/>
      <c r="C341" s="162"/>
      <c r="D341" s="21" t="s">
        <v>49</v>
      </c>
      <c r="E341" s="22">
        <v>10</v>
      </c>
      <c r="F341" s="22">
        <v>5</v>
      </c>
      <c r="G341" s="24">
        <f>$G$77</f>
        <v>3.6999999999999998E-2</v>
      </c>
      <c r="H341" s="24">
        <f t="shared" si="68"/>
        <v>0.37</v>
      </c>
      <c r="I341" s="25"/>
      <c r="J341" s="24">
        <f t="shared" si="69"/>
        <v>0.185</v>
      </c>
      <c r="K341" s="25"/>
      <c r="L341" s="24"/>
      <c r="M341" s="24"/>
      <c r="N341" s="24"/>
      <c r="O341" s="24"/>
      <c r="P341" s="24"/>
      <c r="Q341" s="24"/>
      <c r="R341" s="24"/>
      <c r="S341" s="26"/>
      <c r="T341" s="24"/>
      <c r="U341" s="27"/>
      <c r="V341" s="27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8"/>
      <c r="AJ341" s="28"/>
      <c r="AK341" s="28"/>
      <c r="AL341" s="28"/>
      <c r="AM341" s="28"/>
      <c r="AN341" s="28"/>
      <c r="AO341" s="28"/>
    </row>
    <row r="342" spans="1:41" s="13" customFormat="1" ht="18" customHeight="1">
      <c r="A342" s="19" t="s">
        <v>476</v>
      </c>
      <c r="B342" s="20" t="s">
        <v>436</v>
      </c>
      <c r="C342" s="21"/>
      <c r="D342" s="21"/>
      <c r="E342" s="22"/>
      <c r="F342" s="22"/>
      <c r="G342" s="24"/>
      <c r="H342" s="24"/>
      <c r="I342" s="25"/>
      <c r="J342" s="24"/>
      <c r="K342" s="25"/>
      <c r="L342" s="24"/>
      <c r="M342" s="24"/>
      <c r="N342" s="24"/>
      <c r="O342" s="24"/>
      <c r="P342" s="24"/>
      <c r="Q342" s="24"/>
      <c r="R342" s="24"/>
      <c r="S342" s="26"/>
      <c r="T342" s="24"/>
      <c r="U342" s="27"/>
      <c r="V342" s="27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8"/>
      <c r="AJ342" s="28"/>
      <c r="AK342" s="28"/>
      <c r="AL342" s="28"/>
      <c r="AM342" s="28"/>
      <c r="AN342" s="28"/>
      <c r="AO342" s="28"/>
    </row>
    <row r="343" spans="1:41" s="13" customFormat="1" ht="15.75" customHeight="1">
      <c r="A343" s="19" t="s">
        <v>477</v>
      </c>
      <c r="B343" s="20" t="s">
        <v>438</v>
      </c>
      <c r="C343" s="21" t="s">
        <v>439</v>
      </c>
      <c r="D343" s="21" t="s">
        <v>179</v>
      </c>
      <c r="E343" s="22">
        <v>15</v>
      </c>
      <c r="F343" s="22">
        <v>10</v>
      </c>
      <c r="G343" s="24">
        <f>$G$76</f>
        <v>4.5999999999999999E-2</v>
      </c>
      <c r="H343" s="24">
        <f t="shared" ref="H343:H408" si="75">E343*G343</f>
        <v>0.69</v>
      </c>
      <c r="I343" s="25">
        <f>H343</f>
        <v>0.69</v>
      </c>
      <c r="J343" s="24">
        <f t="shared" si="69"/>
        <v>0.45999999999999996</v>
      </c>
      <c r="K343" s="25">
        <f>J343</f>
        <v>0.45999999999999996</v>
      </c>
      <c r="L343" s="24"/>
      <c r="M343" s="24"/>
      <c r="N343" s="24"/>
      <c r="O343" s="24">
        <f>I343*$Q$7</f>
        <v>1.0349999999999998E-2</v>
      </c>
      <c r="P343" s="24">
        <f>K343*$Q$7</f>
        <v>6.899999999999999E-3</v>
      </c>
      <c r="Q343" s="24"/>
      <c r="R343" s="24">
        <f>I343*$T$7</f>
        <v>0.2346</v>
      </c>
      <c r="S343" s="26">
        <f>K343*$T$7</f>
        <v>0.15640000000000001</v>
      </c>
      <c r="T343" s="24"/>
      <c r="U343" s="27">
        <f>I343*$W$7</f>
        <v>6.8999999999999997E-5</v>
      </c>
      <c r="V343" s="27">
        <f>K343*$W$7</f>
        <v>4.6E-5</v>
      </c>
      <c r="W343" s="24"/>
      <c r="X343" s="24">
        <f>I343*$Z$7</f>
        <v>0.52536599999999989</v>
      </c>
      <c r="Y343" s="24">
        <f>K343*$Z$7</f>
        <v>0.35024399999999994</v>
      </c>
      <c r="Z343" s="24"/>
      <c r="AA343" s="24">
        <f>I343+O343+R343+U343+X343</f>
        <v>1.4603849999999998</v>
      </c>
      <c r="AB343" s="24">
        <f>K343+P343+S343+V343+Y343</f>
        <v>0.97358999999999996</v>
      </c>
      <c r="AC343" s="24">
        <f t="shared" ref="AC343:AD346" si="76">AA343*$AE$7</f>
        <v>2.9207699999999996</v>
      </c>
      <c r="AD343" s="24">
        <f t="shared" si="76"/>
        <v>1.9471799999999999</v>
      </c>
      <c r="AE343" s="24"/>
      <c r="AF343" s="24">
        <f t="shared" ref="AF343:AG346" si="77">(AA343+AC343)*$AH$7</f>
        <v>0.13143464999999999</v>
      </c>
      <c r="AG343" s="24">
        <f t="shared" si="77"/>
        <v>8.7623099999999995E-2</v>
      </c>
      <c r="AH343" s="24"/>
      <c r="AI343" s="28">
        <f t="shared" ref="AI343:AJ346" si="78">AA343+AC343+AF343</f>
        <v>4.5125896499999998</v>
      </c>
      <c r="AJ343" s="28">
        <f t="shared" si="78"/>
        <v>3.0083931000000002</v>
      </c>
      <c r="AK343" s="28">
        <f t="shared" ref="AK343:AL346" si="79">AI343*$AM$7</f>
        <v>0.90251793000000002</v>
      </c>
      <c r="AL343" s="28">
        <f t="shared" si="79"/>
        <v>0.60167862000000005</v>
      </c>
      <c r="AM343" s="28"/>
      <c r="AN343" s="28">
        <f t="shared" ref="AN343:AO346" si="80">AI343+AK343</f>
        <v>5.4151075799999999</v>
      </c>
      <c r="AO343" s="28">
        <f t="shared" si="80"/>
        <v>3.6100717200000001</v>
      </c>
    </row>
    <row r="344" spans="1:41" s="13" customFormat="1" ht="13.5" customHeight="1">
      <c r="A344" s="19" t="s">
        <v>478</v>
      </c>
      <c r="B344" s="20" t="s">
        <v>441</v>
      </c>
      <c r="C344" s="21" t="s">
        <v>178</v>
      </c>
      <c r="D344" s="21" t="s">
        <v>179</v>
      </c>
      <c r="E344" s="22">
        <v>10</v>
      </c>
      <c r="F344" s="22">
        <v>5</v>
      </c>
      <c r="G344" s="24">
        <f>$G$76</f>
        <v>4.5999999999999999E-2</v>
      </c>
      <c r="H344" s="24">
        <f t="shared" si="75"/>
        <v>0.45999999999999996</v>
      </c>
      <c r="I344" s="25">
        <f>H344</f>
        <v>0.45999999999999996</v>
      </c>
      <c r="J344" s="24">
        <f t="shared" si="69"/>
        <v>0.22999999999999998</v>
      </c>
      <c r="K344" s="25">
        <f>J344</f>
        <v>0.22999999999999998</v>
      </c>
      <c r="L344" s="24"/>
      <c r="M344" s="24"/>
      <c r="N344" s="24"/>
      <c r="O344" s="24">
        <f>I344*$Q$7</f>
        <v>6.899999999999999E-3</v>
      </c>
      <c r="P344" s="24">
        <f>K344*$Q$7</f>
        <v>3.4499999999999995E-3</v>
      </c>
      <c r="Q344" s="24"/>
      <c r="R344" s="24">
        <f>I344*$T$7</f>
        <v>0.15640000000000001</v>
      </c>
      <c r="S344" s="26">
        <f>K344*$T$7</f>
        <v>7.8200000000000006E-2</v>
      </c>
      <c r="T344" s="24"/>
      <c r="U344" s="27">
        <f>I344*$W$7</f>
        <v>4.6E-5</v>
      </c>
      <c r="V344" s="27">
        <f>K344*$W$7</f>
        <v>2.3E-5</v>
      </c>
      <c r="W344" s="24"/>
      <c r="X344" s="24">
        <f>I344*$Z$7</f>
        <v>0.35024399999999994</v>
      </c>
      <c r="Y344" s="24">
        <f>K344*$Z$7</f>
        <v>0.17512199999999997</v>
      </c>
      <c r="Z344" s="24"/>
      <c r="AA344" s="24">
        <f>I344+O344+R344+U344+X344</f>
        <v>0.97358999999999996</v>
      </c>
      <c r="AB344" s="24">
        <f>K344+P344+S344+V344+Y344</f>
        <v>0.48679499999999998</v>
      </c>
      <c r="AC344" s="24">
        <f t="shared" si="76"/>
        <v>1.9471799999999999</v>
      </c>
      <c r="AD344" s="24">
        <f t="shared" si="76"/>
        <v>0.97358999999999996</v>
      </c>
      <c r="AE344" s="24"/>
      <c r="AF344" s="24">
        <f t="shared" si="77"/>
        <v>8.7623099999999995E-2</v>
      </c>
      <c r="AG344" s="24">
        <f t="shared" si="77"/>
        <v>4.3811549999999998E-2</v>
      </c>
      <c r="AH344" s="24"/>
      <c r="AI344" s="28">
        <f t="shared" si="78"/>
        <v>3.0083931000000002</v>
      </c>
      <c r="AJ344" s="28">
        <f t="shared" si="78"/>
        <v>1.5041965500000001</v>
      </c>
      <c r="AK344" s="28">
        <f t="shared" si="79"/>
        <v>0.60167862000000005</v>
      </c>
      <c r="AL344" s="28">
        <f t="shared" si="79"/>
        <v>0.30083931000000003</v>
      </c>
      <c r="AM344" s="28"/>
      <c r="AN344" s="28">
        <f t="shared" si="80"/>
        <v>3.6100717200000001</v>
      </c>
      <c r="AO344" s="28">
        <f t="shared" si="80"/>
        <v>1.80503586</v>
      </c>
    </row>
    <row r="345" spans="1:41" s="13" customFormat="1" ht="17.25" customHeight="1">
      <c r="A345" s="19" t="s">
        <v>479</v>
      </c>
      <c r="B345" s="20" t="s">
        <v>480</v>
      </c>
      <c r="C345" s="21" t="s">
        <v>178</v>
      </c>
      <c r="D345" s="21" t="s">
        <v>179</v>
      </c>
      <c r="E345" s="22">
        <v>15</v>
      </c>
      <c r="F345" s="22">
        <v>3</v>
      </c>
      <c r="G345" s="24">
        <f>$G$76</f>
        <v>4.5999999999999999E-2</v>
      </c>
      <c r="H345" s="24">
        <f t="shared" si="75"/>
        <v>0.69</v>
      </c>
      <c r="I345" s="25">
        <f>H345</f>
        <v>0.69</v>
      </c>
      <c r="J345" s="24">
        <f t="shared" si="69"/>
        <v>0.13800000000000001</v>
      </c>
      <c r="K345" s="25">
        <f>J345</f>
        <v>0.13800000000000001</v>
      </c>
      <c r="L345" s="24"/>
      <c r="M345" s="24"/>
      <c r="N345" s="24"/>
      <c r="O345" s="24">
        <f>I345*$Q$7</f>
        <v>1.0349999999999998E-2</v>
      </c>
      <c r="P345" s="24">
        <f>K345*$Q$7</f>
        <v>2.0700000000000002E-3</v>
      </c>
      <c r="Q345" s="24"/>
      <c r="R345" s="24">
        <f>I345*$T$7</f>
        <v>0.2346</v>
      </c>
      <c r="S345" s="26">
        <f>K345*$T$7</f>
        <v>4.692000000000001E-2</v>
      </c>
      <c r="T345" s="24"/>
      <c r="U345" s="27">
        <f>I345*$W$7</f>
        <v>6.8999999999999997E-5</v>
      </c>
      <c r="V345" s="27">
        <f>K345*$W$7</f>
        <v>1.3800000000000002E-5</v>
      </c>
      <c r="W345" s="24"/>
      <c r="X345" s="24">
        <f>I345*$Z$7</f>
        <v>0.52536599999999989</v>
      </c>
      <c r="Y345" s="24">
        <f>K345*$Z$7</f>
        <v>0.10507320000000001</v>
      </c>
      <c r="Z345" s="24"/>
      <c r="AA345" s="24">
        <f>I345+O345+R345+U345+X345</f>
        <v>1.4603849999999998</v>
      </c>
      <c r="AB345" s="24">
        <f>K345+P345+S345+V345+Y345</f>
        <v>0.29207700000000003</v>
      </c>
      <c r="AC345" s="24">
        <f t="shared" si="76"/>
        <v>2.9207699999999996</v>
      </c>
      <c r="AD345" s="24">
        <f t="shared" si="76"/>
        <v>0.58415400000000006</v>
      </c>
      <c r="AE345" s="24"/>
      <c r="AF345" s="24">
        <f t="shared" si="77"/>
        <v>0.13143464999999999</v>
      </c>
      <c r="AG345" s="24">
        <f t="shared" si="77"/>
        <v>2.6286930000000003E-2</v>
      </c>
      <c r="AH345" s="24"/>
      <c r="AI345" s="28">
        <f t="shared" si="78"/>
        <v>4.5125896499999998</v>
      </c>
      <c r="AJ345" s="28">
        <f t="shared" si="78"/>
        <v>0.90251793000000013</v>
      </c>
      <c r="AK345" s="28">
        <f t="shared" si="79"/>
        <v>0.90251793000000002</v>
      </c>
      <c r="AL345" s="28">
        <f t="shared" si="79"/>
        <v>0.18050358600000005</v>
      </c>
      <c r="AM345" s="28"/>
      <c r="AN345" s="28">
        <f t="shared" si="80"/>
        <v>5.4151075799999999</v>
      </c>
      <c r="AO345" s="28">
        <f t="shared" si="80"/>
        <v>1.0830215160000001</v>
      </c>
    </row>
    <row r="346" spans="1:41" s="13" customFormat="1" ht="17.25" customHeight="1">
      <c r="A346" s="19" t="s">
        <v>481</v>
      </c>
      <c r="B346" s="20" t="s">
        <v>445</v>
      </c>
      <c r="C346" s="21" t="s">
        <v>178</v>
      </c>
      <c r="D346" s="21" t="s">
        <v>179</v>
      </c>
      <c r="E346" s="22">
        <v>5</v>
      </c>
      <c r="F346" s="22">
        <v>2</v>
      </c>
      <c r="G346" s="24">
        <f>$G$76</f>
        <v>4.5999999999999999E-2</v>
      </c>
      <c r="H346" s="24">
        <f t="shared" si="75"/>
        <v>0.22999999999999998</v>
      </c>
      <c r="I346" s="25">
        <f>H346</f>
        <v>0.22999999999999998</v>
      </c>
      <c r="J346" s="24">
        <f t="shared" ref="J346:J411" si="81">F346*G346</f>
        <v>9.1999999999999998E-2</v>
      </c>
      <c r="K346" s="25">
        <f>J346</f>
        <v>9.1999999999999998E-2</v>
      </c>
      <c r="L346" s="24"/>
      <c r="M346" s="24"/>
      <c r="N346" s="24"/>
      <c r="O346" s="24">
        <f>I346*$Q$7</f>
        <v>3.4499999999999995E-3</v>
      </c>
      <c r="P346" s="24">
        <f>K346*$Q$7</f>
        <v>1.3799999999999999E-3</v>
      </c>
      <c r="Q346" s="24"/>
      <c r="R346" s="24">
        <f>I346*$T$7</f>
        <v>7.8200000000000006E-2</v>
      </c>
      <c r="S346" s="26">
        <f>K346*$T$7</f>
        <v>3.1280000000000002E-2</v>
      </c>
      <c r="T346" s="24"/>
      <c r="U346" s="27">
        <f>I346*$W$7</f>
        <v>2.3E-5</v>
      </c>
      <c r="V346" s="27">
        <f>K346*$W$7</f>
        <v>9.2E-6</v>
      </c>
      <c r="W346" s="24"/>
      <c r="X346" s="24">
        <f>I346*$Z$7</f>
        <v>0.17512199999999997</v>
      </c>
      <c r="Y346" s="24">
        <f>K346*$Z$7</f>
        <v>7.0048799999999994E-2</v>
      </c>
      <c r="Z346" s="24"/>
      <c r="AA346" s="24">
        <f>I346+O346+R346+U346+X346</f>
        <v>0.48679499999999998</v>
      </c>
      <c r="AB346" s="24">
        <f>K346+P346+S346+V346+Y346</f>
        <v>0.194718</v>
      </c>
      <c r="AC346" s="24">
        <f t="shared" si="76"/>
        <v>0.97358999999999996</v>
      </c>
      <c r="AD346" s="24">
        <f t="shared" si="76"/>
        <v>0.389436</v>
      </c>
      <c r="AE346" s="24"/>
      <c r="AF346" s="24">
        <f t="shared" si="77"/>
        <v>4.3811549999999998E-2</v>
      </c>
      <c r="AG346" s="24">
        <f t="shared" si="77"/>
        <v>1.7524620000000001E-2</v>
      </c>
      <c r="AH346" s="24"/>
      <c r="AI346" s="28">
        <f t="shared" si="78"/>
        <v>1.5041965500000001</v>
      </c>
      <c r="AJ346" s="28">
        <f t="shared" si="78"/>
        <v>0.60167862000000005</v>
      </c>
      <c r="AK346" s="28">
        <f t="shared" si="79"/>
        <v>0.30083931000000003</v>
      </c>
      <c r="AL346" s="28">
        <f t="shared" si="79"/>
        <v>0.12033572400000002</v>
      </c>
      <c r="AM346" s="28"/>
      <c r="AN346" s="28">
        <f t="shared" si="80"/>
        <v>1.80503586</v>
      </c>
      <c r="AO346" s="28">
        <f t="shared" si="80"/>
        <v>0.72201434400000009</v>
      </c>
    </row>
    <row r="347" spans="1:41" s="58" customFormat="1" ht="31.5" customHeight="1">
      <c r="A347" s="48" t="s">
        <v>482</v>
      </c>
      <c r="B347" s="49" t="s">
        <v>483</v>
      </c>
      <c r="C347" s="50"/>
      <c r="D347" s="50"/>
      <c r="E347" s="51"/>
      <c r="F347" s="51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3"/>
      <c r="T347" s="52"/>
      <c r="U347" s="55"/>
      <c r="V347" s="55"/>
      <c r="W347" s="52"/>
      <c r="X347" s="52"/>
      <c r="Y347" s="52"/>
      <c r="Z347" s="52"/>
      <c r="AA347" s="52"/>
      <c r="AB347" s="52"/>
      <c r="AC347" s="52"/>
      <c r="AD347" s="52"/>
      <c r="AE347" s="52"/>
      <c r="AF347" s="52"/>
      <c r="AG347" s="52"/>
      <c r="AH347" s="52"/>
      <c r="AI347" s="56"/>
      <c r="AJ347" s="56"/>
      <c r="AK347" s="56"/>
      <c r="AL347" s="56"/>
      <c r="AM347" s="56"/>
      <c r="AN347" s="56"/>
      <c r="AO347" s="56"/>
    </row>
    <row r="348" spans="1:41" s="58" customFormat="1" ht="32.25" customHeight="1">
      <c r="A348" s="59" t="s">
        <v>484</v>
      </c>
      <c r="B348" s="60" t="s">
        <v>485</v>
      </c>
      <c r="C348" s="50"/>
      <c r="D348" s="50"/>
      <c r="E348" s="51"/>
      <c r="F348" s="51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3"/>
      <c r="T348" s="52"/>
      <c r="U348" s="55"/>
      <c r="V348" s="55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56"/>
      <c r="AJ348" s="56"/>
      <c r="AK348" s="56"/>
      <c r="AL348" s="56"/>
      <c r="AM348" s="56"/>
      <c r="AN348" s="56"/>
      <c r="AO348" s="56"/>
    </row>
    <row r="349" spans="1:41" s="13" customFormat="1" ht="21.75" customHeight="1">
      <c r="A349" s="19" t="s">
        <v>486</v>
      </c>
      <c r="B349" s="20" t="s">
        <v>487</v>
      </c>
      <c r="C349" s="21"/>
      <c r="D349" s="21"/>
      <c r="E349" s="22"/>
      <c r="F349" s="22"/>
      <c r="G349" s="24"/>
      <c r="H349" s="24"/>
      <c r="I349" s="25"/>
      <c r="J349" s="24"/>
      <c r="K349" s="25"/>
      <c r="L349" s="24"/>
      <c r="M349" s="24"/>
      <c r="N349" s="24"/>
      <c r="O349" s="24"/>
      <c r="P349" s="24"/>
      <c r="Q349" s="24"/>
      <c r="R349" s="24"/>
      <c r="S349" s="26"/>
      <c r="T349" s="24"/>
      <c r="U349" s="27"/>
      <c r="V349" s="27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8"/>
      <c r="AJ349" s="28"/>
      <c r="AK349" s="28"/>
      <c r="AL349" s="28"/>
      <c r="AM349" s="28"/>
      <c r="AN349" s="28"/>
      <c r="AO349" s="28"/>
    </row>
    <row r="350" spans="1:41" s="13" customFormat="1" ht="15.75" customHeight="1">
      <c r="A350" s="160" t="s">
        <v>488</v>
      </c>
      <c r="B350" s="161" t="s">
        <v>489</v>
      </c>
      <c r="C350" s="162" t="s">
        <v>178</v>
      </c>
      <c r="D350" s="21" t="s">
        <v>179</v>
      </c>
      <c r="E350" s="22">
        <v>50</v>
      </c>
      <c r="F350" s="22">
        <v>20</v>
      </c>
      <c r="G350" s="24">
        <f>$G$76</f>
        <v>4.5999999999999999E-2</v>
      </c>
      <c r="H350" s="24">
        <f t="shared" si="75"/>
        <v>2.2999999999999998</v>
      </c>
      <c r="I350" s="25">
        <f>H350+H351</f>
        <v>3.04</v>
      </c>
      <c r="J350" s="24">
        <f t="shared" si="81"/>
        <v>0.91999999999999993</v>
      </c>
      <c r="K350" s="25">
        <f>J350+J351</f>
        <v>1.29</v>
      </c>
      <c r="L350" s="24"/>
      <c r="M350" s="24"/>
      <c r="N350" s="24"/>
      <c r="O350" s="24">
        <f>I350*$Q$7</f>
        <v>4.5600000000000002E-2</v>
      </c>
      <c r="P350" s="24">
        <f>K350*$Q$7</f>
        <v>1.9349999999999999E-2</v>
      </c>
      <c r="Q350" s="24"/>
      <c r="R350" s="24">
        <f>I350*$T$7</f>
        <v>1.0336000000000001</v>
      </c>
      <c r="S350" s="26">
        <f>K350*$T$7</f>
        <v>0.43860000000000005</v>
      </c>
      <c r="T350" s="24"/>
      <c r="U350" s="27">
        <f>I350*$W$7</f>
        <v>3.0400000000000002E-4</v>
      </c>
      <c r="V350" s="27">
        <f>K350*$W$7</f>
        <v>1.2900000000000002E-4</v>
      </c>
      <c r="W350" s="24"/>
      <c r="X350" s="24">
        <f>I350*$Z$7</f>
        <v>2.3146559999999998</v>
      </c>
      <c r="Y350" s="24">
        <f>K350*$Z$7</f>
        <v>0.98220600000000002</v>
      </c>
      <c r="Z350" s="24"/>
      <c r="AA350" s="24">
        <f>I350+O350+R350+U350+X350</f>
        <v>6.4341600000000003</v>
      </c>
      <c r="AB350" s="24">
        <f>K350+P350+S350+V350+Y350</f>
        <v>2.7302850000000003</v>
      </c>
      <c r="AC350" s="24">
        <f>AA350*$AE$7</f>
        <v>12.868320000000001</v>
      </c>
      <c r="AD350" s="24">
        <f>AB350*$AE$7</f>
        <v>5.4605700000000006</v>
      </c>
      <c r="AE350" s="24"/>
      <c r="AF350" s="24">
        <f>(AA350+AC350)*$AH$7</f>
        <v>0.5790744000000001</v>
      </c>
      <c r="AG350" s="24">
        <f>(AB350+AD350)*$AH$7</f>
        <v>0.24572565000000002</v>
      </c>
      <c r="AH350" s="24"/>
      <c r="AI350" s="28">
        <f>AA350+AC350+AF350</f>
        <v>19.881554400000002</v>
      </c>
      <c r="AJ350" s="28">
        <f>AB350+AD350+AG350</f>
        <v>8.4365806500000016</v>
      </c>
      <c r="AK350" s="28">
        <f>AI350*$AM$7</f>
        <v>3.9763108800000007</v>
      </c>
      <c r="AL350" s="28">
        <f>AJ350*$AM$7</f>
        <v>1.6873161300000004</v>
      </c>
      <c r="AM350" s="28"/>
      <c r="AN350" s="28">
        <f>AI350+AK350</f>
        <v>23.857865280000002</v>
      </c>
      <c r="AO350" s="28">
        <f>AJ350+AL350</f>
        <v>10.123896780000003</v>
      </c>
    </row>
    <row r="351" spans="1:41" s="13" customFormat="1" ht="24" customHeight="1">
      <c r="A351" s="160"/>
      <c r="B351" s="161"/>
      <c r="C351" s="162"/>
      <c r="D351" s="21" t="s">
        <v>49</v>
      </c>
      <c r="E351" s="22">
        <v>20</v>
      </c>
      <c r="F351" s="22">
        <v>10</v>
      </c>
      <c r="G351" s="24">
        <f>$G$77</f>
        <v>3.6999999999999998E-2</v>
      </c>
      <c r="H351" s="24">
        <f t="shared" si="75"/>
        <v>0.74</v>
      </c>
      <c r="I351" s="25"/>
      <c r="J351" s="24">
        <f t="shared" si="81"/>
        <v>0.37</v>
      </c>
      <c r="K351" s="25"/>
      <c r="L351" s="24"/>
      <c r="M351" s="24"/>
      <c r="N351" s="24"/>
      <c r="O351" s="24"/>
      <c r="P351" s="24"/>
      <c r="Q351" s="24"/>
      <c r="R351" s="24"/>
      <c r="S351" s="26"/>
      <c r="T351" s="24"/>
      <c r="U351" s="27"/>
      <c r="V351" s="27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8"/>
      <c r="AJ351" s="28"/>
      <c r="AK351" s="28"/>
      <c r="AL351" s="28"/>
      <c r="AM351" s="28"/>
      <c r="AN351" s="28"/>
      <c r="AO351" s="28"/>
    </row>
    <row r="352" spans="1:41" s="13" customFormat="1" ht="18.75" customHeight="1">
      <c r="A352" s="70" t="s">
        <v>490</v>
      </c>
      <c r="B352" s="20" t="s">
        <v>491</v>
      </c>
      <c r="C352" s="21"/>
      <c r="D352" s="21"/>
      <c r="E352" s="22"/>
      <c r="F352" s="22"/>
      <c r="G352" s="24"/>
      <c r="H352" s="24"/>
      <c r="I352" s="25"/>
      <c r="J352" s="24"/>
      <c r="K352" s="25"/>
      <c r="L352" s="24"/>
      <c r="M352" s="24"/>
      <c r="N352" s="24"/>
      <c r="O352" s="24"/>
      <c r="P352" s="24"/>
      <c r="Q352" s="24"/>
      <c r="R352" s="24"/>
      <c r="S352" s="26"/>
      <c r="T352" s="24"/>
      <c r="U352" s="27"/>
      <c r="V352" s="27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8"/>
      <c r="AJ352" s="28"/>
      <c r="AK352" s="28"/>
      <c r="AL352" s="28"/>
      <c r="AM352" s="28"/>
      <c r="AN352" s="28"/>
      <c r="AO352" s="28"/>
    </row>
    <row r="353" spans="1:41" s="13" customFormat="1" ht="17.25" customHeight="1">
      <c r="A353" s="160" t="s">
        <v>492</v>
      </c>
      <c r="B353" s="161" t="s">
        <v>493</v>
      </c>
      <c r="C353" s="162" t="s">
        <v>178</v>
      </c>
      <c r="D353" s="21" t="s">
        <v>179</v>
      </c>
      <c r="E353" s="22">
        <v>30</v>
      </c>
      <c r="F353" s="22">
        <v>15</v>
      </c>
      <c r="G353" s="24">
        <f>$G$76</f>
        <v>4.5999999999999999E-2</v>
      </c>
      <c r="H353" s="24">
        <f t="shared" si="75"/>
        <v>1.38</v>
      </c>
      <c r="I353" s="25">
        <f>H353+H354</f>
        <v>2.4899999999999998</v>
      </c>
      <c r="J353" s="24">
        <f t="shared" si="81"/>
        <v>0.69</v>
      </c>
      <c r="K353" s="25">
        <f>J353+J354</f>
        <v>1.2449999999999999</v>
      </c>
      <c r="L353" s="24"/>
      <c r="M353" s="24"/>
      <c r="N353" s="24"/>
      <c r="O353" s="24">
        <f>I353*$Q$7</f>
        <v>3.7349999999999994E-2</v>
      </c>
      <c r="P353" s="24">
        <f>K353*$Q$7</f>
        <v>1.8674999999999997E-2</v>
      </c>
      <c r="Q353" s="24"/>
      <c r="R353" s="24">
        <f>I353*$T$7</f>
        <v>0.84660000000000002</v>
      </c>
      <c r="S353" s="26">
        <f>K353*$T$7</f>
        <v>0.42330000000000001</v>
      </c>
      <c r="T353" s="24"/>
      <c r="U353" s="27">
        <f>I353*$W$7</f>
        <v>2.4899999999999998E-4</v>
      </c>
      <c r="V353" s="27">
        <f>K353*$W$7</f>
        <v>1.2449999999999999E-4</v>
      </c>
      <c r="W353" s="24"/>
      <c r="X353" s="24">
        <f>I353*$Z$7</f>
        <v>1.8958859999999997</v>
      </c>
      <c r="Y353" s="24">
        <f>K353*$Z$7</f>
        <v>0.94794299999999987</v>
      </c>
      <c r="Z353" s="24"/>
      <c r="AA353" s="24">
        <f>I353+O353+R353+U353+X353</f>
        <v>5.2700849999999999</v>
      </c>
      <c r="AB353" s="24">
        <f>K353+P353+S353+V353+Y353</f>
        <v>2.6350425</v>
      </c>
      <c r="AC353" s="24">
        <f>AA353*$AE$7</f>
        <v>10.54017</v>
      </c>
      <c r="AD353" s="24">
        <f>AB353*$AE$7</f>
        <v>5.2700849999999999</v>
      </c>
      <c r="AE353" s="24"/>
      <c r="AF353" s="24">
        <f>(AA353+AC353)*$AH$7</f>
        <v>0.47430764999999997</v>
      </c>
      <c r="AG353" s="24">
        <f>(AB353+AD353)*$AH$7</f>
        <v>0.23715382499999998</v>
      </c>
      <c r="AH353" s="24"/>
      <c r="AI353" s="28">
        <f>AA353+AC353+AF353</f>
        <v>16.284562649999998</v>
      </c>
      <c r="AJ353" s="28">
        <f>AB353+AD353+AG353</f>
        <v>8.142281324999999</v>
      </c>
      <c r="AK353" s="28">
        <f>AI353*$AM$7</f>
        <v>3.2569125299999997</v>
      </c>
      <c r="AL353" s="28">
        <f>AJ353*$AM$7</f>
        <v>1.6284562649999998</v>
      </c>
      <c r="AM353" s="28"/>
      <c r="AN353" s="28">
        <f>AI353+AK353</f>
        <v>19.541475179999999</v>
      </c>
      <c r="AO353" s="28">
        <f>AJ353+AL353</f>
        <v>9.7707375899999995</v>
      </c>
    </row>
    <row r="354" spans="1:41" s="13" customFormat="1" ht="23.25" customHeight="1">
      <c r="A354" s="160"/>
      <c r="B354" s="161"/>
      <c r="C354" s="162"/>
      <c r="D354" s="21" t="s">
        <v>49</v>
      </c>
      <c r="E354" s="22">
        <v>30</v>
      </c>
      <c r="F354" s="22">
        <v>15</v>
      </c>
      <c r="G354" s="24">
        <f>$G$77</f>
        <v>3.6999999999999998E-2</v>
      </c>
      <c r="H354" s="24">
        <f t="shared" si="75"/>
        <v>1.1099999999999999</v>
      </c>
      <c r="I354" s="25"/>
      <c r="J354" s="24">
        <f t="shared" si="81"/>
        <v>0.55499999999999994</v>
      </c>
      <c r="K354" s="25"/>
      <c r="L354" s="24"/>
      <c r="M354" s="24"/>
      <c r="N354" s="24"/>
      <c r="O354" s="24"/>
      <c r="P354" s="24"/>
      <c r="Q354" s="24"/>
      <c r="R354" s="24"/>
      <c r="S354" s="26"/>
      <c r="T354" s="24"/>
      <c r="U354" s="27"/>
      <c r="V354" s="27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8"/>
      <c r="AJ354" s="28"/>
      <c r="AK354" s="28"/>
      <c r="AL354" s="28"/>
      <c r="AM354" s="28"/>
      <c r="AN354" s="28"/>
      <c r="AO354" s="28"/>
    </row>
    <row r="355" spans="1:41" s="13" customFormat="1" ht="13.5" customHeight="1">
      <c r="A355" s="160" t="s">
        <v>494</v>
      </c>
      <c r="B355" s="161" t="s">
        <v>495</v>
      </c>
      <c r="C355" s="162" t="s">
        <v>178</v>
      </c>
      <c r="D355" s="21" t="s">
        <v>179</v>
      </c>
      <c r="E355" s="22">
        <v>60</v>
      </c>
      <c r="F355" s="22">
        <v>20</v>
      </c>
      <c r="G355" s="24">
        <f>$G$76</f>
        <v>4.5999999999999999E-2</v>
      </c>
      <c r="H355" s="24">
        <f t="shared" si="75"/>
        <v>2.76</v>
      </c>
      <c r="I355" s="25">
        <f>H355+H356</f>
        <v>4.24</v>
      </c>
      <c r="J355" s="24">
        <f t="shared" si="81"/>
        <v>0.91999999999999993</v>
      </c>
      <c r="K355" s="25">
        <f>J355+J356</f>
        <v>1.66</v>
      </c>
      <c r="L355" s="24"/>
      <c r="M355" s="24"/>
      <c r="N355" s="24"/>
      <c r="O355" s="24">
        <f>I355*$Q$7</f>
        <v>6.3600000000000004E-2</v>
      </c>
      <c r="P355" s="24">
        <f>K355*$Q$7</f>
        <v>2.4899999999999999E-2</v>
      </c>
      <c r="Q355" s="24"/>
      <c r="R355" s="24">
        <f>I355*$T$7</f>
        <v>1.4416000000000002</v>
      </c>
      <c r="S355" s="26">
        <f>K355*$T$7</f>
        <v>0.56440000000000001</v>
      </c>
      <c r="T355" s="24"/>
      <c r="U355" s="27">
        <f>I355*$W$7</f>
        <v>4.2400000000000006E-4</v>
      </c>
      <c r="V355" s="27">
        <f>K355*$W$7</f>
        <v>1.66E-4</v>
      </c>
      <c r="W355" s="24"/>
      <c r="X355" s="24">
        <f>I355*$Z$7</f>
        <v>3.2283360000000001</v>
      </c>
      <c r="Y355" s="24">
        <f>K355*$Z$7</f>
        <v>1.2639239999999998</v>
      </c>
      <c r="Z355" s="24"/>
      <c r="AA355" s="24">
        <f>I355+O355+R355+U355+X355</f>
        <v>8.9739599999999999</v>
      </c>
      <c r="AB355" s="24">
        <f>K355+P355+S355+V355+Y355</f>
        <v>3.5133899999999998</v>
      </c>
      <c r="AC355" s="24">
        <f>AA355*$AE$7</f>
        <v>17.94792</v>
      </c>
      <c r="AD355" s="24">
        <f>AB355*$AE$7</f>
        <v>7.0267799999999996</v>
      </c>
      <c r="AE355" s="24"/>
      <c r="AF355" s="24">
        <f>(AA355+AC355)*$AH$7</f>
        <v>0.80765640000000005</v>
      </c>
      <c r="AG355" s="24">
        <f>(AB355+AD355)*$AH$7</f>
        <v>0.31620509999999996</v>
      </c>
      <c r="AH355" s="24"/>
      <c r="AI355" s="28">
        <f>AA355+AC355+AF355</f>
        <v>27.729536400000001</v>
      </c>
      <c r="AJ355" s="28">
        <f>AB355+AD355+AG355</f>
        <v>10.856375099999999</v>
      </c>
      <c r="AK355" s="28">
        <f>AI355*$AM$7</f>
        <v>5.5459072800000007</v>
      </c>
      <c r="AL355" s="28">
        <f>AJ355*$AM$7</f>
        <v>2.1712750199999999</v>
      </c>
      <c r="AM355" s="28"/>
      <c r="AN355" s="28">
        <f>AI355+AK355</f>
        <v>33.275443680000002</v>
      </c>
      <c r="AO355" s="28">
        <f>AJ355+AL355</f>
        <v>13.027650119999999</v>
      </c>
    </row>
    <row r="356" spans="1:41" s="13" customFormat="1" ht="24.75" customHeight="1">
      <c r="A356" s="160"/>
      <c r="B356" s="161"/>
      <c r="C356" s="162"/>
      <c r="D356" s="21" t="s">
        <v>49</v>
      </c>
      <c r="E356" s="22">
        <v>40</v>
      </c>
      <c r="F356" s="22">
        <v>20</v>
      </c>
      <c r="G356" s="24">
        <f>$G$77</f>
        <v>3.6999999999999998E-2</v>
      </c>
      <c r="H356" s="24">
        <f t="shared" si="75"/>
        <v>1.48</v>
      </c>
      <c r="I356" s="25"/>
      <c r="J356" s="24">
        <f t="shared" si="81"/>
        <v>0.74</v>
      </c>
      <c r="K356" s="25"/>
      <c r="L356" s="24"/>
      <c r="M356" s="24"/>
      <c r="N356" s="24"/>
      <c r="O356" s="24"/>
      <c r="P356" s="24"/>
      <c r="Q356" s="24"/>
      <c r="R356" s="24"/>
      <c r="S356" s="26"/>
      <c r="T356" s="24"/>
      <c r="U356" s="27"/>
      <c r="V356" s="27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8"/>
      <c r="AJ356" s="28"/>
      <c r="AK356" s="28"/>
      <c r="AL356" s="28"/>
      <c r="AM356" s="28"/>
      <c r="AN356" s="28"/>
      <c r="AO356" s="28"/>
    </row>
    <row r="357" spans="1:41" s="13" customFormat="1" ht="15.75" customHeight="1">
      <c r="A357" s="160" t="s">
        <v>496</v>
      </c>
      <c r="B357" s="161" t="s">
        <v>497</v>
      </c>
      <c r="C357" s="162" t="s">
        <v>178</v>
      </c>
      <c r="D357" s="21" t="s">
        <v>179</v>
      </c>
      <c r="E357" s="22">
        <v>50</v>
      </c>
      <c r="F357" s="22">
        <v>30</v>
      </c>
      <c r="G357" s="24">
        <f>$G$76</f>
        <v>4.5999999999999999E-2</v>
      </c>
      <c r="H357" s="24">
        <f t="shared" si="75"/>
        <v>2.2999999999999998</v>
      </c>
      <c r="I357" s="25">
        <f>H357+H358</f>
        <v>4.5199999999999996</v>
      </c>
      <c r="J357" s="24">
        <f t="shared" si="81"/>
        <v>1.38</v>
      </c>
      <c r="K357" s="25">
        <f>J357+J358</f>
        <v>2.4899999999999998</v>
      </c>
      <c r="L357" s="24"/>
      <c r="M357" s="24"/>
      <c r="N357" s="24"/>
      <c r="O357" s="24">
        <f>I357*$Q$7</f>
        <v>6.7799999999999985E-2</v>
      </c>
      <c r="P357" s="24">
        <f>K357*$Q$7</f>
        <v>3.7349999999999994E-2</v>
      </c>
      <c r="Q357" s="24"/>
      <c r="R357" s="24">
        <f>I357*$T$7</f>
        <v>1.5367999999999999</v>
      </c>
      <c r="S357" s="26">
        <f>K357*$T$7</f>
        <v>0.84660000000000002</v>
      </c>
      <c r="T357" s="24"/>
      <c r="U357" s="27">
        <f>I357*$W$7</f>
        <v>4.5199999999999998E-4</v>
      </c>
      <c r="V357" s="27">
        <f>K357*$W$7</f>
        <v>2.4899999999999998E-4</v>
      </c>
      <c r="W357" s="24"/>
      <c r="X357" s="24">
        <f>I357*$Z$7</f>
        <v>3.4415279999999995</v>
      </c>
      <c r="Y357" s="24">
        <f>K357*$Z$7</f>
        <v>1.8958859999999997</v>
      </c>
      <c r="Z357" s="24"/>
      <c r="AA357" s="24">
        <f>I357+O357+R357+U357+X357</f>
        <v>9.5665799999999983</v>
      </c>
      <c r="AB357" s="24">
        <f>K357+P357+S357+V357+Y357</f>
        <v>5.2700849999999999</v>
      </c>
      <c r="AC357" s="24">
        <f>AA357*$AE$7</f>
        <v>19.133159999999997</v>
      </c>
      <c r="AD357" s="24">
        <f>AB357*$AE$7</f>
        <v>10.54017</v>
      </c>
      <c r="AE357" s="24"/>
      <c r="AF357" s="24">
        <f>(AA357+AC357)*$AH$7</f>
        <v>0.86099219999999976</v>
      </c>
      <c r="AG357" s="24">
        <f>(AB357+AD357)*$AH$7</f>
        <v>0.47430764999999997</v>
      </c>
      <c r="AH357" s="24"/>
      <c r="AI357" s="28">
        <f>AA357+AC357+AF357</f>
        <v>29.560732199999993</v>
      </c>
      <c r="AJ357" s="28">
        <f>AB357+AD357+AG357</f>
        <v>16.284562649999998</v>
      </c>
      <c r="AK357" s="28">
        <f>AI357*$AM$7</f>
        <v>5.912146439999999</v>
      </c>
      <c r="AL357" s="28">
        <f>AJ357*$AM$7</f>
        <v>3.2569125299999997</v>
      </c>
      <c r="AM357" s="28"/>
      <c r="AN357" s="28">
        <f>AI357+AK357</f>
        <v>35.47287863999999</v>
      </c>
      <c r="AO357" s="28">
        <f>AJ357+AL357</f>
        <v>19.541475179999999</v>
      </c>
    </row>
    <row r="358" spans="1:41" s="13" customFormat="1" ht="22.5" customHeight="1">
      <c r="A358" s="160"/>
      <c r="B358" s="161"/>
      <c r="C358" s="162"/>
      <c r="D358" s="21" t="s">
        <v>49</v>
      </c>
      <c r="E358" s="22">
        <v>60</v>
      </c>
      <c r="F358" s="22">
        <v>30</v>
      </c>
      <c r="G358" s="24">
        <f>$G$77</f>
        <v>3.6999999999999998E-2</v>
      </c>
      <c r="H358" s="24">
        <f t="shared" si="75"/>
        <v>2.2199999999999998</v>
      </c>
      <c r="I358" s="25"/>
      <c r="J358" s="24">
        <f t="shared" si="81"/>
        <v>1.1099999999999999</v>
      </c>
      <c r="K358" s="25"/>
      <c r="L358" s="24"/>
      <c r="M358" s="24"/>
      <c r="N358" s="24"/>
      <c r="O358" s="24"/>
      <c r="P358" s="24"/>
      <c r="Q358" s="24"/>
      <c r="R358" s="24"/>
      <c r="S358" s="26"/>
      <c r="T358" s="24"/>
      <c r="U358" s="27"/>
      <c r="V358" s="27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8"/>
      <c r="AJ358" s="28"/>
      <c r="AK358" s="28"/>
      <c r="AL358" s="28"/>
      <c r="AM358" s="28"/>
      <c r="AN358" s="28"/>
      <c r="AO358" s="28"/>
    </row>
    <row r="359" spans="1:41" s="13" customFormat="1" ht="14.25" customHeight="1">
      <c r="A359" s="160" t="s">
        <v>498</v>
      </c>
      <c r="B359" s="161" t="s">
        <v>499</v>
      </c>
      <c r="C359" s="162" t="s">
        <v>178</v>
      </c>
      <c r="D359" s="21" t="s">
        <v>179</v>
      </c>
      <c r="E359" s="22">
        <v>20</v>
      </c>
      <c r="F359" s="22">
        <v>10</v>
      </c>
      <c r="G359" s="24">
        <f>$G$76</f>
        <v>4.5999999999999999E-2</v>
      </c>
      <c r="H359" s="24">
        <f t="shared" si="75"/>
        <v>0.91999999999999993</v>
      </c>
      <c r="I359" s="25">
        <f>H359+H360</f>
        <v>1.66</v>
      </c>
      <c r="J359" s="24">
        <f t="shared" si="81"/>
        <v>0.45999999999999996</v>
      </c>
      <c r="K359" s="25">
        <f>J359+J360</f>
        <v>0.83</v>
      </c>
      <c r="L359" s="24"/>
      <c r="M359" s="24"/>
      <c r="N359" s="24"/>
      <c r="O359" s="24">
        <f>I359*$Q$7</f>
        <v>2.4899999999999999E-2</v>
      </c>
      <c r="P359" s="24">
        <f>K359*$Q$7</f>
        <v>1.2449999999999999E-2</v>
      </c>
      <c r="Q359" s="24"/>
      <c r="R359" s="24">
        <f>I359*$T$7</f>
        <v>0.56440000000000001</v>
      </c>
      <c r="S359" s="26">
        <f>K359*$T$7</f>
        <v>0.28220000000000001</v>
      </c>
      <c r="T359" s="24"/>
      <c r="U359" s="27">
        <f>I359*$W$7</f>
        <v>1.66E-4</v>
      </c>
      <c r="V359" s="27">
        <f>K359*$W$7</f>
        <v>8.2999999999999998E-5</v>
      </c>
      <c r="W359" s="24"/>
      <c r="X359" s="24">
        <f>I359*$Z$7</f>
        <v>1.2639239999999998</v>
      </c>
      <c r="Y359" s="24">
        <f>K359*$Z$7</f>
        <v>0.63196199999999991</v>
      </c>
      <c r="Z359" s="24"/>
      <c r="AA359" s="24">
        <f>I359+O359+R359+U359+X359</f>
        <v>3.5133899999999998</v>
      </c>
      <c r="AB359" s="24">
        <f>K359+P359+S359+V359+Y359</f>
        <v>1.7566949999999999</v>
      </c>
      <c r="AC359" s="24">
        <f>AA359*$AE$7</f>
        <v>7.0267799999999996</v>
      </c>
      <c r="AD359" s="24">
        <f>AB359*$AE$7</f>
        <v>3.5133899999999998</v>
      </c>
      <c r="AE359" s="24"/>
      <c r="AF359" s="24">
        <f>(AA359+AC359)*$AH$7</f>
        <v>0.31620509999999996</v>
      </c>
      <c r="AG359" s="24">
        <f>(AB359+AD359)*$AH$7</f>
        <v>0.15810254999999998</v>
      </c>
      <c r="AH359" s="24"/>
      <c r="AI359" s="28">
        <f>AA359+AC359+AF359</f>
        <v>10.856375099999999</v>
      </c>
      <c r="AJ359" s="28">
        <f>AB359+AD359+AG359</f>
        <v>5.4281875499999996</v>
      </c>
      <c r="AK359" s="28">
        <f>AI359*$AM$7</f>
        <v>2.1712750199999999</v>
      </c>
      <c r="AL359" s="28">
        <f>AJ359*$AM$7</f>
        <v>1.08563751</v>
      </c>
      <c r="AM359" s="28"/>
      <c r="AN359" s="28">
        <f>AI359+AK359</f>
        <v>13.027650119999999</v>
      </c>
      <c r="AO359" s="28">
        <f>AJ359+AL359</f>
        <v>6.5138250599999994</v>
      </c>
    </row>
    <row r="360" spans="1:41" s="13" customFormat="1" ht="26.25" customHeight="1">
      <c r="A360" s="160"/>
      <c r="B360" s="161"/>
      <c r="C360" s="162"/>
      <c r="D360" s="21" t="s">
        <v>49</v>
      </c>
      <c r="E360" s="22">
        <v>20</v>
      </c>
      <c r="F360" s="22">
        <v>10</v>
      </c>
      <c r="G360" s="24">
        <f>$G$77</f>
        <v>3.6999999999999998E-2</v>
      </c>
      <c r="H360" s="24">
        <f t="shared" si="75"/>
        <v>0.74</v>
      </c>
      <c r="I360" s="25"/>
      <c r="J360" s="24">
        <f t="shared" si="81"/>
        <v>0.37</v>
      </c>
      <c r="K360" s="25"/>
      <c r="L360" s="24"/>
      <c r="M360" s="24"/>
      <c r="N360" s="24"/>
      <c r="O360" s="24"/>
      <c r="P360" s="24"/>
      <c r="Q360" s="24"/>
      <c r="R360" s="24"/>
      <c r="S360" s="26"/>
      <c r="T360" s="24"/>
      <c r="U360" s="27"/>
      <c r="V360" s="27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8"/>
      <c r="AJ360" s="28"/>
      <c r="AK360" s="28"/>
      <c r="AL360" s="28"/>
      <c r="AM360" s="28"/>
      <c r="AN360" s="28"/>
      <c r="AO360" s="28"/>
    </row>
    <row r="361" spans="1:41" s="13" customFormat="1" ht="13.5" customHeight="1">
      <c r="A361" s="19" t="s">
        <v>500</v>
      </c>
      <c r="B361" s="20" t="s">
        <v>501</v>
      </c>
      <c r="C361" s="21"/>
      <c r="D361" s="21"/>
      <c r="E361" s="22"/>
      <c r="F361" s="22"/>
      <c r="G361" s="24"/>
      <c r="H361" s="24"/>
      <c r="I361" s="25"/>
      <c r="J361" s="24"/>
      <c r="K361" s="25"/>
      <c r="L361" s="24"/>
      <c r="M361" s="24"/>
      <c r="N361" s="24"/>
      <c r="O361" s="24"/>
      <c r="P361" s="24"/>
      <c r="Q361" s="24"/>
      <c r="R361" s="24"/>
      <c r="S361" s="26"/>
      <c r="T361" s="24"/>
      <c r="U361" s="27"/>
      <c r="V361" s="27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8"/>
      <c r="AJ361" s="28"/>
      <c r="AK361" s="28"/>
      <c r="AL361" s="28"/>
      <c r="AM361" s="28"/>
      <c r="AN361" s="28"/>
      <c r="AO361" s="28"/>
    </row>
    <row r="362" spans="1:41" s="13" customFormat="1" ht="15" customHeight="1">
      <c r="A362" s="160" t="s">
        <v>502</v>
      </c>
      <c r="B362" s="161" t="s">
        <v>503</v>
      </c>
      <c r="C362" s="162" t="s">
        <v>178</v>
      </c>
      <c r="D362" s="21" t="s">
        <v>179</v>
      </c>
      <c r="E362" s="22">
        <v>20</v>
      </c>
      <c r="F362" s="22">
        <v>15</v>
      </c>
      <c r="G362" s="24">
        <f>$G$76</f>
        <v>4.5999999999999999E-2</v>
      </c>
      <c r="H362" s="24">
        <f t="shared" si="75"/>
        <v>0.91999999999999993</v>
      </c>
      <c r="I362" s="25">
        <f>H362+H363</f>
        <v>3.88</v>
      </c>
      <c r="J362" s="24">
        <f t="shared" si="81"/>
        <v>0.69</v>
      </c>
      <c r="K362" s="25">
        <f>J362+J363</f>
        <v>3.28</v>
      </c>
      <c r="L362" s="24"/>
      <c r="M362" s="24"/>
      <c r="N362" s="24"/>
      <c r="O362" s="24">
        <f>I362*$Q$7</f>
        <v>5.8199999999999995E-2</v>
      </c>
      <c r="P362" s="24">
        <f>K362*$Q$7</f>
        <v>4.9199999999999994E-2</v>
      </c>
      <c r="Q362" s="24"/>
      <c r="R362" s="24">
        <f>I362*$T$7</f>
        <v>1.3192000000000002</v>
      </c>
      <c r="S362" s="26">
        <f>K362*$T$7</f>
        <v>1.1152</v>
      </c>
      <c r="T362" s="24"/>
      <c r="U362" s="27">
        <f>I362*$W$7</f>
        <v>3.88E-4</v>
      </c>
      <c r="V362" s="27">
        <f>K362*$W$7</f>
        <v>3.28E-4</v>
      </c>
      <c r="W362" s="24"/>
      <c r="X362" s="24">
        <f>I362*$Z$7</f>
        <v>2.9542319999999997</v>
      </c>
      <c r="Y362" s="24">
        <f>K362*$Z$7</f>
        <v>2.4973919999999996</v>
      </c>
      <c r="Z362" s="24"/>
      <c r="AA362" s="24">
        <f>I362+O362+R362+U362+X362</f>
        <v>8.212019999999999</v>
      </c>
      <c r="AB362" s="24">
        <f>K362+P362+S362+V362+Y362</f>
        <v>6.9421199999999992</v>
      </c>
      <c r="AC362" s="24">
        <f>AA362*$AE$7</f>
        <v>16.424039999999998</v>
      </c>
      <c r="AD362" s="24">
        <f>AB362*$AE$7</f>
        <v>13.884239999999998</v>
      </c>
      <c r="AE362" s="24"/>
      <c r="AF362" s="24">
        <f>(AA362+AC362)*$AH$7</f>
        <v>0.7390817999999999</v>
      </c>
      <c r="AG362" s="24">
        <f>(AB362+AD362)*$AH$7</f>
        <v>0.62479079999999987</v>
      </c>
      <c r="AH362" s="24"/>
      <c r="AI362" s="28">
        <f>AA362+AC362+AF362</f>
        <v>25.375141799999998</v>
      </c>
      <c r="AJ362" s="28">
        <f>AB362+AD362+AG362</f>
        <v>21.451150799999997</v>
      </c>
      <c r="AK362" s="28">
        <f>AI362*$AM$7</f>
        <v>5.0750283600000001</v>
      </c>
      <c r="AL362" s="28">
        <f>AJ362*$AM$7</f>
        <v>4.2902301599999992</v>
      </c>
      <c r="AM362" s="28"/>
      <c r="AN362" s="28">
        <f>AI362+AK362</f>
        <v>30.450170159999999</v>
      </c>
      <c r="AO362" s="28">
        <f>AJ362+AL362</f>
        <v>25.741380959999997</v>
      </c>
    </row>
    <row r="363" spans="1:41" s="13" customFormat="1" ht="27" customHeight="1">
      <c r="A363" s="160"/>
      <c r="B363" s="161"/>
      <c r="C363" s="162"/>
      <c r="D363" s="21" t="s">
        <v>49</v>
      </c>
      <c r="E363" s="22">
        <v>80</v>
      </c>
      <c r="F363" s="22">
        <v>70</v>
      </c>
      <c r="G363" s="24">
        <f>$G$77</f>
        <v>3.6999999999999998E-2</v>
      </c>
      <c r="H363" s="24">
        <f t="shared" si="75"/>
        <v>2.96</v>
      </c>
      <c r="I363" s="25"/>
      <c r="J363" s="24">
        <f t="shared" si="81"/>
        <v>2.59</v>
      </c>
      <c r="K363" s="25"/>
      <c r="L363" s="24"/>
      <c r="M363" s="24"/>
      <c r="N363" s="24"/>
      <c r="O363" s="24"/>
      <c r="P363" s="24"/>
      <c r="Q363" s="24"/>
      <c r="R363" s="24"/>
      <c r="S363" s="26"/>
      <c r="T363" s="24"/>
      <c r="U363" s="27"/>
      <c r="V363" s="27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8"/>
      <c r="AJ363" s="28"/>
      <c r="AK363" s="28"/>
      <c r="AL363" s="28"/>
      <c r="AM363" s="28"/>
      <c r="AN363" s="28"/>
      <c r="AO363" s="28"/>
    </row>
    <row r="364" spans="1:41" s="13" customFormat="1" ht="13.5" customHeight="1">
      <c r="A364" s="160" t="s">
        <v>504</v>
      </c>
      <c r="B364" s="161" t="s">
        <v>505</v>
      </c>
      <c r="C364" s="162" t="s">
        <v>178</v>
      </c>
      <c r="D364" s="21" t="s">
        <v>179</v>
      </c>
      <c r="E364" s="22">
        <v>10</v>
      </c>
      <c r="F364" s="22">
        <v>5</v>
      </c>
      <c r="G364" s="24">
        <f>$G$76</f>
        <v>4.5999999999999999E-2</v>
      </c>
      <c r="H364" s="24">
        <f t="shared" si="75"/>
        <v>0.45999999999999996</v>
      </c>
      <c r="I364" s="25">
        <f>H364+H365</f>
        <v>1.5699999999999998</v>
      </c>
      <c r="J364" s="24">
        <f t="shared" si="81"/>
        <v>0.22999999999999998</v>
      </c>
      <c r="K364" s="25">
        <f>J364+J365</f>
        <v>0.78499999999999992</v>
      </c>
      <c r="L364" s="24"/>
      <c r="M364" s="24"/>
      <c r="N364" s="24"/>
      <c r="O364" s="24">
        <f>I364*$Q$7</f>
        <v>2.3549999999999998E-2</v>
      </c>
      <c r="P364" s="24">
        <f>K364*$Q$7</f>
        <v>1.1774999999999999E-2</v>
      </c>
      <c r="Q364" s="24"/>
      <c r="R364" s="24">
        <f>I364*$T$7</f>
        <v>0.53379999999999994</v>
      </c>
      <c r="S364" s="26">
        <f>K364*$T$7</f>
        <v>0.26689999999999997</v>
      </c>
      <c r="T364" s="24"/>
      <c r="U364" s="27">
        <f>I364*$W$7</f>
        <v>1.5699999999999999E-4</v>
      </c>
      <c r="V364" s="27">
        <f>K364*$W$7</f>
        <v>7.8499999999999997E-5</v>
      </c>
      <c r="W364" s="24"/>
      <c r="X364" s="24">
        <f>I364*$Z$7</f>
        <v>1.1953979999999997</v>
      </c>
      <c r="Y364" s="24">
        <f>K364*$Z$7</f>
        <v>0.59769899999999987</v>
      </c>
      <c r="Z364" s="24"/>
      <c r="AA364" s="24">
        <f>I364+O364+R364+U364+X364</f>
        <v>3.3229049999999996</v>
      </c>
      <c r="AB364" s="24">
        <f>K364+P364+S364+V364+Y364</f>
        <v>1.6614524999999998</v>
      </c>
      <c r="AC364" s="24">
        <f>AA364*$AE$7</f>
        <v>6.6458099999999991</v>
      </c>
      <c r="AD364" s="24">
        <f>AB364*$AE$7</f>
        <v>3.3229049999999996</v>
      </c>
      <c r="AE364" s="24"/>
      <c r="AF364" s="24">
        <f>(AA364+AC364)*$AH$7</f>
        <v>0.29906144999999995</v>
      </c>
      <c r="AG364" s="24">
        <f>(AB364+AD364)*$AH$7</f>
        <v>0.14953072499999998</v>
      </c>
      <c r="AH364" s="24"/>
      <c r="AI364" s="28">
        <f>AA364+AC364+AF364</f>
        <v>10.267776449999999</v>
      </c>
      <c r="AJ364" s="28">
        <f>AB364+AD364+AG364</f>
        <v>5.1338882249999997</v>
      </c>
      <c r="AK364" s="28">
        <f>AI364*$AM$7</f>
        <v>2.0535552899999998</v>
      </c>
      <c r="AL364" s="28">
        <f>AJ364*$AM$7</f>
        <v>1.0267776449999999</v>
      </c>
      <c r="AM364" s="28"/>
      <c r="AN364" s="28">
        <f>AI364+AK364</f>
        <v>12.32133174</v>
      </c>
      <c r="AO364" s="28">
        <f>AJ364+AL364</f>
        <v>6.1606658699999999</v>
      </c>
    </row>
    <row r="365" spans="1:41" s="13" customFormat="1" ht="28.5" customHeight="1">
      <c r="A365" s="160"/>
      <c r="B365" s="161"/>
      <c r="C365" s="162"/>
      <c r="D365" s="21" t="s">
        <v>49</v>
      </c>
      <c r="E365" s="22">
        <v>30</v>
      </c>
      <c r="F365" s="22">
        <v>15</v>
      </c>
      <c r="G365" s="24">
        <f>$G$77</f>
        <v>3.6999999999999998E-2</v>
      </c>
      <c r="H365" s="24">
        <f t="shared" si="75"/>
        <v>1.1099999999999999</v>
      </c>
      <c r="I365" s="25"/>
      <c r="J365" s="24">
        <f t="shared" si="81"/>
        <v>0.55499999999999994</v>
      </c>
      <c r="K365" s="25"/>
      <c r="L365" s="24"/>
      <c r="M365" s="24"/>
      <c r="N365" s="24"/>
      <c r="O365" s="24"/>
      <c r="P365" s="24"/>
      <c r="Q365" s="24"/>
      <c r="R365" s="24"/>
      <c r="S365" s="26"/>
      <c r="T365" s="24"/>
      <c r="U365" s="27"/>
      <c r="V365" s="27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8"/>
      <c r="AJ365" s="28"/>
      <c r="AK365" s="28"/>
      <c r="AL365" s="28"/>
      <c r="AM365" s="28"/>
      <c r="AN365" s="28"/>
      <c r="AO365" s="28"/>
    </row>
    <row r="366" spans="1:41" s="13" customFormat="1" ht="17.25" customHeight="1">
      <c r="A366" s="160" t="s">
        <v>506</v>
      </c>
      <c r="B366" s="161" t="s">
        <v>507</v>
      </c>
      <c r="C366" s="162" t="s">
        <v>178</v>
      </c>
      <c r="D366" s="21" t="s">
        <v>179</v>
      </c>
      <c r="E366" s="22">
        <v>15</v>
      </c>
      <c r="F366" s="22">
        <v>10</v>
      </c>
      <c r="G366" s="24">
        <f>$G$76</f>
        <v>4.5999999999999999E-2</v>
      </c>
      <c r="H366" s="24">
        <f t="shared" si="75"/>
        <v>0.69</v>
      </c>
      <c r="I366" s="25">
        <f>H366+H367</f>
        <v>1.43</v>
      </c>
      <c r="J366" s="24">
        <f t="shared" si="81"/>
        <v>0.45999999999999996</v>
      </c>
      <c r="K366" s="25">
        <f>J366+J367</f>
        <v>0.83</v>
      </c>
      <c r="L366" s="24"/>
      <c r="M366" s="24"/>
      <c r="N366" s="24"/>
      <c r="O366" s="24">
        <f>I366*$Q$7</f>
        <v>2.1449999999999997E-2</v>
      </c>
      <c r="P366" s="24">
        <f>K366*$Q$7</f>
        <v>1.2449999999999999E-2</v>
      </c>
      <c r="Q366" s="24"/>
      <c r="R366" s="24">
        <f>I366*$T$7</f>
        <v>0.48620000000000002</v>
      </c>
      <c r="S366" s="26">
        <f>K366*$T$7</f>
        <v>0.28220000000000001</v>
      </c>
      <c r="T366" s="24"/>
      <c r="U366" s="27">
        <f>I366*$W$7</f>
        <v>1.4300000000000001E-4</v>
      </c>
      <c r="V366" s="27">
        <f>K366*$W$7</f>
        <v>8.2999999999999998E-5</v>
      </c>
      <c r="W366" s="24"/>
      <c r="X366" s="24">
        <f>I366*$Z$7</f>
        <v>1.0888019999999998</v>
      </c>
      <c r="Y366" s="24">
        <f>K366*$Z$7</f>
        <v>0.63196199999999991</v>
      </c>
      <c r="Z366" s="24"/>
      <c r="AA366" s="24">
        <f>I366+O366+R366+U366+X366</f>
        <v>3.0265949999999995</v>
      </c>
      <c r="AB366" s="24">
        <f>K366+P366+S366+V366+Y366</f>
        <v>1.7566949999999999</v>
      </c>
      <c r="AC366" s="24">
        <f>AA366*$AE$7</f>
        <v>6.053189999999999</v>
      </c>
      <c r="AD366" s="24">
        <f>AB366*$AE$7</f>
        <v>3.5133899999999998</v>
      </c>
      <c r="AE366" s="24"/>
      <c r="AF366" s="24">
        <f>(AA366+AC366)*$AH$7</f>
        <v>0.27239354999999993</v>
      </c>
      <c r="AG366" s="24">
        <f>(AB366+AD366)*$AH$7</f>
        <v>0.15810254999999998</v>
      </c>
      <c r="AH366" s="24"/>
      <c r="AI366" s="28">
        <f>AA366+AC366+AF366</f>
        <v>9.3521785499999979</v>
      </c>
      <c r="AJ366" s="28">
        <f>AB366+AD366+AG366</f>
        <v>5.4281875499999996</v>
      </c>
      <c r="AK366" s="28">
        <f>AI366*$AM$7</f>
        <v>1.8704357099999998</v>
      </c>
      <c r="AL366" s="28">
        <f>AJ366*$AM$7</f>
        <v>1.08563751</v>
      </c>
      <c r="AM366" s="28"/>
      <c r="AN366" s="28">
        <f>AI366+AK366</f>
        <v>11.222614259999997</v>
      </c>
      <c r="AO366" s="28">
        <f>AJ366+AL366</f>
        <v>6.5138250599999994</v>
      </c>
    </row>
    <row r="367" spans="1:41" s="13" customFormat="1" ht="25.5" customHeight="1">
      <c r="A367" s="160"/>
      <c r="B367" s="161"/>
      <c r="C367" s="162"/>
      <c r="D367" s="21" t="s">
        <v>49</v>
      </c>
      <c r="E367" s="22">
        <v>20</v>
      </c>
      <c r="F367" s="22">
        <v>10</v>
      </c>
      <c r="G367" s="24">
        <f>$G$77</f>
        <v>3.6999999999999998E-2</v>
      </c>
      <c r="H367" s="24">
        <f t="shared" si="75"/>
        <v>0.74</v>
      </c>
      <c r="I367" s="25"/>
      <c r="J367" s="24">
        <f t="shared" si="81"/>
        <v>0.37</v>
      </c>
      <c r="K367" s="25"/>
      <c r="L367" s="24"/>
      <c r="M367" s="24"/>
      <c r="N367" s="24"/>
      <c r="O367" s="24"/>
      <c r="P367" s="24"/>
      <c r="Q367" s="24"/>
      <c r="R367" s="24"/>
      <c r="S367" s="26"/>
      <c r="T367" s="24"/>
      <c r="U367" s="27"/>
      <c r="V367" s="27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8"/>
      <c r="AJ367" s="28"/>
      <c r="AK367" s="28"/>
      <c r="AL367" s="28"/>
      <c r="AM367" s="28"/>
      <c r="AN367" s="28"/>
      <c r="AO367" s="28"/>
    </row>
    <row r="368" spans="1:41" s="13" customFormat="1" ht="18.75" customHeight="1">
      <c r="A368" s="19" t="s">
        <v>508</v>
      </c>
      <c r="B368" s="20" t="s">
        <v>509</v>
      </c>
      <c r="C368" s="21"/>
      <c r="D368" s="21"/>
      <c r="E368" s="22"/>
      <c r="F368" s="22"/>
      <c r="G368" s="24"/>
      <c r="H368" s="24"/>
      <c r="I368" s="25"/>
      <c r="J368" s="24"/>
      <c r="K368" s="25"/>
      <c r="L368" s="24"/>
      <c r="M368" s="24"/>
      <c r="N368" s="24"/>
      <c r="O368" s="24"/>
      <c r="P368" s="24"/>
      <c r="Q368" s="24"/>
      <c r="R368" s="24"/>
      <c r="S368" s="26"/>
      <c r="T368" s="24"/>
      <c r="U368" s="27"/>
      <c r="V368" s="27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8"/>
      <c r="AJ368" s="28"/>
      <c r="AK368" s="28"/>
      <c r="AL368" s="28"/>
      <c r="AM368" s="28"/>
      <c r="AN368" s="28"/>
      <c r="AO368" s="28"/>
    </row>
    <row r="369" spans="1:41" s="13" customFormat="1" ht="14.25" customHeight="1">
      <c r="A369" s="160" t="s">
        <v>510</v>
      </c>
      <c r="B369" s="161" t="s">
        <v>511</v>
      </c>
      <c r="C369" s="162" t="s">
        <v>178</v>
      </c>
      <c r="D369" s="21" t="s">
        <v>179</v>
      </c>
      <c r="E369" s="22">
        <v>40</v>
      </c>
      <c r="F369" s="22">
        <v>20</v>
      </c>
      <c r="G369" s="24">
        <f>$G$76</f>
        <v>4.5999999999999999E-2</v>
      </c>
      <c r="H369" s="24">
        <f t="shared" si="75"/>
        <v>1.8399999999999999</v>
      </c>
      <c r="I369" s="25">
        <f>H369+H370</f>
        <v>2.9499999999999997</v>
      </c>
      <c r="J369" s="24">
        <f t="shared" si="81"/>
        <v>0.91999999999999993</v>
      </c>
      <c r="K369" s="25">
        <f>J369+J370</f>
        <v>1.66</v>
      </c>
      <c r="L369" s="24"/>
      <c r="M369" s="24"/>
      <c r="N369" s="24"/>
      <c r="O369" s="24">
        <f>I369*$Q$7</f>
        <v>4.4249999999999998E-2</v>
      </c>
      <c r="P369" s="24">
        <f>K369*$Q$7</f>
        <v>2.4899999999999999E-2</v>
      </c>
      <c r="Q369" s="24"/>
      <c r="R369" s="24">
        <f>I369*$T$7</f>
        <v>1.0029999999999999</v>
      </c>
      <c r="S369" s="26">
        <f>K369*$T$7</f>
        <v>0.56440000000000001</v>
      </c>
      <c r="T369" s="24"/>
      <c r="U369" s="27">
        <f>I369*$W$7</f>
        <v>2.9499999999999996E-4</v>
      </c>
      <c r="V369" s="27">
        <f>K369*$W$7</f>
        <v>1.66E-4</v>
      </c>
      <c r="W369" s="24"/>
      <c r="X369" s="24">
        <f>I369*$Z$7</f>
        <v>2.2461299999999995</v>
      </c>
      <c r="Y369" s="24">
        <f>K369*$Z$7</f>
        <v>1.2639239999999998</v>
      </c>
      <c r="Z369" s="24"/>
      <c r="AA369" s="24">
        <f>I369+O369+R369+U369+X369</f>
        <v>6.2436749999999988</v>
      </c>
      <c r="AB369" s="24">
        <f>K369+P369+S369+V369+Y369</f>
        <v>3.5133899999999998</v>
      </c>
      <c r="AC369" s="24">
        <f>AA369*$AE$7</f>
        <v>12.487349999999998</v>
      </c>
      <c r="AD369" s="24">
        <f>AB369*$AE$7</f>
        <v>7.0267799999999996</v>
      </c>
      <c r="AE369" s="24"/>
      <c r="AF369" s="24">
        <f>(AA369+AC369)*$AH$7</f>
        <v>0.56193074999999981</v>
      </c>
      <c r="AG369" s="24">
        <f>(AB369+AD369)*$AH$7</f>
        <v>0.31620509999999996</v>
      </c>
      <c r="AH369" s="24"/>
      <c r="AI369" s="28">
        <f>AA369+AC369+AF369</f>
        <v>19.292955749999994</v>
      </c>
      <c r="AJ369" s="28">
        <f>AB369+AD369+AG369</f>
        <v>10.856375099999999</v>
      </c>
      <c r="AK369" s="28">
        <f>AI369*$AM$7</f>
        <v>3.8585911499999987</v>
      </c>
      <c r="AL369" s="28">
        <f>AJ369*$AM$7</f>
        <v>2.1712750199999999</v>
      </c>
      <c r="AM369" s="28"/>
      <c r="AN369" s="28">
        <f>AI369+AK369</f>
        <v>23.151546899999992</v>
      </c>
      <c r="AO369" s="28">
        <f>AJ369+AL369</f>
        <v>13.027650119999999</v>
      </c>
    </row>
    <row r="370" spans="1:41" s="13" customFormat="1" ht="27.75" customHeight="1">
      <c r="A370" s="160"/>
      <c r="B370" s="161"/>
      <c r="C370" s="162"/>
      <c r="D370" s="21" t="s">
        <v>49</v>
      </c>
      <c r="E370" s="22">
        <v>30</v>
      </c>
      <c r="F370" s="22">
        <v>20</v>
      </c>
      <c r="G370" s="24">
        <f>$G$77</f>
        <v>3.6999999999999998E-2</v>
      </c>
      <c r="H370" s="24">
        <f t="shared" si="75"/>
        <v>1.1099999999999999</v>
      </c>
      <c r="I370" s="25"/>
      <c r="J370" s="24">
        <f t="shared" si="81"/>
        <v>0.74</v>
      </c>
      <c r="K370" s="25"/>
      <c r="L370" s="24"/>
      <c r="M370" s="24"/>
      <c r="N370" s="24"/>
      <c r="O370" s="24"/>
      <c r="P370" s="24"/>
      <c r="Q370" s="24"/>
      <c r="R370" s="24"/>
      <c r="S370" s="26"/>
      <c r="T370" s="24"/>
      <c r="U370" s="27"/>
      <c r="V370" s="27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8"/>
      <c r="AJ370" s="28"/>
      <c r="AK370" s="28"/>
      <c r="AL370" s="28"/>
      <c r="AM370" s="28"/>
      <c r="AN370" s="28"/>
      <c r="AO370" s="28"/>
    </row>
    <row r="371" spans="1:41" s="13" customFormat="1" ht="16.5" customHeight="1">
      <c r="A371" s="160" t="s">
        <v>512</v>
      </c>
      <c r="B371" s="161" t="s">
        <v>513</v>
      </c>
      <c r="C371" s="162" t="s">
        <v>178</v>
      </c>
      <c r="D371" s="21" t="s">
        <v>179</v>
      </c>
      <c r="E371" s="22">
        <v>40</v>
      </c>
      <c r="F371" s="22">
        <v>20</v>
      </c>
      <c r="G371" s="24">
        <f>$G$76</f>
        <v>4.5999999999999999E-2</v>
      </c>
      <c r="H371" s="24">
        <f t="shared" si="75"/>
        <v>1.8399999999999999</v>
      </c>
      <c r="I371" s="25">
        <f>H371+H372</f>
        <v>2.9499999999999997</v>
      </c>
      <c r="J371" s="24">
        <f t="shared" si="81"/>
        <v>0.91999999999999993</v>
      </c>
      <c r="K371" s="25">
        <f>J371+J372</f>
        <v>1.66</v>
      </c>
      <c r="L371" s="24"/>
      <c r="M371" s="24"/>
      <c r="N371" s="24"/>
      <c r="O371" s="24">
        <f>I371*$Q$7</f>
        <v>4.4249999999999998E-2</v>
      </c>
      <c r="P371" s="24">
        <f>K371*$Q$7</f>
        <v>2.4899999999999999E-2</v>
      </c>
      <c r="Q371" s="24"/>
      <c r="R371" s="24">
        <f>I371*$T$7</f>
        <v>1.0029999999999999</v>
      </c>
      <c r="S371" s="26">
        <f>K371*$T$7</f>
        <v>0.56440000000000001</v>
      </c>
      <c r="T371" s="24"/>
      <c r="U371" s="27">
        <f>I371*$W$7</f>
        <v>2.9499999999999996E-4</v>
      </c>
      <c r="V371" s="27">
        <f>K371*$W$7</f>
        <v>1.66E-4</v>
      </c>
      <c r="W371" s="24"/>
      <c r="X371" s="24">
        <f>I371*$Z$7</f>
        <v>2.2461299999999995</v>
      </c>
      <c r="Y371" s="24">
        <f>K371*$Z$7</f>
        <v>1.2639239999999998</v>
      </c>
      <c r="Z371" s="24"/>
      <c r="AA371" s="24">
        <f>I371+O371+R371+U371+X371</f>
        <v>6.2436749999999988</v>
      </c>
      <c r="AB371" s="24">
        <f>K371+P371+S371+V371+Y371</f>
        <v>3.5133899999999998</v>
      </c>
      <c r="AC371" s="24">
        <f>AA371*$AE$7</f>
        <v>12.487349999999998</v>
      </c>
      <c r="AD371" s="24">
        <f>AB371*$AE$7</f>
        <v>7.0267799999999996</v>
      </c>
      <c r="AE371" s="24"/>
      <c r="AF371" s="24">
        <f>(AA371+AC371)*$AH$7</f>
        <v>0.56193074999999981</v>
      </c>
      <c r="AG371" s="24">
        <f>(AB371+AD371)*$AH$7</f>
        <v>0.31620509999999996</v>
      </c>
      <c r="AH371" s="24"/>
      <c r="AI371" s="28">
        <f>AA371+AC371+AF371</f>
        <v>19.292955749999994</v>
      </c>
      <c r="AJ371" s="28">
        <f>AB371+AD371+AG371</f>
        <v>10.856375099999999</v>
      </c>
      <c r="AK371" s="28">
        <f>AI371*$AM$7</f>
        <v>3.8585911499999987</v>
      </c>
      <c r="AL371" s="28">
        <f>AJ371*$AM$7</f>
        <v>2.1712750199999999</v>
      </c>
      <c r="AM371" s="28"/>
      <c r="AN371" s="28">
        <f>AI371+AK371</f>
        <v>23.151546899999992</v>
      </c>
      <c r="AO371" s="28">
        <f>AJ371+AL371</f>
        <v>13.027650119999999</v>
      </c>
    </row>
    <row r="372" spans="1:41" s="13" customFormat="1" ht="24.75" customHeight="1">
      <c r="A372" s="160"/>
      <c r="B372" s="161"/>
      <c r="C372" s="162"/>
      <c r="D372" s="21" t="s">
        <v>49</v>
      </c>
      <c r="E372" s="22">
        <v>30</v>
      </c>
      <c r="F372" s="22">
        <v>20</v>
      </c>
      <c r="G372" s="24">
        <f>$G$77</f>
        <v>3.6999999999999998E-2</v>
      </c>
      <c r="H372" s="24">
        <f t="shared" si="75"/>
        <v>1.1099999999999999</v>
      </c>
      <c r="I372" s="25"/>
      <c r="J372" s="24">
        <f t="shared" si="81"/>
        <v>0.74</v>
      </c>
      <c r="K372" s="25"/>
      <c r="L372" s="24"/>
      <c r="M372" s="24"/>
      <c r="N372" s="24"/>
      <c r="O372" s="24"/>
      <c r="P372" s="24"/>
      <c r="Q372" s="24"/>
      <c r="R372" s="24"/>
      <c r="S372" s="26"/>
      <c r="T372" s="24"/>
      <c r="U372" s="27"/>
      <c r="V372" s="27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8"/>
      <c r="AJ372" s="28"/>
      <c r="AK372" s="28"/>
      <c r="AL372" s="28"/>
      <c r="AM372" s="28"/>
      <c r="AN372" s="28"/>
      <c r="AO372" s="28"/>
    </row>
    <row r="373" spans="1:41" s="13" customFormat="1" ht="18" customHeight="1">
      <c r="A373" s="160" t="s">
        <v>514</v>
      </c>
      <c r="B373" s="161" t="s">
        <v>515</v>
      </c>
      <c r="C373" s="162" t="s">
        <v>178</v>
      </c>
      <c r="D373" s="21" t="s">
        <v>179</v>
      </c>
      <c r="E373" s="22">
        <v>40</v>
      </c>
      <c r="F373" s="22">
        <v>20</v>
      </c>
      <c r="G373" s="24">
        <f>$G$76</f>
        <v>4.5999999999999999E-2</v>
      </c>
      <c r="H373" s="24">
        <f t="shared" si="75"/>
        <v>1.8399999999999999</v>
      </c>
      <c r="I373" s="25">
        <f>H373+H374</f>
        <v>2.9499999999999997</v>
      </c>
      <c r="J373" s="24">
        <f t="shared" si="81"/>
        <v>0.91999999999999993</v>
      </c>
      <c r="K373" s="25">
        <f>J373+J374</f>
        <v>1.66</v>
      </c>
      <c r="L373" s="24"/>
      <c r="M373" s="24"/>
      <c r="N373" s="24"/>
      <c r="O373" s="24">
        <f>I373*$Q$7</f>
        <v>4.4249999999999998E-2</v>
      </c>
      <c r="P373" s="24">
        <f>K373*$Q$7</f>
        <v>2.4899999999999999E-2</v>
      </c>
      <c r="Q373" s="24"/>
      <c r="R373" s="24">
        <f>I373*$T$7</f>
        <v>1.0029999999999999</v>
      </c>
      <c r="S373" s="26">
        <f>K373*$T$7</f>
        <v>0.56440000000000001</v>
      </c>
      <c r="T373" s="24"/>
      <c r="U373" s="27">
        <f>I373*$W$7</f>
        <v>2.9499999999999996E-4</v>
      </c>
      <c r="V373" s="27">
        <f>K373*$W$7</f>
        <v>1.66E-4</v>
      </c>
      <c r="W373" s="24"/>
      <c r="X373" s="24">
        <f>I373*$Z$7</f>
        <v>2.2461299999999995</v>
      </c>
      <c r="Y373" s="24">
        <f>K373*$Z$7</f>
        <v>1.2639239999999998</v>
      </c>
      <c r="Z373" s="24"/>
      <c r="AA373" s="24">
        <f>I373+O373+R373+U373+X373</f>
        <v>6.2436749999999988</v>
      </c>
      <c r="AB373" s="24">
        <f>K373+P373+S373+V373+Y373</f>
        <v>3.5133899999999998</v>
      </c>
      <c r="AC373" s="24">
        <f>AA373*$AE$7</f>
        <v>12.487349999999998</v>
      </c>
      <c r="AD373" s="24">
        <f>AB373*$AE$7</f>
        <v>7.0267799999999996</v>
      </c>
      <c r="AE373" s="24"/>
      <c r="AF373" s="24">
        <f>(AA373+AC373)*$AH$7</f>
        <v>0.56193074999999981</v>
      </c>
      <c r="AG373" s="24">
        <f>(AB373+AD373)*$AH$7</f>
        <v>0.31620509999999996</v>
      </c>
      <c r="AH373" s="24"/>
      <c r="AI373" s="28">
        <f>AA373+AC373+AF373</f>
        <v>19.292955749999994</v>
      </c>
      <c r="AJ373" s="28">
        <f>AB373+AD373+AG373</f>
        <v>10.856375099999999</v>
      </c>
      <c r="AK373" s="28">
        <f>AI373*$AM$7</f>
        <v>3.8585911499999987</v>
      </c>
      <c r="AL373" s="28">
        <f>AJ373*$AM$7</f>
        <v>2.1712750199999999</v>
      </c>
      <c r="AM373" s="28"/>
      <c r="AN373" s="28">
        <f>AI373+AK373</f>
        <v>23.151546899999992</v>
      </c>
      <c r="AO373" s="28">
        <f>AJ373+AL373</f>
        <v>13.027650119999999</v>
      </c>
    </row>
    <row r="374" spans="1:41" s="13" customFormat="1" ht="23.25" customHeight="1">
      <c r="A374" s="160"/>
      <c r="B374" s="161"/>
      <c r="C374" s="162"/>
      <c r="D374" s="21" t="s">
        <v>49</v>
      </c>
      <c r="E374" s="22">
        <v>30</v>
      </c>
      <c r="F374" s="22">
        <v>20</v>
      </c>
      <c r="G374" s="24">
        <f>$G$77</f>
        <v>3.6999999999999998E-2</v>
      </c>
      <c r="H374" s="24">
        <f t="shared" si="75"/>
        <v>1.1099999999999999</v>
      </c>
      <c r="I374" s="25"/>
      <c r="J374" s="24">
        <f t="shared" si="81"/>
        <v>0.74</v>
      </c>
      <c r="K374" s="25"/>
      <c r="L374" s="24"/>
      <c r="M374" s="24"/>
      <c r="N374" s="24"/>
      <c r="O374" s="24"/>
      <c r="P374" s="24"/>
      <c r="Q374" s="24"/>
      <c r="R374" s="24"/>
      <c r="S374" s="26"/>
      <c r="T374" s="24"/>
      <c r="U374" s="27"/>
      <c r="V374" s="27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8"/>
      <c r="AJ374" s="28"/>
      <c r="AK374" s="28"/>
      <c r="AL374" s="28"/>
      <c r="AM374" s="28"/>
      <c r="AN374" s="28"/>
      <c r="AO374" s="28"/>
    </row>
    <row r="375" spans="1:41" s="13" customFormat="1" ht="21" customHeight="1">
      <c r="A375" s="19" t="s">
        <v>516</v>
      </c>
      <c r="B375" s="20" t="s">
        <v>517</v>
      </c>
      <c r="C375" s="21"/>
      <c r="D375" s="21"/>
      <c r="E375" s="22"/>
      <c r="F375" s="22"/>
      <c r="G375" s="24"/>
      <c r="H375" s="24"/>
      <c r="I375" s="25"/>
      <c r="J375" s="24"/>
      <c r="K375" s="25"/>
      <c r="L375" s="24"/>
      <c r="M375" s="24"/>
      <c r="N375" s="24"/>
      <c r="O375" s="24"/>
      <c r="P375" s="24"/>
      <c r="Q375" s="24"/>
      <c r="R375" s="24"/>
      <c r="S375" s="26"/>
      <c r="T375" s="24"/>
      <c r="U375" s="27"/>
      <c r="V375" s="27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8"/>
      <c r="AJ375" s="28"/>
      <c r="AK375" s="28"/>
      <c r="AL375" s="28"/>
      <c r="AM375" s="28"/>
      <c r="AN375" s="28"/>
      <c r="AO375" s="28"/>
    </row>
    <row r="376" spans="1:41" s="13" customFormat="1" ht="15.75" customHeight="1">
      <c r="A376" s="173" t="s">
        <v>518</v>
      </c>
      <c r="B376" s="179" t="s">
        <v>519</v>
      </c>
      <c r="C376" s="177" t="s">
        <v>178</v>
      </c>
      <c r="D376" s="21" t="s">
        <v>179</v>
      </c>
      <c r="E376" s="22">
        <v>30</v>
      </c>
      <c r="F376" s="22">
        <v>5</v>
      </c>
      <c r="G376" s="24">
        <f>$G$76</f>
        <v>4.5999999999999999E-2</v>
      </c>
      <c r="H376" s="24">
        <f t="shared" si="75"/>
        <v>1.38</v>
      </c>
      <c r="I376" s="25">
        <f>H376+H377</f>
        <v>3.5999999999999996</v>
      </c>
      <c r="J376" s="24">
        <f t="shared" si="81"/>
        <v>0.22999999999999998</v>
      </c>
      <c r="K376" s="25">
        <f>J376+J377</f>
        <v>0.97</v>
      </c>
      <c r="L376" s="24"/>
      <c r="M376" s="24"/>
      <c r="N376" s="24"/>
      <c r="O376" s="24">
        <f>I376*$Q$7</f>
        <v>5.3999999999999992E-2</v>
      </c>
      <c r="P376" s="24">
        <f>K376*$Q$7</f>
        <v>1.4549999999999999E-2</v>
      </c>
      <c r="Q376" s="24"/>
      <c r="R376" s="24">
        <f>I376*$T$7</f>
        <v>1.224</v>
      </c>
      <c r="S376" s="26">
        <f>K376*$T$7</f>
        <v>0.32980000000000004</v>
      </c>
      <c r="T376" s="24"/>
      <c r="U376" s="27">
        <f>I376*$W$7</f>
        <v>3.5999999999999997E-4</v>
      </c>
      <c r="V376" s="27">
        <f>K376*$W$7</f>
        <v>9.7E-5</v>
      </c>
      <c r="W376" s="24"/>
      <c r="X376" s="24">
        <f>I376*$Z$7</f>
        <v>2.7410399999999995</v>
      </c>
      <c r="Y376" s="24">
        <f>K376*$Z$7</f>
        <v>0.73855799999999994</v>
      </c>
      <c r="Z376" s="24"/>
      <c r="AA376" s="24">
        <f>I376+O376+R376+U376+X376</f>
        <v>7.6193999999999988</v>
      </c>
      <c r="AB376" s="24">
        <f>K376+P376+S376+V376+Y376</f>
        <v>2.0530049999999997</v>
      </c>
      <c r="AC376" s="24">
        <f>AA376*$AE$7</f>
        <v>15.238799999999998</v>
      </c>
      <c r="AD376" s="24">
        <f>AB376*$AE$7</f>
        <v>4.1060099999999995</v>
      </c>
      <c r="AE376" s="24"/>
      <c r="AF376" s="24">
        <f>(AA376+AC376)*$AH$7</f>
        <v>0.68574599999999986</v>
      </c>
      <c r="AG376" s="24">
        <f>(AB376+AD376)*$AH$7</f>
        <v>0.18477044999999997</v>
      </c>
      <c r="AH376" s="24"/>
      <c r="AI376" s="28">
        <f>AA376+AC376+AF376</f>
        <v>23.543945999999995</v>
      </c>
      <c r="AJ376" s="28">
        <f>AB376+AD376+AG376</f>
        <v>6.3437854499999995</v>
      </c>
      <c r="AK376" s="28">
        <f>AI376*$AM$7</f>
        <v>4.7087891999999991</v>
      </c>
      <c r="AL376" s="28">
        <f>AJ376*$AM$7</f>
        <v>1.26875709</v>
      </c>
      <c r="AM376" s="28"/>
      <c r="AN376" s="28">
        <f>AI376+AK376</f>
        <v>28.252735199999993</v>
      </c>
      <c r="AO376" s="28">
        <f>AJ376+AL376</f>
        <v>7.6125425399999997</v>
      </c>
    </row>
    <row r="377" spans="1:41" s="13" customFormat="1" ht="23.25" customHeight="1">
      <c r="A377" s="174"/>
      <c r="B377" s="180"/>
      <c r="C377" s="178"/>
      <c r="D377" s="21" t="s">
        <v>49</v>
      </c>
      <c r="E377" s="22">
        <v>60</v>
      </c>
      <c r="F377" s="22">
        <v>20</v>
      </c>
      <c r="G377" s="24">
        <f>$G$77</f>
        <v>3.6999999999999998E-2</v>
      </c>
      <c r="H377" s="24">
        <f t="shared" si="75"/>
        <v>2.2199999999999998</v>
      </c>
      <c r="I377" s="25"/>
      <c r="J377" s="24">
        <f t="shared" si="81"/>
        <v>0.74</v>
      </c>
      <c r="K377" s="25"/>
      <c r="L377" s="24"/>
      <c r="M377" s="24"/>
      <c r="N377" s="24"/>
      <c r="O377" s="24"/>
      <c r="P377" s="24"/>
      <c r="Q377" s="24"/>
      <c r="R377" s="24"/>
      <c r="S377" s="26"/>
      <c r="T377" s="24"/>
      <c r="U377" s="27"/>
      <c r="V377" s="27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8"/>
      <c r="AJ377" s="28"/>
      <c r="AK377" s="28"/>
      <c r="AL377" s="28"/>
      <c r="AM377" s="28"/>
      <c r="AN377" s="28"/>
      <c r="AO377" s="28"/>
    </row>
    <row r="378" spans="1:41" s="13" customFormat="1" ht="18.75" customHeight="1">
      <c r="A378" s="160" t="s">
        <v>520</v>
      </c>
      <c r="B378" s="161" t="s">
        <v>521</v>
      </c>
      <c r="C378" s="162" t="s">
        <v>178</v>
      </c>
      <c r="D378" s="21" t="s">
        <v>179</v>
      </c>
      <c r="E378" s="22">
        <v>40</v>
      </c>
      <c r="F378" s="22">
        <v>20</v>
      </c>
      <c r="G378" s="24">
        <f>$G$76</f>
        <v>4.5999999999999999E-2</v>
      </c>
      <c r="H378" s="24">
        <f t="shared" si="75"/>
        <v>1.8399999999999999</v>
      </c>
      <c r="I378" s="25">
        <f>H378+H379</f>
        <v>3.6899999999999995</v>
      </c>
      <c r="J378" s="24">
        <f t="shared" si="81"/>
        <v>0.91999999999999993</v>
      </c>
      <c r="K378" s="25">
        <f>J378+J379</f>
        <v>2.4</v>
      </c>
      <c r="L378" s="24"/>
      <c r="M378" s="24"/>
      <c r="N378" s="24"/>
      <c r="O378" s="24">
        <f>I378*$Q$7</f>
        <v>5.5349999999999989E-2</v>
      </c>
      <c r="P378" s="24">
        <f>K378*$Q$7</f>
        <v>3.5999999999999997E-2</v>
      </c>
      <c r="Q378" s="24"/>
      <c r="R378" s="24">
        <f>I378*$T$7</f>
        <v>1.2545999999999999</v>
      </c>
      <c r="S378" s="26">
        <f>K378*$T$7</f>
        <v>0.81600000000000006</v>
      </c>
      <c r="T378" s="24"/>
      <c r="U378" s="27">
        <f>I378*$W$7</f>
        <v>3.6899999999999997E-4</v>
      </c>
      <c r="V378" s="27">
        <f>K378*$W$7</f>
        <v>2.4000000000000001E-4</v>
      </c>
      <c r="W378" s="24"/>
      <c r="X378" s="24">
        <f>I378*$Z$7</f>
        <v>2.8095659999999993</v>
      </c>
      <c r="Y378" s="24">
        <f>K378*$Z$7</f>
        <v>1.8273599999999999</v>
      </c>
      <c r="Z378" s="24"/>
      <c r="AA378" s="24">
        <f>I378+O378+R378+U378+X378</f>
        <v>7.8098849999999986</v>
      </c>
      <c r="AB378" s="24">
        <f>K378+P378+S378+V378+Y378</f>
        <v>5.0795999999999992</v>
      </c>
      <c r="AC378" s="24">
        <f>AA378*$AE$7</f>
        <v>15.619769999999997</v>
      </c>
      <c r="AD378" s="24">
        <f>AB378*$AE$7</f>
        <v>10.159199999999998</v>
      </c>
      <c r="AE378" s="24"/>
      <c r="AF378" s="24">
        <f>(AA378+AC378)*$AH$7</f>
        <v>0.70288964999999992</v>
      </c>
      <c r="AG378" s="24">
        <f>(AB378+AD378)*$AH$7</f>
        <v>0.4571639999999999</v>
      </c>
      <c r="AH378" s="24"/>
      <c r="AI378" s="28">
        <f>AA378+AC378+AF378</f>
        <v>24.132544649999996</v>
      </c>
      <c r="AJ378" s="28">
        <f>AB378+AD378+AG378</f>
        <v>15.695963999999998</v>
      </c>
      <c r="AK378" s="28">
        <f>AI378*$AM$7</f>
        <v>4.8265089299999993</v>
      </c>
      <c r="AL378" s="28">
        <f>AJ378*$AM$7</f>
        <v>3.1391928</v>
      </c>
      <c r="AM378" s="28"/>
      <c r="AN378" s="28">
        <f>AI378+AK378</f>
        <v>28.959053579999996</v>
      </c>
      <c r="AO378" s="28">
        <f>AJ378+AL378</f>
        <v>18.8351568</v>
      </c>
    </row>
    <row r="379" spans="1:41" s="13" customFormat="1" ht="24" customHeight="1">
      <c r="A379" s="160"/>
      <c r="B379" s="161"/>
      <c r="C379" s="162"/>
      <c r="D379" s="21" t="s">
        <v>49</v>
      </c>
      <c r="E379" s="22">
        <v>50</v>
      </c>
      <c r="F379" s="22">
        <v>40</v>
      </c>
      <c r="G379" s="24">
        <f>$G$77</f>
        <v>3.6999999999999998E-2</v>
      </c>
      <c r="H379" s="24">
        <f t="shared" si="75"/>
        <v>1.8499999999999999</v>
      </c>
      <c r="I379" s="25"/>
      <c r="J379" s="24">
        <f t="shared" si="81"/>
        <v>1.48</v>
      </c>
      <c r="K379" s="25"/>
      <c r="L379" s="24"/>
      <c r="M379" s="24"/>
      <c r="N379" s="24"/>
      <c r="O379" s="24"/>
      <c r="P379" s="24"/>
      <c r="Q379" s="24"/>
      <c r="R379" s="24"/>
      <c r="S379" s="26"/>
      <c r="T379" s="24"/>
      <c r="U379" s="27"/>
      <c r="V379" s="27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8"/>
      <c r="AJ379" s="28"/>
      <c r="AK379" s="28"/>
      <c r="AL379" s="28"/>
      <c r="AM379" s="28"/>
      <c r="AN379" s="28"/>
      <c r="AO379" s="28"/>
    </row>
    <row r="380" spans="1:41" s="13" customFormat="1" ht="17.25" customHeight="1">
      <c r="A380" s="160" t="s">
        <v>522</v>
      </c>
      <c r="B380" s="161" t="s">
        <v>523</v>
      </c>
      <c r="C380" s="162" t="s">
        <v>178</v>
      </c>
      <c r="D380" s="21" t="s">
        <v>179</v>
      </c>
      <c r="E380" s="22">
        <v>40</v>
      </c>
      <c r="F380" s="22">
        <v>20</v>
      </c>
      <c r="G380" s="24">
        <f>$G$76</f>
        <v>4.5999999999999999E-2</v>
      </c>
      <c r="H380" s="24">
        <f t="shared" si="75"/>
        <v>1.8399999999999999</v>
      </c>
      <c r="I380" s="25">
        <f>H380+H381</f>
        <v>3.6899999999999995</v>
      </c>
      <c r="J380" s="24">
        <f t="shared" si="81"/>
        <v>0.91999999999999993</v>
      </c>
      <c r="K380" s="25">
        <f>J380+J381</f>
        <v>2.4</v>
      </c>
      <c r="L380" s="24"/>
      <c r="M380" s="24"/>
      <c r="N380" s="24"/>
      <c r="O380" s="24">
        <f>I380*$Q$7</f>
        <v>5.5349999999999989E-2</v>
      </c>
      <c r="P380" s="24">
        <f>K380*$Q$7</f>
        <v>3.5999999999999997E-2</v>
      </c>
      <c r="Q380" s="24"/>
      <c r="R380" s="24">
        <f>I380*$T$7</f>
        <v>1.2545999999999999</v>
      </c>
      <c r="S380" s="26">
        <f>K380*$T$7</f>
        <v>0.81600000000000006</v>
      </c>
      <c r="T380" s="24"/>
      <c r="U380" s="27">
        <f>I380*$W$7</f>
        <v>3.6899999999999997E-4</v>
      </c>
      <c r="V380" s="27">
        <f>K380*$W$7</f>
        <v>2.4000000000000001E-4</v>
      </c>
      <c r="W380" s="24"/>
      <c r="X380" s="24">
        <f>I380*$Z$7</f>
        <v>2.8095659999999993</v>
      </c>
      <c r="Y380" s="24">
        <f>K380*$Z$7</f>
        <v>1.8273599999999999</v>
      </c>
      <c r="Z380" s="24"/>
      <c r="AA380" s="24">
        <f>I380+O380+R380+U380+X380</f>
        <v>7.8098849999999986</v>
      </c>
      <c r="AB380" s="24">
        <f>K380+P380+S380+V380+Y380</f>
        <v>5.0795999999999992</v>
      </c>
      <c r="AC380" s="24">
        <f>AA380*$AE$7</f>
        <v>15.619769999999997</v>
      </c>
      <c r="AD380" s="24">
        <f>AB380*$AE$7</f>
        <v>10.159199999999998</v>
      </c>
      <c r="AE380" s="24"/>
      <c r="AF380" s="24">
        <f>(AA380+AC380)*$AH$7</f>
        <v>0.70288964999999992</v>
      </c>
      <c r="AG380" s="24">
        <f>(AB380+AD380)*$AH$7</f>
        <v>0.4571639999999999</v>
      </c>
      <c r="AH380" s="24"/>
      <c r="AI380" s="28">
        <f>AA380+AC380+AF380</f>
        <v>24.132544649999996</v>
      </c>
      <c r="AJ380" s="28">
        <f>AB380+AD380+AG380</f>
        <v>15.695963999999998</v>
      </c>
      <c r="AK380" s="28">
        <f>AI380*$AM$7</f>
        <v>4.8265089299999993</v>
      </c>
      <c r="AL380" s="28">
        <f>AJ380*$AM$7</f>
        <v>3.1391928</v>
      </c>
      <c r="AM380" s="28"/>
      <c r="AN380" s="28">
        <f>AI380+AK380</f>
        <v>28.959053579999996</v>
      </c>
      <c r="AO380" s="28">
        <f>AJ380+AL380</f>
        <v>18.8351568</v>
      </c>
    </row>
    <row r="381" spans="1:41" s="13" customFormat="1" ht="21.75" customHeight="1">
      <c r="A381" s="160"/>
      <c r="B381" s="161"/>
      <c r="C381" s="162"/>
      <c r="D381" s="21" t="s">
        <v>49</v>
      </c>
      <c r="E381" s="22">
        <v>50</v>
      </c>
      <c r="F381" s="22">
        <v>40</v>
      </c>
      <c r="G381" s="24">
        <f>$G$77</f>
        <v>3.6999999999999998E-2</v>
      </c>
      <c r="H381" s="24">
        <f t="shared" si="75"/>
        <v>1.8499999999999999</v>
      </c>
      <c r="I381" s="25"/>
      <c r="J381" s="24">
        <f t="shared" si="81"/>
        <v>1.48</v>
      </c>
      <c r="K381" s="25"/>
      <c r="L381" s="24"/>
      <c r="M381" s="24"/>
      <c r="N381" s="24"/>
      <c r="O381" s="24"/>
      <c r="P381" s="24"/>
      <c r="Q381" s="24"/>
      <c r="R381" s="24"/>
      <c r="S381" s="26"/>
      <c r="T381" s="24"/>
      <c r="U381" s="27"/>
      <c r="V381" s="27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8"/>
      <c r="AJ381" s="28"/>
      <c r="AK381" s="28"/>
      <c r="AL381" s="28"/>
      <c r="AM381" s="28"/>
      <c r="AN381" s="28"/>
      <c r="AO381" s="28"/>
    </row>
    <row r="382" spans="1:41" s="13" customFormat="1" ht="13.5" customHeight="1">
      <c r="A382" s="19" t="s">
        <v>524</v>
      </c>
      <c r="B382" s="20" t="s">
        <v>525</v>
      </c>
      <c r="C382" s="21"/>
      <c r="D382" s="21"/>
      <c r="E382" s="22"/>
      <c r="F382" s="22"/>
      <c r="G382" s="24"/>
      <c r="H382" s="24"/>
      <c r="I382" s="25"/>
      <c r="J382" s="24"/>
      <c r="K382" s="25"/>
      <c r="L382" s="24"/>
      <c r="M382" s="24"/>
      <c r="N382" s="24"/>
      <c r="O382" s="24"/>
      <c r="P382" s="24"/>
      <c r="Q382" s="24"/>
      <c r="R382" s="24"/>
      <c r="S382" s="26"/>
      <c r="T382" s="24"/>
      <c r="U382" s="27"/>
      <c r="V382" s="27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8"/>
      <c r="AJ382" s="28"/>
      <c r="AK382" s="28"/>
      <c r="AL382" s="28"/>
      <c r="AM382" s="28"/>
      <c r="AN382" s="28"/>
      <c r="AO382" s="28"/>
    </row>
    <row r="383" spans="1:41" s="13" customFormat="1" ht="21.75" customHeight="1">
      <c r="A383" s="19" t="s">
        <v>526</v>
      </c>
      <c r="B383" s="20" t="s">
        <v>527</v>
      </c>
      <c r="C383" s="21" t="s">
        <v>178</v>
      </c>
      <c r="D383" s="21" t="s">
        <v>49</v>
      </c>
      <c r="E383" s="22">
        <v>65</v>
      </c>
      <c r="F383" s="22">
        <v>55</v>
      </c>
      <c r="G383" s="24">
        <f>$G$77</f>
        <v>3.6999999999999998E-2</v>
      </c>
      <c r="H383" s="24">
        <f t="shared" si="75"/>
        <v>2.4049999999999998</v>
      </c>
      <c r="I383" s="25">
        <f>H383</f>
        <v>2.4049999999999998</v>
      </c>
      <c r="J383" s="24">
        <f t="shared" si="81"/>
        <v>2.0349999999999997</v>
      </c>
      <c r="K383" s="25">
        <f>J383</f>
        <v>2.0349999999999997</v>
      </c>
      <c r="L383" s="24"/>
      <c r="M383" s="24"/>
      <c r="N383" s="24"/>
      <c r="O383" s="24">
        <f>I383*$Q$7</f>
        <v>3.6074999999999996E-2</v>
      </c>
      <c r="P383" s="24">
        <f>K383*$Q$7</f>
        <v>3.0524999999999993E-2</v>
      </c>
      <c r="Q383" s="24"/>
      <c r="R383" s="24">
        <f>I383*$T$7</f>
        <v>0.81769999999999998</v>
      </c>
      <c r="S383" s="26">
        <f>K383*$T$7</f>
        <v>0.69189999999999996</v>
      </c>
      <c r="T383" s="24"/>
      <c r="U383" s="27">
        <f>I383*$W$7</f>
        <v>2.4049999999999999E-4</v>
      </c>
      <c r="V383" s="27">
        <f>K383*$W$7</f>
        <v>2.0349999999999999E-4</v>
      </c>
      <c r="W383" s="24"/>
      <c r="X383" s="24">
        <f>I383*$Z$7</f>
        <v>1.8311669999999998</v>
      </c>
      <c r="Y383" s="24">
        <f>K383*$Z$7</f>
        <v>1.5494489999999996</v>
      </c>
      <c r="Z383" s="24"/>
      <c r="AA383" s="24">
        <f>I383+O383+R383+U383+X383</f>
        <v>5.0901824999999992</v>
      </c>
      <c r="AB383" s="24">
        <f>K383+P383+S383+V383+Y383</f>
        <v>4.3070774999999992</v>
      </c>
      <c r="AC383" s="24">
        <f>AA383*$AE$7</f>
        <v>10.180364999999998</v>
      </c>
      <c r="AD383" s="24">
        <f>AB383*$AE$7</f>
        <v>8.6141549999999985</v>
      </c>
      <c r="AE383" s="24"/>
      <c r="AF383" s="24">
        <f>(AA383+AC383)*$AH$7</f>
        <v>0.45811642499999988</v>
      </c>
      <c r="AG383" s="24">
        <f>(AB383+AD383)*$AH$7</f>
        <v>0.38763697499999994</v>
      </c>
      <c r="AH383" s="24"/>
      <c r="AI383" s="28">
        <f>AA383+AC383+AF383</f>
        <v>15.728663924999998</v>
      </c>
      <c r="AJ383" s="28">
        <f>AB383+AD383+AG383</f>
        <v>13.308869474999998</v>
      </c>
      <c r="AK383" s="28">
        <f>AI383*$AM$7</f>
        <v>3.1457327849999999</v>
      </c>
      <c r="AL383" s="28">
        <f>AJ383*$AM$7</f>
        <v>2.6617738949999996</v>
      </c>
      <c r="AM383" s="28"/>
      <c r="AN383" s="28">
        <f>AI383+AK383</f>
        <v>18.874396709999999</v>
      </c>
      <c r="AO383" s="28">
        <f>AJ383+AL383</f>
        <v>15.970643369999998</v>
      </c>
    </row>
    <row r="384" spans="1:41" s="13" customFormat="1" ht="18.75" customHeight="1">
      <c r="A384" s="160" t="s">
        <v>528</v>
      </c>
      <c r="B384" s="161" t="s">
        <v>529</v>
      </c>
      <c r="C384" s="162" t="s">
        <v>178</v>
      </c>
      <c r="D384" s="21" t="s">
        <v>179</v>
      </c>
      <c r="E384" s="22">
        <v>35</v>
      </c>
      <c r="F384" s="22">
        <v>30</v>
      </c>
      <c r="G384" s="24">
        <f>$G$76</f>
        <v>4.5999999999999999E-2</v>
      </c>
      <c r="H384" s="24">
        <f t="shared" si="75"/>
        <v>1.6099999999999999</v>
      </c>
      <c r="I384" s="25">
        <f>H384+H385</f>
        <v>3.09</v>
      </c>
      <c r="J384" s="24">
        <f t="shared" si="81"/>
        <v>1.38</v>
      </c>
      <c r="K384" s="25">
        <f>J384+J385</f>
        <v>2.4899999999999998</v>
      </c>
      <c r="L384" s="24"/>
      <c r="M384" s="24"/>
      <c r="N384" s="24"/>
      <c r="O384" s="24">
        <f>I384*$Q$7</f>
        <v>4.6349999999999995E-2</v>
      </c>
      <c r="P384" s="24">
        <f>K384*$Q$7</f>
        <v>3.7349999999999994E-2</v>
      </c>
      <c r="Q384" s="24"/>
      <c r="R384" s="24">
        <f>I384*$T$7</f>
        <v>1.0506</v>
      </c>
      <c r="S384" s="26">
        <f>K384*$T$7</f>
        <v>0.84660000000000002</v>
      </c>
      <c r="T384" s="24"/>
      <c r="U384" s="27">
        <f>I384*$W$7</f>
        <v>3.0899999999999998E-4</v>
      </c>
      <c r="V384" s="27">
        <f>K384*$W$7</f>
        <v>2.4899999999999998E-4</v>
      </c>
      <c r="W384" s="24"/>
      <c r="X384" s="24">
        <f>I384*$Z$7</f>
        <v>2.3527259999999997</v>
      </c>
      <c r="Y384" s="24">
        <f>K384*$Z$7</f>
        <v>1.8958859999999997</v>
      </c>
      <c r="Z384" s="24"/>
      <c r="AA384" s="24">
        <f>I384+O384+R384+U384+X384</f>
        <v>6.5399849999999988</v>
      </c>
      <c r="AB384" s="24">
        <f>K384+P384+S384+V384+Y384</f>
        <v>5.2700849999999999</v>
      </c>
      <c r="AC384" s="24">
        <f>AA384*$AE$7</f>
        <v>13.079969999999998</v>
      </c>
      <c r="AD384" s="24">
        <f>AB384*$AE$7</f>
        <v>10.54017</v>
      </c>
      <c r="AE384" s="24"/>
      <c r="AF384" s="24">
        <f>(AA384+AC384)*$AH$7</f>
        <v>0.58859864999999989</v>
      </c>
      <c r="AG384" s="24">
        <f>(AB384+AD384)*$AH$7</f>
        <v>0.47430764999999997</v>
      </c>
      <c r="AH384" s="24"/>
      <c r="AI384" s="28">
        <f>AA384+AC384+AF384</f>
        <v>20.208553649999999</v>
      </c>
      <c r="AJ384" s="28">
        <f>AB384+AD384+AG384</f>
        <v>16.284562649999998</v>
      </c>
      <c r="AK384" s="28">
        <f>AI384*$AM$7</f>
        <v>4.0417107300000001</v>
      </c>
      <c r="AL384" s="28">
        <f>AJ384*$AM$7</f>
        <v>3.2569125299999997</v>
      </c>
      <c r="AM384" s="28"/>
      <c r="AN384" s="28">
        <f>AI384+AK384</f>
        <v>24.250264379999997</v>
      </c>
      <c r="AO384" s="28">
        <f>AJ384+AL384</f>
        <v>19.541475179999999</v>
      </c>
    </row>
    <row r="385" spans="1:41" s="13" customFormat="1" ht="27.75" customHeight="1">
      <c r="A385" s="160"/>
      <c r="B385" s="161"/>
      <c r="C385" s="162"/>
      <c r="D385" s="21" t="s">
        <v>49</v>
      </c>
      <c r="E385" s="22">
        <v>40</v>
      </c>
      <c r="F385" s="22">
        <v>30</v>
      </c>
      <c r="G385" s="24">
        <f>$G$77</f>
        <v>3.6999999999999998E-2</v>
      </c>
      <c r="H385" s="24">
        <f t="shared" si="75"/>
        <v>1.48</v>
      </c>
      <c r="I385" s="25"/>
      <c r="J385" s="24">
        <f t="shared" si="81"/>
        <v>1.1099999999999999</v>
      </c>
      <c r="K385" s="25"/>
      <c r="L385" s="24"/>
      <c r="M385" s="24"/>
      <c r="N385" s="24"/>
      <c r="O385" s="24"/>
      <c r="P385" s="24"/>
      <c r="Q385" s="24"/>
      <c r="R385" s="24"/>
      <c r="S385" s="26"/>
      <c r="T385" s="24"/>
      <c r="U385" s="27"/>
      <c r="V385" s="27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8"/>
      <c r="AJ385" s="28"/>
      <c r="AK385" s="28"/>
      <c r="AL385" s="28"/>
      <c r="AM385" s="28"/>
      <c r="AN385" s="28"/>
      <c r="AO385" s="28"/>
    </row>
    <row r="386" spans="1:41" s="13" customFormat="1" ht="27.75" customHeight="1">
      <c r="A386" s="19" t="s">
        <v>530</v>
      </c>
      <c r="B386" s="20" t="s">
        <v>531</v>
      </c>
      <c r="C386" s="21" t="s">
        <v>178</v>
      </c>
      <c r="D386" s="21" t="s">
        <v>49</v>
      </c>
      <c r="E386" s="22">
        <v>30</v>
      </c>
      <c r="F386" s="22">
        <v>25</v>
      </c>
      <c r="G386" s="24">
        <f>$G$77</f>
        <v>3.6999999999999998E-2</v>
      </c>
      <c r="H386" s="24">
        <f t="shared" si="75"/>
        <v>1.1099999999999999</v>
      </c>
      <c r="I386" s="25">
        <f>H386</f>
        <v>1.1099999999999999</v>
      </c>
      <c r="J386" s="24">
        <f t="shared" si="81"/>
        <v>0.92499999999999993</v>
      </c>
      <c r="K386" s="25">
        <f>J386</f>
        <v>0.92499999999999993</v>
      </c>
      <c r="L386" s="24"/>
      <c r="M386" s="24"/>
      <c r="N386" s="24"/>
      <c r="O386" s="24">
        <f>I386*$Q$7</f>
        <v>1.6649999999999998E-2</v>
      </c>
      <c r="P386" s="24">
        <f>K386*$Q$7</f>
        <v>1.3874999999999998E-2</v>
      </c>
      <c r="Q386" s="24"/>
      <c r="R386" s="24">
        <f>I386*$T$7</f>
        <v>0.37739999999999996</v>
      </c>
      <c r="S386" s="26">
        <f>K386*$T$7</f>
        <v>0.3145</v>
      </c>
      <c r="T386" s="24"/>
      <c r="U386" s="27">
        <f>I386*$W$7</f>
        <v>1.1099999999999999E-4</v>
      </c>
      <c r="V386" s="27">
        <f>K386*$W$7</f>
        <v>9.2499999999999999E-5</v>
      </c>
      <c r="W386" s="24"/>
      <c r="X386" s="24">
        <f>I386*$Z$7</f>
        <v>0.84515399999999985</v>
      </c>
      <c r="Y386" s="24">
        <f>K386*$Z$7</f>
        <v>0.70429499999999989</v>
      </c>
      <c r="Z386" s="24"/>
      <c r="AA386" s="24">
        <f>I386+O386+R386+U386+X386</f>
        <v>2.3493149999999998</v>
      </c>
      <c r="AB386" s="24">
        <f>K386+P386+S386+V386+Y386</f>
        <v>1.9577624999999999</v>
      </c>
      <c r="AC386" s="24">
        <f>AA386*$AE$7</f>
        <v>4.6986299999999996</v>
      </c>
      <c r="AD386" s="24">
        <f>AB386*$AE$7</f>
        <v>3.9155249999999997</v>
      </c>
      <c r="AE386" s="24"/>
      <c r="AF386" s="24">
        <f>(AA386+AC386)*$AH$7</f>
        <v>0.21143834999999997</v>
      </c>
      <c r="AG386" s="24">
        <f>(AB386+AD386)*$AH$7</f>
        <v>0.176198625</v>
      </c>
      <c r="AH386" s="24"/>
      <c r="AI386" s="28">
        <f>AA386+AC386+AF386</f>
        <v>7.2593833499999993</v>
      </c>
      <c r="AJ386" s="28">
        <f>AB386+AD386+AG386</f>
        <v>6.0494861249999996</v>
      </c>
      <c r="AK386" s="28">
        <f>AI386*$AM$7</f>
        <v>1.4518766699999999</v>
      </c>
      <c r="AL386" s="28">
        <f>AJ386*$AM$7</f>
        <v>1.209897225</v>
      </c>
      <c r="AM386" s="28"/>
      <c r="AN386" s="28">
        <f>AI386+AK386</f>
        <v>8.7112600199999992</v>
      </c>
      <c r="AO386" s="28">
        <f>AJ386+AL386</f>
        <v>7.2593833499999993</v>
      </c>
    </row>
    <row r="387" spans="1:41" s="13" customFormat="1" ht="16.5" customHeight="1">
      <c r="A387" s="19" t="s">
        <v>532</v>
      </c>
      <c r="B387" s="20" t="s">
        <v>533</v>
      </c>
      <c r="C387" s="21"/>
      <c r="D387" s="21"/>
      <c r="E387" s="22"/>
      <c r="F387" s="22"/>
      <c r="G387" s="24"/>
      <c r="H387" s="24"/>
      <c r="I387" s="25"/>
      <c r="J387" s="24"/>
      <c r="K387" s="25"/>
      <c r="L387" s="24"/>
      <c r="M387" s="24"/>
      <c r="N387" s="24"/>
      <c r="O387" s="24"/>
      <c r="P387" s="24"/>
      <c r="Q387" s="24"/>
      <c r="R387" s="24"/>
      <c r="S387" s="26"/>
      <c r="T387" s="24"/>
      <c r="U387" s="27"/>
      <c r="V387" s="27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8"/>
      <c r="AJ387" s="28"/>
      <c r="AK387" s="28"/>
      <c r="AL387" s="28"/>
      <c r="AM387" s="28"/>
      <c r="AN387" s="28"/>
      <c r="AO387" s="28"/>
    </row>
    <row r="388" spans="1:41" s="13" customFormat="1" ht="27" customHeight="1">
      <c r="A388" s="19" t="s">
        <v>534</v>
      </c>
      <c r="B388" s="20" t="s">
        <v>535</v>
      </c>
      <c r="C388" s="21" t="s">
        <v>178</v>
      </c>
      <c r="D388" s="21" t="s">
        <v>49</v>
      </c>
      <c r="E388" s="22">
        <v>20</v>
      </c>
      <c r="F388" s="22">
        <v>15</v>
      </c>
      <c r="G388" s="24">
        <f>$G$77</f>
        <v>3.6999999999999998E-2</v>
      </c>
      <c r="H388" s="24">
        <f t="shared" si="75"/>
        <v>0.74</v>
      </c>
      <c r="I388" s="25">
        <f>H388</f>
        <v>0.74</v>
      </c>
      <c r="J388" s="24">
        <f t="shared" si="81"/>
        <v>0.55499999999999994</v>
      </c>
      <c r="K388" s="25">
        <f>J388</f>
        <v>0.55499999999999994</v>
      </c>
      <c r="L388" s="24"/>
      <c r="M388" s="24"/>
      <c r="N388" s="24"/>
      <c r="O388" s="24">
        <f>I388*$Q$7</f>
        <v>1.1099999999999999E-2</v>
      </c>
      <c r="P388" s="24">
        <f>K388*$Q$7</f>
        <v>8.3249999999999991E-3</v>
      </c>
      <c r="Q388" s="24"/>
      <c r="R388" s="24">
        <f>I388*$T$7</f>
        <v>0.25159999999999999</v>
      </c>
      <c r="S388" s="26">
        <f>K388*$T$7</f>
        <v>0.18869999999999998</v>
      </c>
      <c r="T388" s="24"/>
      <c r="U388" s="27">
        <f>I388*$W$7</f>
        <v>7.3999999999999996E-5</v>
      </c>
      <c r="V388" s="27">
        <f>K388*$W$7</f>
        <v>5.5499999999999994E-5</v>
      </c>
      <c r="W388" s="24"/>
      <c r="X388" s="24">
        <f>I388*$Z$7</f>
        <v>0.56343599999999994</v>
      </c>
      <c r="Y388" s="24">
        <f>K388*$Z$7</f>
        <v>0.42257699999999992</v>
      </c>
      <c r="Z388" s="24"/>
      <c r="AA388" s="24">
        <f>I388+O388+R388+U388+X388</f>
        <v>1.5662099999999999</v>
      </c>
      <c r="AB388" s="24">
        <f>K388+P388+S388+V388+Y388</f>
        <v>1.1746574999999999</v>
      </c>
      <c r="AC388" s="24">
        <f>AA388*$AE$7</f>
        <v>3.1324199999999998</v>
      </c>
      <c r="AD388" s="24">
        <f>AB388*$AE$7</f>
        <v>2.3493149999999998</v>
      </c>
      <c r="AE388" s="24"/>
      <c r="AF388" s="24">
        <f>(AA388+AC388)*$AH$7</f>
        <v>0.14095889999999997</v>
      </c>
      <c r="AG388" s="24">
        <f>(AB388+AD388)*$AH$7</f>
        <v>0.10571917499999998</v>
      </c>
      <c r="AH388" s="24"/>
      <c r="AI388" s="28">
        <f>AA388+AC388+AF388</f>
        <v>4.8395888999999999</v>
      </c>
      <c r="AJ388" s="28">
        <f>AB388+AD388+AG388</f>
        <v>3.6296916749999997</v>
      </c>
      <c r="AK388" s="28">
        <f>AI388*$AM$7</f>
        <v>0.96791778000000006</v>
      </c>
      <c r="AL388" s="28">
        <f>AJ388*$AM$7</f>
        <v>0.72593833499999993</v>
      </c>
      <c r="AM388" s="28"/>
      <c r="AN388" s="28">
        <f>AI388+AK388</f>
        <v>5.8075066799999995</v>
      </c>
      <c r="AO388" s="28">
        <f>AJ388+AL388</f>
        <v>4.3556300099999996</v>
      </c>
    </row>
    <row r="389" spans="1:41" s="13" customFormat="1" ht="21.75" customHeight="1">
      <c r="A389" s="160" t="s">
        <v>536</v>
      </c>
      <c r="B389" s="161" t="s">
        <v>537</v>
      </c>
      <c r="C389" s="162" t="s">
        <v>178</v>
      </c>
      <c r="D389" s="21" t="s">
        <v>179</v>
      </c>
      <c r="E389" s="22">
        <v>20</v>
      </c>
      <c r="F389" s="22">
        <v>10</v>
      </c>
      <c r="G389" s="24">
        <f>$G$76</f>
        <v>4.5999999999999999E-2</v>
      </c>
      <c r="H389" s="24">
        <f t="shared" si="75"/>
        <v>0.91999999999999993</v>
      </c>
      <c r="I389" s="25">
        <f>H389+H390</f>
        <v>2.7699999999999996</v>
      </c>
      <c r="J389" s="24">
        <f t="shared" si="81"/>
        <v>0.45999999999999996</v>
      </c>
      <c r="K389" s="25">
        <f>J389+J390</f>
        <v>0.83</v>
      </c>
      <c r="L389" s="24"/>
      <c r="M389" s="24"/>
      <c r="N389" s="24"/>
      <c r="O389" s="24">
        <f>I389*$Q$7</f>
        <v>4.154999999999999E-2</v>
      </c>
      <c r="P389" s="24">
        <f>K389*$Q$7</f>
        <v>1.2449999999999999E-2</v>
      </c>
      <c r="Q389" s="24"/>
      <c r="R389" s="24">
        <f>I389*$T$7</f>
        <v>0.94179999999999997</v>
      </c>
      <c r="S389" s="26">
        <f>K389*$T$7</f>
        <v>0.28220000000000001</v>
      </c>
      <c r="T389" s="24"/>
      <c r="U389" s="27">
        <f>I389*$W$7</f>
        <v>2.7699999999999996E-4</v>
      </c>
      <c r="V389" s="27">
        <f>K389*$W$7</f>
        <v>8.2999999999999998E-5</v>
      </c>
      <c r="W389" s="24"/>
      <c r="X389" s="24">
        <f>I389*$Z$7</f>
        <v>2.1090779999999998</v>
      </c>
      <c r="Y389" s="24">
        <f>K389*$Z$7</f>
        <v>0.63196199999999991</v>
      </c>
      <c r="Z389" s="24"/>
      <c r="AA389" s="24">
        <f>I389+O389+R389+U389+X389</f>
        <v>5.8627049999999992</v>
      </c>
      <c r="AB389" s="24">
        <f>K389+P389+S389+V389+Y389</f>
        <v>1.7566949999999999</v>
      </c>
      <c r="AC389" s="24">
        <f>AA389*$AE$7</f>
        <v>11.725409999999998</v>
      </c>
      <c r="AD389" s="24">
        <f>AB389*$AE$7</f>
        <v>3.5133899999999998</v>
      </c>
      <c r="AE389" s="24"/>
      <c r="AF389" s="24">
        <f>(AA389+AC389)*$AH$7</f>
        <v>0.5276434499999999</v>
      </c>
      <c r="AG389" s="24">
        <f>(AB389+AD389)*$AH$7</f>
        <v>0.15810254999999998</v>
      </c>
      <c r="AH389" s="24"/>
      <c r="AI389" s="28">
        <f>AA389+AC389+AF389</f>
        <v>18.115758449999998</v>
      </c>
      <c r="AJ389" s="28">
        <f>AB389+AD389+AG389</f>
        <v>5.4281875499999996</v>
      </c>
      <c r="AK389" s="28">
        <f>AI389*$AM$7</f>
        <v>3.6231516899999998</v>
      </c>
      <c r="AL389" s="28">
        <f>AJ389*$AM$7</f>
        <v>1.08563751</v>
      </c>
      <c r="AM389" s="28"/>
      <c r="AN389" s="28">
        <f>AI389+AK389</f>
        <v>21.738910139999998</v>
      </c>
      <c r="AO389" s="28">
        <f>AJ389+AL389</f>
        <v>6.5138250599999994</v>
      </c>
    </row>
    <row r="390" spans="1:41" s="13" customFormat="1" ht="27" customHeight="1">
      <c r="A390" s="160"/>
      <c r="B390" s="161"/>
      <c r="C390" s="162"/>
      <c r="D390" s="21" t="s">
        <v>49</v>
      </c>
      <c r="E390" s="22">
        <v>50</v>
      </c>
      <c r="F390" s="22">
        <v>10</v>
      </c>
      <c r="G390" s="24">
        <f>$G$77</f>
        <v>3.6999999999999998E-2</v>
      </c>
      <c r="H390" s="24">
        <f t="shared" si="75"/>
        <v>1.8499999999999999</v>
      </c>
      <c r="I390" s="25"/>
      <c r="J390" s="24">
        <f t="shared" si="81"/>
        <v>0.37</v>
      </c>
      <c r="K390" s="25"/>
      <c r="L390" s="24"/>
      <c r="M390" s="24"/>
      <c r="N390" s="24"/>
      <c r="O390" s="24"/>
      <c r="P390" s="24"/>
      <c r="Q390" s="24"/>
      <c r="R390" s="24"/>
      <c r="S390" s="26"/>
      <c r="T390" s="24"/>
      <c r="U390" s="27"/>
      <c r="V390" s="27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8"/>
      <c r="AJ390" s="28"/>
      <c r="AK390" s="28"/>
      <c r="AL390" s="28"/>
      <c r="AM390" s="28"/>
      <c r="AN390" s="28"/>
      <c r="AO390" s="28"/>
    </row>
    <row r="391" spans="1:41" s="13" customFormat="1" ht="21.75" customHeight="1">
      <c r="A391" s="19" t="s">
        <v>538</v>
      </c>
      <c r="B391" s="20" t="s">
        <v>539</v>
      </c>
      <c r="C391" s="21"/>
      <c r="D391" s="21"/>
      <c r="E391" s="22"/>
      <c r="F391" s="22"/>
      <c r="G391" s="24"/>
      <c r="H391" s="24"/>
      <c r="I391" s="25"/>
      <c r="J391" s="24"/>
      <c r="K391" s="25"/>
      <c r="L391" s="24"/>
      <c r="M391" s="24"/>
      <c r="N391" s="24"/>
      <c r="O391" s="24"/>
      <c r="P391" s="24"/>
      <c r="Q391" s="24"/>
      <c r="R391" s="24"/>
      <c r="S391" s="26"/>
      <c r="T391" s="24"/>
      <c r="U391" s="27"/>
      <c r="V391" s="27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8"/>
      <c r="AJ391" s="28"/>
      <c r="AK391" s="28"/>
      <c r="AL391" s="28"/>
      <c r="AM391" s="28"/>
      <c r="AN391" s="28"/>
      <c r="AO391" s="28"/>
    </row>
    <row r="392" spans="1:41" s="13" customFormat="1" ht="14.25" customHeight="1">
      <c r="A392" s="160" t="s">
        <v>540</v>
      </c>
      <c r="B392" s="161" t="s">
        <v>541</v>
      </c>
      <c r="C392" s="162" t="s">
        <v>178</v>
      </c>
      <c r="D392" s="21" t="s">
        <v>179</v>
      </c>
      <c r="E392" s="22">
        <v>10</v>
      </c>
      <c r="F392" s="22">
        <v>5</v>
      </c>
      <c r="G392" s="24">
        <f>$G$76</f>
        <v>4.5999999999999999E-2</v>
      </c>
      <c r="H392" s="24">
        <f t="shared" si="75"/>
        <v>0.45999999999999996</v>
      </c>
      <c r="I392" s="25">
        <f>H392+H393</f>
        <v>1.2</v>
      </c>
      <c r="J392" s="24">
        <f t="shared" si="81"/>
        <v>0.22999999999999998</v>
      </c>
      <c r="K392" s="25">
        <f>J392+J393</f>
        <v>0.6</v>
      </c>
      <c r="L392" s="24"/>
      <c r="M392" s="24"/>
      <c r="N392" s="24"/>
      <c r="O392" s="24">
        <f>I392*$Q$7</f>
        <v>1.7999999999999999E-2</v>
      </c>
      <c r="P392" s="24">
        <f>K392*$Q$7</f>
        <v>8.9999999999999993E-3</v>
      </c>
      <c r="Q392" s="24"/>
      <c r="R392" s="24">
        <f>I392*$T$7</f>
        <v>0.40800000000000003</v>
      </c>
      <c r="S392" s="26">
        <f>K392*$T$7</f>
        <v>0.20400000000000001</v>
      </c>
      <c r="T392" s="24"/>
      <c r="U392" s="27">
        <f>I392*$W$7</f>
        <v>1.2E-4</v>
      </c>
      <c r="V392" s="27">
        <f>K392*$W$7</f>
        <v>6.0000000000000002E-5</v>
      </c>
      <c r="W392" s="24"/>
      <c r="X392" s="24">
        <f>I392*$Z$7</f>
        <v>0.91367999999999994</v>
      </c>
      <c r="Y392" s="24">
        <f>K392*$Z$7</f>
        <v>0.45683999999999997</v>
      </c>
      <c r="Z392" s="24"/>
      <c r="AA392" s="24">
        <f>I392+O392+R392+U392+X392</f>
        <v>2.5397999999999996</v>
      </c>
      <c r="AB392" s="24">
        <f>K392+P392+S392+V392+Y392</f>
        <v>1.2698999999999998</v>
      </c>
      <c r="AC392" s="24">
        <f>AA392*$AE$7</f>
        <v>5.0795999999999992</v>
      </c>
      <c r="AD392" s="24">
        <f>AB392*$AE$7</f>
        <v>2.5397999999999996</v>
      </c>
      <c r="AE392" s="24"/>
      <c r="AF392" s="24">
        <f>(AA392+AC392)*$AH$7</f>
        <v>0.22858199999999995</v>
      </c>
      <c r="AG392" s="24">
        <f>(AB392+AD392)*$AH$7</f>
        <v>0.11429099999999998</v>
      </c>
      <c r="AH392" s="24"/>
      <c r="AI392" s="28">
        <f>AA392+AC392+AF392</f>
        <v>7.8479819999999991</v>
      </c>
      <c r="AJ392" s="28">
        <f>AB392+AD392+AG392</f>
        <v>3.9239909999999996</v>
      </c>
      <c r="AK392" s="28">
        <f>AI392*$AM$7</f>
        <v>1.5695964</v>
      </c>
      <c r="AL392" s="28">
        <f>AJ392*$AM$7</f>
        <v>0.7847982</v>
      </c>
      <c r="AM392" s="28"/>
      <c r="AN392" s="28">
        <f>AI392+AK392</f>
        <v>9.4175784</v>
      </c>
      <c r="AO392" s="28">
        <f>AJ392+AL392</f>
        <v>4.7087892</v>
      </c>
    </row>
    <row r="393" spans="1:41" s="13" customFormat="1" ht="28.5" customHeight="1">
      <c r="A393" s="160"/>
      <c r="B393" s="161"/>
      <c r="C393" s="162"/>
      <c r="D393" s="21" t="s">
        <v>49</v>
      </c>
      <c r="E393" s="22">
        <v>20</v>
      </c>
      <c r="F393" s="22">
        <v>10</v>
      </c>
      <c r="G393" s="24">
        <f>$G$77</f>
        <v>3.6999999999999998E-2</v>
      </c>
      <c r="H393" s="24">
        <f t="shared" si="75"/>
        <v>0.74</v>
      </c>
      <c r="I393" s="25"/>
      <c r="J393" s="24">
        <f t="shared" si="81"/>
        <v>0.37</v>
      </c>
      <c r="K393" s="25"/>
      <c r="L393" s="24"/>
      <c r="M393" s="24"/>
      <c r="N393" s="24"/>
      <c r="O393" s="24"/>
      <c r="P393" s="24"/>
      <c r="Q393" s="24"/>
      <c r="R393" s="24"/>
      <c r="S393" s="26"/>
      <c r="T393" s="24"/>
      <c r="U393" s="27"/>
      <c r="V393" s="27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8"/>
      <c r="AJ393" s="28"/>
      <c r="AK393" s="28"/>
      <c r="AL393" s="28"/>
      <c r="AM393" s="28"/>
      <c r="AN393" s="28"/>
      <c r="AO393" s="28"/>
    </row>
    <row r="394" spans="1:41" s="13" customFormat="1" ht="15.75" customHeight="1">
      <c r="A394" s="19" t="s">
        <v>542</v>
      </c>
      <c r="B394" s="20" t="s">
        <v>543</v>
      </c>
      <c r="C394" s="21"/>
      <c r="D394" s="21"/>
      <c r="E394" s="22"/>
      <c r="F394" s="22"/>
      <c r="G394" s="24"/>
      <c r="H394" s="24"/>
      <c r="I394" s="25"/>
      <c r="J394" s="24"/>
      <c r="K394" s="25"/>
      <c r="L394" s="24"/>
      <c r="M394" s="24"/>
      <c r="N394" s="24"/>
      <c r="O394" s="24"/>
      <c r="P394" s="24"/>
      <c r="Q394" s="24"/>
      <c r="R394" s="24"/>
      <c r="S394" s="26"/>
      <c r="T394" s="24"/>
      <c r="U394" s="27"/>
      <c r="V394" s="27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8"/>
      <c r="AJ394" s="28"/>
      <c r="AK394" s="28"/>
      <c r="AL394" s="28"/>
      <c r="AM394" s="28"/>
      <c r="AN394" s="28"/>
      <c r="AO394" s="28"/>
    </row>
    <row r="395" spans="1:41" s="13" customFormat="1" ht="17.25" customHeight="1">
      <c r="A395" s="160" t="s">
        <v>544</v>
      </c>
      <c r="B395" s="161" t="s">
        <v>545</v>
      </c>
      <c r="C395" s="162" t="s">
        <v>178</v>
      </c>
      <c r="D395" s="21" t="s">
        <v>179</v>
      </c>
      <c r="E395" s="22">
        <v>20</v>
      </c>
      <c r="F395" s="22">
        <v>5</v>
      </c>
      <c r="G395" s="24">
        <f>$G$76</f>
        <v>4.5999999999999999E-2</v>
      </c>
      <c r="H395" s="24">
        <f t="shared" si="75"/>
        <v>0.91999999999999993</v>
      </c>
      <c r="I395" s="25">
        <f>H395+H396</f>
        <v>2.4</v>
      </c>
      <c r="J395" s="24">
        <f t="shared" si="81"/>
        <v>0.22999999999999998</v>
      </c>
      <c r="K395" s="25">
        <f>J395+J396</f>
        <v>0.97</v>
      </c>
      <c r="L395" s="24"/>
      <c r="M395" s="24"/>
      <c r="N395" s="24"/>
      <c r="O395" s="24">
        <f>I395*$Q$7</f>
        <v>3.5999999999999997E-2</v>
      </c>
      <c r="P395" s="24">
        <f>K395*$Q$7</f>
        <v>1.4549999999999999E-2</v>
      </c>
      <c r="Q395" s="24"/>
      <c r="R395" s="24">
        <f>I395*$T$7</f>
        <v>0.81600000000000006</v>
      </c>
      <c r="S395" s="26">
        <f>K395*$T$7</f>
        <v>0.32980000000000004</v>
      </c>
      <c r="T395" s="24"/>
      <c r="U395" s="27">
        <f>I395*$W$7</f>
        <v>2.4000000000000001E-4</v>
      </c>
      <c r="V395" s="27">
        <f>K395*$W$7</f>
        <v>9.7E-5</v>
      </c>
      <c r="W395" s="24"/>
      <c r="X395" s="24">
        <f>I395*$Z$7</f>
        <v>1.8273599999999999</v>
      </c>
      <c r="Y395" s="24">
        <f>K395*$Z$7</f>
        <v>0.73855799999999994</v>
      </c>
      <c r="Z395" s="24"/>
      <c r="AA395" s="24">
        <f>I395+O395+R395+U395+X395</f>
        <v>5.0795999999999992</v>
      </c>
      <c r="AB395" s="24">
        <f>K395+P395+S395+V395+Y395</f>
        <v>2.0530049999999997</v>
      </c>
      <c r="AC395" s="24">
        <f>AA395*$AE$7</f>
        <v>10.159199999999998</v>
      </c>
      <c r="AD395" s="24">
        <f>AB395*$AE$7</f>
        <v>4.1060099999999995</v>
      </c>
      <c r="AE395" s="24"/>
      <c r="AF395" s="24">
        <f>(AA395+AC395)*$AH$7</f>
        <v>0.4571639999999999</v>
      </c>
      <c r="AG395" s="24">
        <f>(AB395+AD395)*$AH$7</f>
        <v>0.18477044999999997</v>
      </c>
      <c r="AH395" s="24"/>
      <c r="AI395" s="28">
        <f>AA395+AC395+AF395</f>
        <v>15.695963999999998</v>
      </c>
      <c r="AJ395" s="28">
        <f>AB395+AD395+AG395</f>
        <v>6.3437854499999995</v>
      </c>
      <c r="AK395" s="28">
        <f>AI395*$AM$7</f>
        <v>3.1391928</v>
      </c>
      <c r="AL395" s="28">
        <f>AJ395*$AM$7</f>
        <v>1.26875709</v>
      </c>
      <c r="AM395" s="28"/>
      <c r="AN395" s="28">
        <f>AI395+AK395</f>
        <v>18.8351568</v>
      </c>
      <c r="AO395" s="28">
        <f>AJ395+AL395</f>
        <v>7.6125425399999997</v>
      </c>
    </row>
    <row r="396" spans="1:41" s="13" customFormat="1" ht="24.75" customHeight="1">
      <c r="A396" s="160"/>
      <c r="B396" s="161"/>
      <c r="C396" s="162"/>
      <c r="D396" s="21" t="s">
        <v>49</v>
      </c>
      <c r="E396" s="22">
        <v>40</v>
      </c>
      <c r="F396" s="22">
        <v>20</v>
      </c>
      <c r="G396" s="24">
        <f>$G$77</f>
        <v>3.6999999999999998E-2</v>
      </c>
      <c r="H396" s="24">
        <f t="shared" si="75"/>
        <v>1.48</v>
      </c>
      <c r="I396" s="25"/>
      <c r="J396" s="24">
        <f t="shared" si="81"/>
        <v>0.74</v>
      </c>
      <c r="K396" s="25"/>
      <c r="L396" s="24"/>
      <c r="M396" s="24"/>
      <c r="N396" s="24"/>
      <c r="O396" s="24"/>
      <c r="P396" s="24"/>
      <c r="Q396" s="24"/>
      <c r="R396" s="24"/>
      <c r="S396" s="26"/>
      <c r="T396" s="24"/>
      <c r="U396" s="27"/>
      <c r="V396" s="27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8"/>
      <c r="AJ396" s="28"/>
      <c r="AK396" s="28"/>
      <c r="AL396" s="28"/>
      <c r="AM396" s="28"/>
      <c r="AN396" s="28"/>
      <c r="AO396" s="28"/>
    </row>
    <row r="397" spans="1:41" s="13" customFormat="1" ht="22.5" customHeight="1">
      <c r="A397" s="19" t="s">
        <v>546</v>
      </c>
      <c r="B397" s="20" t="s">
        <v>547</v>
      </c>
      <c r="C397" s="21"/>
      <c r="D397" s="21"/>
      <c r="E397" s="22"/>
      <c r="F397" s="22"/>
      <c r="G397" s="24"/>
      <c r="H397" s="24"/>
      <c r="I397" s="25"/>
      <c r="J397" s="24"/>
      <c r="K397" s="25"/>
      <c r="L397" s="24"/>
      <c r="M397" s="24"/>
      <c r="N397" s="24"/>
      <c r="O397" s="24"/>
      <c r="P397" s="24"/>
      <c r="Q397" s="24"/>
      <c r="R397" s="24"/>
      <c r="S397" s="26"/>
      <c r="T397" s="24"/>
      <c r="U397" s="27"/>
      <c r="V397" s="27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8"/>
      <c r="AJ397" s="28"/>
      <c r="AK397" s="28"/>
      <c r="AL397" s="28"/>
      <c r="AM397" s="28"/>
      <c r="AN397" s="28"/>
      <c r="AO397" s="28"/>
    </row>
    <row r="398" spans="1:41" s="13" customFormat="1" ht="14.25" customHeight="1">
      <c r="A398" s="160" t="s">
        <v>548</v>
      </c>
      <c r="B398" s="161" t="s">
        <v>549</v>
      </c>
      <c r="C398" s="162" t="s">
        <v>178</v>
      </c>
      <c r="D398" s="21" t="s">
        <v>179</v>
      </c>
      <c r="E398" s="22">
        <v>20</v>
      </c>
      <c r="F398" s="22">
        <v>15</v>
      </c>
      <c r="G398" s="24">
        <f>$G$76</f>
        <v>4.5999999999999999E-2</v>
      </c>
      <c r="H398" s="24">
        <f t="shared" si="75"/>
        <v>0.91999999999999993</v>
      </c>
      <c r="I398" s="25">
        <f>H398+H399</f>
        <v>2.0299999999999998</v>
      </c>
      <c r="J398" s="24">
        <f t="shared" si="81"/>
        <v>0.69</v>
      </c>
      <c r="K398" s="25">
        <f>J398+J399</f>
        <v>1.43</v>
      </c>
      <c r="L398" s="24"/>
      <c r="M398" s="24"/>
      <c r="N398" s="24"/>
      <c r="O398" s="24">
        <f>I398*$Q$7</f>
        <v>3.0449999999999994E-2</v>
      </c>
      <c r="P398" s="24">
        <f>K398*$Q$7</f>
        <v>2.1449999999999997E-2</v>
      </c>
      <c r="Q398" s="24"/>
      <c r="R398" s="24">
        <f>I398*$T$7</f>
        <v>0.69020000000000004</v>
      </c>
      <c r="S398" s="26">
        <f>K398*$T$7</f>
        <v>0.48620000000000002</v>
      </c>
      <c r="T398" s="24"/>
      <c r="U398" s="27">
        <f>I398*$W$7</f>
        <v>2.03E-4</v>
      </c>
      <c r="V398" s="27">
        <f>K398*$W$7</f>
        <v>1.4300000000000001E-4</v>
      </c>
      <c r="W398" s="24"/>
      <c r="X398" s="24">
        <f>I398*$Z$7</f>
        <v>1.5456419999999997</v>
      </c>
      <c r="Y398" s="24">
        <f>K398*$Z$7</f>
        <v>1.0888019999999998</v>
      </c>
      <c r="Z398" s="24"/>
      <c r="AA398" s="24">
        <f>I398+O398+R398+U398+X398</f>
        <v>4.2964949999999993</v>
      </c>
      <c r="AB398" s="24">
        <f>K398+P398+S398+V398+Y398</f>
        <v>3.0265949999999995</v>
      </c>
      <c r="AC398" s="24">
        <f>AA398*$AE$7</f>
        <v>8.5929899999999986</v>
      </c>
      <c r="AD398" s="24">
        <f>AB398*$AE$7</f>
        <v>6.053189999999999</v>
      </c>
      <c r="AE398" s="24"/>
      <c r="AF398" s="24">
        <f>(AA398+AC398)*$AH$7</f>
        <v>0.3866845499999999</v>
      </c>
      <c r="AG398" s="24">
        <f>(AB398+AD398)*$AH$7</f>
        <v>0.27239354999999993</v>
      </c>
      <c r="AH398" s="24"/>
      <c r="AI398" s="28">
        <f>AA398+AC398+AF398</f>
        <v>13.276169549999997</v>
      </c>
      <c r="AJ398" s="28">
        <f>AB398+AD398+AG398</f>
        <v>9.3521785499999979</v>
      </c>
      <c r="AK398" s="28">
        <f>AI398*$AM$7</f>
        <v>2.6552339099999998</v>
      </c>
      <c r="AL398" s="28">
        <f>AJ398*$AM$7</f>
        <v>1.8704357099999998</v>
      </c>
      <c r="AM398" s="28"/>
      <c r="AN398" s="28">
        <f>AI398+AK398</f>
        <v>15.931403459999997</v>
      </c>
      <c r="AO398" s="28">
        <f>AJ398+AL398</f>
        <v>11.222614259999997</v>
      </c>
    </row>
    <row r="399" spans="1:41" s="13" customFormat="1" ht="23.25" customHeight="1">
      <c r="A399" s="160"/>
      <c r="B399" s="161"/>
      <c r="C399" s="162"/>
      <c r="D399" s="21" t="s">
        <v>49</v>
      </c>
      <c r="E399" s="22">
        <v>30</v>
      </c>
      <c r="F399" s="22">
        <v>20</v>
      </c>
      <c r="G399" s="24">
        <f>$G$77</f>
        <v>3.6999999999999998E-2</v>
      </c>
      <c r="H399" s="24">
        <f t="shared" si="75"/>
        <v>1.1099999999999999</v>
      </c>
      <c r="I399" s="25"/>
      <c r="J399" s="24">
        <f t="shared" si="81"/>
        <v>0.74</v>
      </c>
      <c r="K399" s="25"/>
      <c r="L399" s="24"/>
      <c r="M399" s="24"/>
      <c r="N399" s="24"/>
      <c r="O399" s="24"/>
      <c r="P399" s="24"/>
      <c r="Q399" s="24"/>
      <c r="R399" s="24"/>
      <c r="S399" s="26"/>
      <c r="T399" s="24"/>
      <c r="U399" s="27"/>
      <c r="V399" s="27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8"/>
      <c r="AJ399" s="28"/>
      <c r="AK399" s="28"/>
      <c r="AL399" s="28"/>
      <c r="AM399" s="28"/>
      <c r="AN399" s="28"/>
      <c r="AO399" s="28"/>
    </row>
    <row r="400" spans="1:41" s="13" customFormat="1" ht="12" customHeight="1">
      <c r="A400" s="160" t="s">
        <v>550</v>
      </c>
      <c r="B400" s="161" t="s">
        <v>551</v>
      </c>
      <c r="C400" s="162" t="s">
        <v>178</v>
      </c>
      <c r="D400" s="21" t="s">
        <v>179</v>
      </c>
      <c r="E400" s="22">
        <v>15</v>
      </c>
      <c r="F400" s="22">
        <v>10</v>
      </c>
      <c r="G400" s="24">
        <f>$G$76</f>
        <v>4.5999999999999999E-2</v>
      </c>
      <c r="H400" s="24">
        <f t="shared" si="75"/>
        <v>0.69</v>
      </c>
      <c r="I400" s="25">
        <f>H400+H401</f>
        <v>1.7999999999999998</v>
      </c>
      <c r="J400" s="24">
        <f t="shared" si="81"/>
        <v>0.45999999999999996</v>
      </c>
      <c r="K400" s="25">
        <f>J400+J401</f>
        <v>0.83</v>
      </c>
      <c r="L400" s="24"/>
      <c r="M400" s="24"/>
      <c r="N400" s="24"/>
      <c r="O400" s="24">
        <f>I400*$Q$7</f>
        <v>2.6999999999999996E-2</v>
      </c>
      <c r="P400" s="24">
        <f>K400*$Q$7</f>
        <v>1.2449999999999999E-2</v>
      </c>
      <c r="Q400" s="24"/>
      <c r="R400" s="24">
        <f>I400*$T$7</f>
        <v>0.61199999999999999</v>
      </c>
      <c r="S400" s="26">
        <f>K400*$T$7</f>
        <v>0.28220000000000001</v>
      </c>
      <c r="T400" s="24"/>
      <c r="U400" s="27">
        <f>I400*$W$7</f>
        <v>1.7999999999999998E-4</v>
      </c>
      <c r="V400" s="27">
        <f>K400*$W$7</f>
        <v>8.2999999999999998E-5</v>
      </c>
      <c r="W400" s="24"/>
      <c r="X400" s="24">
        <f>I400*$Z$7</f>
        <v>1.3705199999999997</v>
      </c>
      <c r="Y400" s="24">
        <f>K400*$Z$7</f>
        <v>0.63196199999999991</v>
      </c>
      <c r="Z400" s="24"/>
      <c r="AA400" s="24">
        <f>I400+O400+R400+U400+X400</f>
        <v>3.8096999999999994</v>
      </c>
      <c r="AB400" s="24">
        <f>K400+P400+S400+V400+Y400</f>
        <v>1.7566949999999999</v>
      </c>
      <c r="AC400" s="24">
        <f>AA400*$AE$7</f>
        <v>7.6193999999999988</v>
      </c>
      <c r="AD400" s="24">
        <f>AB400*$AE$7</f>
        <v>3.5133899999999998</v>
      </c>
      <c r="AE400" s="24"/>
      <c r="AF400" s="24">
        <f>(AA400+AC400)*$AH$7</f>
        <v>0.34287299999999993</v>
      </c>
      <c r="AG400" s="24">
        <f>(AB400+AD400)*$AH$7</f>
        <v>0.15810254999999998</v>
      </c>
      <c r="AH400" s="24"/>
      <c r="AI400" s="28">
        <f>AA400+AC400+AF400</f>
        <v>11.771972999999997</v>
      </c>
      <c r="AJ400" s="28">
        <f>AB400+AD400+AG400</f>
        <v>5.4281875499999996</v>
      </c>
      <c r="AK400" s="28">
        <f>AI400*$AM$7</f>
        <v>2.3543945999999996</v>
      </c>
      <c r="AL400" s="28">
        <f>AJ400*$AM$7</f>
        <v>1.08563751</v>
      </c>
      <c r="AM400" s="28"/>
      <c r="AN400" s="28">
        <f>AI400+AK400</f>
        <v>14.126367599999996</v>
      </c>
      <c r="AO400" s="28">
        <f>AJ400+AL400</f>
        <v>6.5138250599999994</v>
      </c>
    </row>
    <row r="401" spans="1:41" s="13" customFormat="1" ht="21" customHeight="1">
      <c r="A401" s="160"/>
      <c r="B401" s="161"/>
      <c r="C401" s="162"/>
      <c r="D401" s="21" t="s">
        <v>49</v>
      </c>
      <c r="E401" s="22">
        <v>30</v>
      </c>
      <c r="F401" s="22">
        <v>10</v>
      </c>
      <c r="G401" s="24">
        <f>$G$77</f>
        <v>3.6999999999999998E-2</v>
      </c>
      <c r="H401" s="24">
        <f t="shared" si="75"/>
        <v>1.1099999999999999</v>
      </c>
      <c r="I401" s="25"/>
      <c r="J401" s="24">
        <f t="shared" si="81"/>
        <v>0.37</v>
      </c>
      <c r="K401" s="25"/>
      <c r="L401" s="24"/>
      <c r="M401" s="24"/>
      <c r="N401" s="24"/>
      <c r="O401" s="24"/>
      <c r="P401" s="24"/>
      <c r="Q401" s="24"/>
      <c r="R401" s="24"/>
      <c r="S401" s="26"/>
      <c r="T401" s="24"/>
      <c r="U401" s="27"/>
      <c r="V401" s="27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8"/>
      <c r="AJ401" s="28"/>
      <c r="AK401" s="28"/>
      <c r="AL401" s="28"/>
      <c r="AM401" s="28"/>
      <c r="AN401" s="28"/>
      <c r="AO401" s="28"/>
    </row>
    <row r="402" spans="1:41" s="13" customFormat="1" ht="16.5" customHeight="1">
      <c r="A402" s="19" t="s">
        <v>552</v>
      </c>
      <c r="B402" s="20" t="s">
        <v>402</v>
      </c>
      <c r="C402" s="21"/>
      <c r="D402" s="21"/>
      <c r="E402" s="22"/>
      <c r="F402" s="22"/>
      <c r="G402" s="24"/>
      <c r="H402" s="24"/>
      <c r="I402" s="25"/>
      <c r="J402" s="24"/>
      <c r="K402" s="25"/>
      <c r="L402" s="24"/>
      <c r="M402" s="24"/>
      <c r="N402" s="24"/>
      <c r="O402" s="24"/>
      <c r="P402" s="24"/>
      <c r="Q402" s="24"/>
      <c r="R402" s="24"/>
      <c r="S402" s="26"/>
      <c r="T402" s="24"/>
      <c r="U402" s="27"/>
      <c r="V402" s="27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8"/>
      <c r="AJ402" s="28"/>
      <c r="AK402" s="28"/>
      <c r="AL402" s="28"/>
      <c r="AM402" s="28"/>
      <c r="AN402" s="28"/>
      <c r="AO402" s="28"/>
    </row>
    <row r="403" spans="1:41" s="13" customFormat="1" ht="14.25" customHeight="1">
      <c r="A403" s="160" t="s">
        <v>553</v>
      </c>
      <c r="B403" s="161" t="s">
        <v>554</v>
      </c>
      <c r="C403" s="162" t="s">
        <v>178</v>
      </c>
      <c r="D403" s="21" t="s">
        <v>179</v>
      </c>
      <c r="E403" s="22">
        <v>40</v>
      </c>
      <c r="F403" s="22">
        <v>30</v>
      </c>
      <c r="G403" s="24">
        <f>$G$76</f>
        <v>4.5999999999999999E-2</v>
      </c>
      <c r="H403" s="24">
        <f t="shared" si="75"/>
        <v>1.8399999999999999</v>
      </c>
      <c r="I403" s="25">
        <f>H403+H404</f>
        <v>3.32</v>
      </c>
      <c r="J403" s="24">
        <f t="shared" si="81"/>
        <v>1.38</v>
      </c>
      <c r="K403" s="25">
        <f>J403+J404</f>
        <v>2.6749999999999998</v>
      </c>
      <c r="L403" s="24"/>
      <c r="M403" s="24"/>
      <c r="N403" s="24"/>
      <c r="O403" s="24">
        <f>I403*$Q$7</f>
        <v>4.9799999999999997E-2</v>
      </c>
      <c r="P403" s="24">
        <f>K403*$Q$7</f>
        <v>4.0124999999999994E-2</v>
      </c>
      <c r="Q403" s="24"/>
      <c r="R403" s="24">
        <f>I403*$T$7</f>
        <v>1.1288</v>
      </c>
      <c r="S403" s="26">
        <f>K403*$T$7</f>
        <v>0.90949999999999998</v>
      </c>
      <c r="T403" s="24"/>
      <c r="U403" s="27">
        <f>I403*$W$7</f>
        <v>3.3199999999999999E-4</v>
      </c>
      <c r="V403" s="27">
        <f>K403*$W$7</f>
        <v>2.675E-4</v>
      </c>
      <c r="W403" s="24"/>
      <c r="X403" s="24">
        <f>I403*$Z$7</f>
        <v>2.5278479999999997</v>
      </c>
      <c r="Y403" s="24">
        <f>K403*$Z$7</f>
        <v>2.0367449999999998</v>
      </c>
      <c r="Z403" s="24"/>
      <c r="AA403" s="24">
        <f>I403+O403+R403+U403+X403</f>
        <v>7.0267799999999996</v>
      </c>
      <c r="AB403" s="24">
        <f>K403+P403+S403+V403+Y403</f>
        <v>5.6616374999999994</v>
      </c>
      <c r="AC403" s="24">
        <f>AA403*$AE$7</f>
        <v>14.053559999999999</v>
      </c>
      <c r="AD403" s="24">
        <f>AB403*$AE$7</f>
        <v>11.323274999999999</v>
      </c>
      <c r="AE403" s="24"/>
      <c r="AF403" s="24">
        <f>(AA403+AC403)*$AH$7</f>
        <v>0.63241019999999992</v>
      </c>
      <c r="AG403" s="24">
        <f>(AB403+AD403)*$AH$7</f>
        <v>0.50954737500000002</v>
      </c>
      <c r="AH403" s="24"/>
      <c r="AI403" s="28">
        <f>AA403+AC403+AF403</f>
        <v>21.712750199999999</v>
      </c>
      <c r="AJ403" s="28">
        <f>AB403+AD403+AG403</f>
        <v>17.494459875</v>
      </c>
      <c r="AK403" s="28">
        <f>AI403*$AM$7</f>
        <v>4.3425500399999999</v>
      </c>
      <c r="AL403" s="28">
        <f>AJ403*$AM$7</f>
        <v>3.4988919750000003</v>
      </c>
      <c r="AM403" s="28"/>
      <c r="AN403" s="28">
        <f>AI403+AK403</f>
        <v>26.055300239999998</v>
      </c>
      <c r="AO403" s="28">
        <f>AJ403+AL403</f>
        <v>20.99335185</v>
      </c>
    </row>
    <row r="404" spans="1:41" s="13" customFormat="1" ht="26.25" customHeight="1">
      <c r="A404" s="160"/>
      <c r="B404" s="161"/>
      <c r="C404" s="162"/>
      <c r="D404" s="21" t="s">
        <v>49</v>
      </c>
      <c r="E404" s="22">
        <v>40</v>
      </c>
      <c r="F404" s="22">
        <v>35</v>
      </c>
      <c r="G404" s="24">
        <f>$G$77</f>
        <v>3.6999999999999998E-2</v>
      </c>
      <c r="H404" s="24">
        <f t="shared" si="75"/>
        <v>1.48</v>
      </c>
      <c r="I404" s="25"/>
      <c r="J404" s="24">
        <f t="shared" si="81"/>
        <v>1.2949999999999999</v>
      </c>
      <c r="K404" s="25"/>
      <c r="L404" s="24"/>
      <c r="M404" s="24"/>
      <c r="N404" s="24"/>
      <c r="O404" s="24"/>
      <c r="P404" s="24"/>
      <c r="Q404" s="24"/>
      <c r="R404" s="24"/>
      <c r="S404" s="26"/>
      <c r="T404" s="24"/>
      <c r="U404" s="27"/>
      <c r="V404" s="27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8"/>
      <c r="AJ404" s="28"/>
      <c r="AK404" s="28"/>
      <c r="AL404" s="28"/>
      <c r="AM404" s="28"/>
      <c r="AN404" s="28"/>
      <c r="AO404" s="28"/>
    </row>
    <row r="405" spans="1:41" s="13" customFormat="1" ht="13.5" customHeight="1">
      <c r="A405" s="160" t="s">
        <v>555</v>
      </c>
      <c r="B405" s="161" t="s">
        <v>556</v>
      </c>
      <c r="C405" s="162" t="s">
        <v>178</v>
      </c>
      <c r="D405" s="21" t="s">
        <v>179</v>
      </c>
      <c r="E405" s="22">
        <v>180</v>
      </c>
      <c r="F405" s="22">
        <v>60</v>
      </c>
      <c r="G405" s="24">
        <f>$G$76</f>
        <v>4.5999999999999999E-2</v>
      </c>
      <c r="H405" s="24">
        <f t="shared" si="75"/>
        <v>8.2799999999999994</v>
      </c>
      <c r="I405" s="25">
        <f>H405+H406</f>
        <v>10.5</v>
      </c>
      <c r="J405" s="24">
        <f t="shared" si="81"/>
        <v>2.76</v>
      </c>
      <c r="K405" s="25">
        <f>J405+J406</f>
        <v>3.8699999999999997</v>
      </c>
      <c r="L405" s="24"/>
      <c r="M405" s="24"/>
      <c r="N405" s="24"/>
      <c r="O405" s="24">
        <f>I405*$Q$7</f>
        <v>0.1575</v>
      </c>
      <c r="P405" s="24">
        <f>K405*$Q$7</f>
        <v>5.804999999999999E-2</v>
      </c>
      <c r="Q405" s="24"/>
      <c r="R405" s="24">
        <f>I405*$T$7</f>
        <v>3.5700000000000003</v>
      </c>
      <c r="S405" s="26">
        <f>K405*$T$7</f>
        <v>1.3158000000000001</v>
      </c>
      <c r="T405" s="24"/>
      <c r="U405" s="27">
        <f>I405*$W$7</f>
        <v>1.0500000000000002E-3</v>
      </c>
      <c r="V405" s="27">
        <f>K405*$W$7</f>
        <v>3.8699999999999997E-4</v>
      </c>
      <c r="W405" s="24"/>
      <c r="X405" s="24">
        <f>I405*$Z$7</f>
        <v>7.9946999999999999</v>
      </c>
      <c r="Y405" s="24">
        <f>K405*$Z$7</f>
        <v>2.9466179999999995</v>
      </c>
      <c r="Z405" s="24"/>
      <c r="AA405" s="24">
        <f>I405+O405+R405+U405+X405</f>
        <v>22.22325</v>
      </c>
      <c r="AB405" s="24">
        <f>K405+P405+S405+V405+Y405</f>
        <v>8.1908549999999991</v>
      </c>
      <c r="AC405" s="24">
        <f>AA405*$AE$7</f>
        <v>44.4465</v>
      </c>
      <c r="AD405" s="24">
        <f>AB405*$AE$7</f>
        <v>16.381709999999998</v>
      </c>
      <c r="AE405" s="24"/>
      <c r="AF405" s="24">
        <f>(AA405+AC405)*$AH$7</f>
        <v>2.0000924999999996</v>
      </c>
      <c r="AG405" s="24">
        <f>(AB405+AD405)*$AH$7</f>
        <v>0.73717694999999994</v>
      </c>
      <c r="AH405" s="24"/>
      <c r="AI405" s="28">
        <f>AA405+AC405+AF405</f>
        <v>68.669842499999987</v>
      </c>
      <c r="AJ405" s="28">
        <f>AB405+AD405+AG405</f>
        <v>25.309741949999996</v>
      </c>
      <c r="AK405" s="28">
        <f>AI405*$AM$7</f>
        <v>13.733968499999998</v>
      </c>
      <c r="AL405" s="28">
        <f>AJ405*$AM$7</f>
        <v>5.0619483899999995</v>
      </c>
      <c r="AM405" s="28"/>
      <c r="AN405" s="28">
        <f>AI405+AK405</f>
        <v>82.40381099999999</v>
      </c>
      <c r="AO405" s="28">
        <f>AJ405+AL405</f>
        <v>30.371690339999994</v>
      </c>
    </row>
    <row r="406" spans="1:41" s="13" customFormat="1" ht="38.25" customHeight="1">
      <c r="A406" s="160"/>
      <c r="B406" s="161"/>
      <c r="C406" s="162"/>
      <c r="D406" s="21" t="s">
        <v>49</v>
      </c>
      <c r="E406" s="22">
        <v>60</v>
      </c>
      <c r="F406" s="22">
        <v>30</v>
      </c>
      <c r="G406" s="24">
        <f>$G$77</f>
        <v>3.6999999999999998E-2</v>
      </c>
      <c r="H406" s="24">
        <f t="shared" si="75"/>
        <v>2.2199999999999998</v>
      </c>
      <c r="I406" s="25"/>
      <c r="J406" s="24">
        <f t="shared" si="81"/>
        <v>1.1099999999999999</v>
      </c>
      <c r="K406" s="25"/>
      <c r="L406" s="24"/>
      <c r="M406" s="24"/>
      <c r="N406" s="24"/>
      <c r="O406" s="24"/>
      <c r="P406" s="24"/>
      <c r="Q406" s="24"/>
      <c r="R406" s="24"/>
      <c r="S406" s="26"/>
      <c r="T406" s="24"/>
      <c r="U406" s="27"/>
      <c r="V406" s="27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8"/>
      <c r="AJ406" s="28"/>
      <c r="AK406" s="28"/>
      <c r="AL406" s="28"/>
      <c r="AM406" s="28"/>
      <c r="AN406" s="28"/>
      <c r="AO406" s="28"/>
    </row>
    <row r="407" spans="1:41" s="13" customFormat="1" ht="17.25" customHeight="1">
      <c r="A407" s="160" t="s">
        <v>557</v>
      </c>
      <c r="B407" s="161" t="s">
        <v>558</v>
      </c>
      <c r="C407" s="162" t="s">
        <v>178</v>
      </c>
      <c r="D407" s="21" t="s">
        <v>179</v>
      </c>
      <c r="E407" s="22">
        <v>10</v>
      </c>
      <c r="F407" s="22">
        <v>5</v>
      </c>
      <c r="G407" s="24">
        <f>$G$76</f>
        <v>4.5999999999999999E-2</v>
      </c>
      <c r="H407" s="24">
        <f t="shared" si="75"/>
        <v>0.45999999999999996</v>
      </c>
      <c r="I407" s="25">
        <f>H407+H408</f>
        <v>1.5699999999999998</v>
      </c>
      <c r="J407" s="24">
        <f t="shared" si="81"/>
        <v>0.22999999999999998</v>
      </c>
      <c r="K407" s="25">
        <f>J407+J408</f>
        <v>0.97</v>
      </c>
      <c r="L407" s="24"/>
      <c r="M407" s="24"/>
      <c r="N407" s="24"/>
      <c r="O407" s="24">
        <f>I407*$Q$7</f>
        <v>2.3549999999999998E-2</v>
      </c>
      <c r="P407" s="24">
        <f>K407*$Q$7</f>
        <v>1.4549999999999999E-2</v>
      </c>
      <c r="Q407" s="24"/>
      <c r="R407" s="24">
        <f>I407*$T$7</f>
        <v>0.53379999999999994</v>
      </c>
      <c r="S407" s="26">
        <f>K407*$T$7</f>
        <v>0.32980000000000004</v>
      </c>
      <c r="T407" s="24"/>
      <c r="U407" s="27">
        <f>I407*$W$7</f>
        <v>1.5699999999999999E-4</v>
      </c>
      <c r="V407" s="27">
        <f>K407*$W$7</f>
        <v>9.7E-5</v>
      </c>
      <c r="W407" s="24"/>
      <c r="X407" s="24">
        <f>I407*$Z$7</f>
        <v>1.1953979999999997</v>
      </c>
      <c r="Y407" s="24">
        <f>K407*$Z$7</f>
        <v>0.73855799999999994</v>
      </c>
      <c r="Z407" s="24"/>
      <c r="AA407" s="24">
        <f>I407+O407+R407+U407+X407</f>
        <v>3.3229049999999996</v>
      </c>
      <c r="AB407" s="24">
        <f>K407+P407+S407+V407+Y407</f>
        <v>2.0530049999999997</v>
      </c>
      <c r="AC407" s="24">
        <f>AA407*$AE$7</f>
        <v>6.6458099999999991</v>
      </c>
      <c r="AD407" s="24">
        <f>AB407*$AE$7</f>
        <v>4.1060099999999995</v>
      </c>
      <c r="AE407" s="24"/>
      <c r="AF407" s="24">
        <f>(AA407+AC407)*$AH$7</f>
        <v>0.29906144999999995</v>
      </c>
      <c r="AG407" s="24">
        <f>(AB407+AD407)*$AH$7</f>
        <v>0.18477044999999997</v>
      </c>
      <c r="AH407" s="24"/>
      <c r="AI407" s="28">
        <f>AA407+AC407+AF407</f>
        <v>10.267776449999999</v>
      </c>
      <c r="AJ407" s="28">
        <f>AB407+AD407+AG407</f>
        <v>6.3437854499999995</v>
      </c>
      <c r="AK407" s="28">
        <f>AI407*$AM$7</f>
        <v>2.0535552899999998</v>
      </c>
      <c r="AL407" s="28">
        <f>AJ407*$AM$7</f>
        <v>1.26875709</v>
      </c>
      <c r="AM407" s="28"/>
      <c r="AN407" s="28">
        <f>AI407+AK407</f>
        <v>12.32133174</v>
      </c>
      <c r="AO407" s="28">
        <f>AJ407+AL407</f>
        <v>7.6125425399999997</v>
      </c>
    </row>
    <row r="408" spans="1:41" s="13" customFormat="1" ht="24" customHeight="1">
      <c r="A408" s="160"/>
      <c r="B408" s="161"/>
      <c r="C408" s="162"/>
      <c r="D408" s="21" t="s">
        <v>49</v>
      </c>
      <c r="E408" s="22">
        <v>30</v>
      </c>
      <c r="F408" s="22">
        <v>20</v>
      </c>
      <c r="G408" s="24">
        <f>$G$77</f>
        <v>3.6999999999999998E-2</v>
      </c>
      <c r="H408" s="24">
        <f t="shared" si="75"/>
        <v>1.1099999999999999</v>
      </c>
      <c r="I408" s="25"/>
      <c r="J408" s="24">
        <f t="shared" si="81"/>
        <v>0.74</v>
      </c>
      <c r="K408" s="25"/>
      <c r="L408" s="24"/>
      <c r="M408" s="24"/>
      <c r="N408" s="24"/>
      <c r="O408" s="24"/>
      <c r="P408" s="24"/>
      <c r="Q408" s="24"/>
      <c r="R408" s="24"/>
      <c r="S408" s="26"/>
      <c r="T408" s="24"/>
      <c r="U408" s="27"/>
      <c r="V408" s="27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8"/>
      <c r="AJ408" s="28"/>
      <c r="AK408" s="28"/>
      <c r="AL408" s="28"/>
      <c r="AM408" s="28"/>
      <c r="AN408" s="28"/>
      <c r="AO408" s="28"/>
    </row>
    <row r="409" spans="1:41" s="13" customFormat="1" ht="17.25" customHeight="1">
      <c r="A409" s="19" t="s">
        <v>559</v>
      </c>
      <c r="B409" s="20" t="s">
        <v>560</v>
      </c>
      <c r="C409" s="21"/>
      <c r="D409" s="21"/>
      <c r="E409" s="22"/>
      <c r="F409" s="22"/>
      <c r="G409" s="24"/>
      <c r="H409" s="24"/>
      <c r="I409" s="25"/>
      <c r="J409" s="24"/>
      <c r="K409" s="25"/>
      <c r="L409" s="24"/>
      <c r="M409" s="24"/>
      <c r="N409" s="24"/>
      <c r="O409" s="24"/>
      <c r="P409" s="24"/>
      <c r="Q409" s="24"/>
      <c r="R409" s="24"/>
      <c r="S409" s="26"/>
      <c r="T409" s="24"/>
      <c r="U409" s="27"/>
      <c r="V409" s="27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8"/>
      <c r="AJ409" s="28"/>
      <c r="AK409" s="28"/>
      <c r="AL409" s="28"/>
      <c r="AM409" s="28"/>
      <c r="AN409" s="28"/>
      <c r="AO409" s="28"/>
    </row>
    <row r="410" spans="1:41" s="13" customFormat="1" ht="12.75" customHeight="1">
      <c r="A410" s="160" t="s">
        <v>561</v>
      </c>
      <c r="B410" s="161" t="s">
        <v>562</v>
      </c>
      <c r="C410" s="162" t="s">
        <v>178</v>
      </c>
      <c r="D410" s="21" t="s">
        <v>179</v>
      </c>
      <c r="E410" s="22">
        <v>20</v>
      </c>
      <c r="F410" s="22">
        <v>15</v>
      </c>
      <c r="G410" s="24">
        <f>$G$76</f>
        <v>4.5999999999999999E-2</v>
      </c>
      <c r="H410" s="24">
        <f t="shared" ref="H410:H471" si="82">E410*G410</f>
        <v>0.91999999999999993</v>
      </c>
      <c r="I410" s="25">
        <f>H410+H411</f>
        <v>2.0299999999999998</v>
      </c>
      <c r="J410" s="24">
        <f t="shared" si="81"/>
        <v>0.69</v>
      </c>
      <c r="K410" s="25">
        <f>J410+J411</f>
        <v>1.6149999999999998</v>
      </c>
      <c r="L410" s="24"/>
      <c r="M410" s="24"/>
      <c r="N410" s="24"/>
      <c r="O410" s="24">
        <f>I410*$Q$7</f>
        <v>3.0449999999999994E-2</v>
      </c>
      <c r="P410" s="24">
        <f>K410*$Q$7</f>
        <v>2.4224999999999997E-2</v>
      </c>
      <c r="Q410" s="24"/>
      <c r="R410" s="24">
        <f>I410*$T$7</f>
        <v>0.69020000000000004</v>
      </c>
      <c r="S410" s="26">
        <f>K410*$T$7</f>
        <v>0.54909999999999992</v>
      </c>
      <c r="T410" s="24"/>
      <c r="U410" s="27">
        <f>I410*$W$7</f>
        <v>2.03E-4</v>
      </c>
      <c r="V410" s="27">
        <f>K410*$W$7</f>
        <v>1.615E-4</v>
      </c>
      <c r="W410" s="24"/>
      <c r="X410" s="24">
        <f>I410*$Z$7</f>
        <v>1.5456419999999997</v>
      </c>
      <c r="Y410" s="24">
        <f>K410*$Z$7</f>
        <v>1.2296609999999997</v>
      </c>
      <c r="Z410" s="24"/>
      <c r="AA410" s="24">
        <f>I410+O410+R410+U410+X410</f>
        <v>4.2964949999999993</v>
      </c>
      <c r="AB410" s="24">
        <f>K410+P410+S410+V410+Y410</f>
        <v>3.4181474999999995</v>
      </c>
      <c r="AC410" s="24">
        <f>AA410*$AE$7</f>
        <v>8.5929899999999986</v>
      </c>
      <c r="AD410" s="24">
        <f>AB410*$AE$7</f>
        <v>6.8362949999999989</v>
      </c>
      <c r="AE410" s="24"/>
      <c r="AF410" s="24">
        <f>(AA410+AC410)*$AH$7</f>
        <v>0.3866845499999999</v>
      </c>
      <c r="AG410" s="24">
        <f>(AB410+AD410)*$AH$7</f>
        <v>0.30763327499999993</v>
      </c>
      <c r="AH410" s="24"/>
      <c r="AI410" s="28">
        <f>AA410+AC410+AF410</f>
        <v>13.276169549999997</v>
      </c>
      <c r="AJ410" s="28">
        <f>AB410+AD410+AG410</f>
        <v>10.562075774999999</v>
      </c>
      <c r="AK410" s="28">
        <f>AI410*$AM$7</f>
        <v>2.6552339099999998</v>
      </c>
      <c r="AL410" s="28">
        <f>AJ410*$AM$7</f>
        <v>2.1124151549999999</v>
      </c>
      <c r="AM410" s="28"/>
      <c r="AN410" s="28">
        <f>AI410+AK410</f>
        <v>15.931403459999997</v>
      </c>
      <c r="AO410" s="28">
        <f>AJ410+AL410</f>
        <v>12.674490929999997</v>
      </c>
    </row>
    <row r="411" spans="1:41" s="13" customFormat="1" ht="29.25" customHeight="1">
      <c r="A411" s="160"/>
      <c r="B411" s="161"/>
      <c r="C411" s="162"/>
      <c r="D411" s="21" t="s">
        <v>49</v>
      </c>
      <c r="E411" s="22">
        <v>30</v>
      </c>
      <c r="F411" s="22">
        <v>25</v>
      </c>
      <c r="G411" s="24">
        <f>$G$77</f>
        <v>3.6999999999999998E-2</v>
      </c>
      <c r="H411" s="24">
        <f t="shared" si="82"/>
        <v>1.1099999999999999</v>
      </c>
      <c r="I411" s="25"/>
      <c r="J411" s="24">
        <f t="shared" si="81"/>
        <v>0.92499999999999993</v>
      </c>
      <c r="K411" s="25"/>
      <c r="L411" s="24"/>
      <c r="M411" s="24"/>
      <c r="N411" s="24"/>
      <c r="O411" s="24"/>
      <c r="P411" s="24"/>
      <c r="Q411" s="24"/>
      <c r="R411" s="24"/>
      <c r="S411" s="26"/>
      <c r="T411" s="24"/>
      <c r="U411" s="27"/>
      <c r="V411" s="27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8"/>
      <c r="AJ411" s="28"/>
      <c r="AK411" s="28"/>
      <c r="AL411" s="28"/>
      <c r="AM411" s="28"/>
      <c r="AN411" s="28"/>
      <c r="AO411" s="28"/>
    </row>
    <row r="412" spans="1:41" s="13" customFormat="1" ht="14.25" customHeight="1">
      <c r="A412" s="160" t="s">
        <v>563</v>
      </c>
      <c r="B412" s="161" t="s">
        <v>564</v>
      </c>
      <c r="C412" s="162" t="s">
        <v>178</v>
      </c>
      <c r="D412" s="21" t="s">
        <v>179</v>
      </c>
      <c r="E412" s="22">
        <v>25</v>
      </c>
      <c r="F412" s="22">
        <v>10</v>
      </c>
      <c r="G412" s="24">
        <f>$G$76</f>
        <v>4.5999999999999999E-2</v>
      </c>
      <c r="H412" s="24">
        <f t="shared" si="82"/>
        <v>1.1499999999999999</v>
      </c>
      <c r="I412" s="25">
        <f>H412+H413</f>
        <v>4.8499999999999996</v>
      </c>
      <c r="J412" s="24">
        <f t="shared" ref="J412:J475" si="83">F412*G412</f>
        <v>0.45999999999999996</v>
      </c>
      <c r="K412" s="25">
        <f>J412+J413</f>
        <v>3.42</v>
      </c>
      <c r="L412" s="24"/>
      <c r="M412" s="24"/>
      <c r="N412" s="24"/>
      <c r="O412" s="24">
        <f>I412*$Q$7</f>
        <v>7.2749999999999995E-2</v>
      </c>
      <c r="P412" s="24">
        <f>K412*$Q$7</f>
        <v>5.1299999999999998E-2</v>
      </c>
      <c r="Q412" s="24"/>
      <c r="R412" s="24">
        <f>I412*$T$7</f>
        <v>1.649</v>
      </c>
      <c r="S412" s="26">
        <f>K412*$T$7</f>
        <v>1.1628000000000001</v>
      </c>
      <c r="T412" s="24"/>
      <c r="U412" s="27">
        <f>I412*$W$7</f>
        <v>4.8499999999999997E-4</v>
      </c>
      <c r="V412" s="27">
        <f>K412*$W$7</f>
        <v>3.4200000000000002E-4</v>
      </c>
      <c r="W412" s="24"/>
      <c r="X412" s="24">
        <f>I412*$Z$7</f>
        <v>3.6927899999999996</v>
      </c>
      <c r="Y412" s="24">
        <f>K412*$Z$7</f>
        <v>2.6039879999999997</v>
      </c>
      <c r="Z412" s="24"/>
      <c r="AA412" s="24">
        <f>I412+O412+R412+U412+X412</f>
        <v>10.265025</v>
      </c>
      <c r="AB412" s="24">
        <f>K412+P412+S412+V412+Y412</f>
        <v>7.2384299999999993</v>
      </c>
      <c r="AC412" s="24">
        <f>AA412*$AE$7</f>
        <v>20.530049999999999</v>
      </c>
      <c r="AD412" s="24">
        <f>AB412*$AE$7</f>
        <v>14.476859999999999</v>
      </c>
      <c r="AE412" s="24"/>
      <c r="AF412" s="24">
        <f>(AA412+AC412)*$AH$7</f>
        <v>0.92385224999999993</v>
      </c>
      <c r="AG412" s="24">
        <f>(AB412+AD412)*$AH$7</f>
        <v>0.65145869999999984</v>
      </c>
      <c r="AH412" s="24"/>
      <c r="AI412" s="28">
        <f>AA412+AC412+AF412</f>
        <v>31.718927249999997</v>
      </c>
      <c r="AJ412" s="28">
        <f>AB412+AD412+AG412</f>
        <v>22.366748699999995</v>
      </c>
      <c r="AK412" s="28">
        <f>AI412*$AM$7</f>
        <v>6.3437854499999995</v>
      </c>
      <c r="AL412" s="28">
        <f>AJ412*$AM$7</f>
        <v>4.4733497399999989</v>
      </c>
      <c r="AM412" s="28"/>
      <c r="AN412" s="28">
        <f>AI412+AK412</f>
        <v>38.062712699999999</v>
      </c>
      <c r="AO412" s="28">
        <f>AJ412+AL412</f>
        <v>26.840098439999995</v>
      </c>
    </row>
    <row r="413" spans="1:41" s="13" customFormat="1" ht="30" customHeight="1">
      <c r="A413" s="160"/>
      <c r="B413" s="161"/>
      <c r="C413" s="162"/>
      <c r="D413" s="21" t="s">
        <v>49</v>
      </c>
      <c r="E413" s="22">
        <v>100</v>
      </c>
      <c r="F413" s="22">
        <v>80</v>
      </c>
      <c r="G413" s="24">
        <f>$G$77</f>
        <v>3.6999999999999998E-2</v>
      </c>
      <c r="H413" s="24">
        <f t="shared" si="82"/>
        <v>3.6999999999999997</v>
      </c>
      <c r="I413" s="25"/>
      <c r="J413" s="24">
        <f t="shared" si="83"/>
        <v>2.96</v>
      </c>
      <c r="K413" s="25"/>
      <c r="L413" s="24"/>
      <c r="M413" s="24"/>
      <c r="N413" s="24"/>
      <c r="O413" s="24"/>
      <c r="P413" s="24"/>
      <c r="Q413" s="24"/>
      <c r="R413" s="24"/>
      <c r="S413" s="26"/>
      <c r="T413" s="24"/>
      <c r="U413" s="27"/>
      <c r="V413" s="27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8"/>
      <c r="AJ413" s="28"/>
      <c r="AK413" s="28"/>
      <c r="AL413" s="28"/>
      <c r="AM413" s="28"/>
      <c r="AN413" s="28"/>
      <c r="AO413" s="28"/>
    </row>
    <row r="414" spans="1:41" s="13" customFormat="1" ht="15.75" customHeight="1">
      <c r="A414" s="160" t="s">
        <v>565</v>
      </c>
      <c r="B414" s="161" t="s">
        <v>566</v>
      </c>
      <c r="C414" s="162" t="s">
        <v>178</v>
      </c>
      <c r="D414" s="21" t="s">
        <v>179</v>
      </c>
      <c r="E414" s="22">
        <v>5</v>
      </c>
      <c r="F414" s="22"/>
      <c r="G414" s="24">
        <f>$G$76</f>
        <v>4.5999999999999999E-2</v>
      </c>
      <c r="H414" s="24">
        <f t="shared" si="82"/>
        <v>0.22999999999999998</v>
      </c>
      <c r="I414" s="25">
        <f>H414+H415</f>
        <v>0.97</v>
      </c>
      <c r="J414" s="24">
        <f t="shared" si="83"/>
        <v>0</v>
      </c>
      <c r="K414" s="25">
        <f>J414+J415</f>
        <v>0.74</v>
      </c>
      <c r="L414" s="24"/>
      <c r="M414" s="24"/>
      <c r="N414" s="24"/>
      <c r="O414" s="24">
        <f>I414*$Q$7</f>
        <v>1.4549999999999999E-2</v>
      </c>
      <c r="P414" s="24">
        <f>K414*$Q$7</f>
        <v>1.1099999999999999E-2</v>
      </c>
      <c r="Q414" s="24"/>
      <c r="R414" s="24">
        <f>I414*$T$7</f>
        <v>0.32980000000000004</v>
      </c>
      <c r="S414" s="26">
        <f>K414*$T$7</f>
        <v>0.25159999999999999</v>
      </c>
      <c r="T414" s="24"/>
      <c r="U414" s="27">
        <f>I414*$W$7</f>
        <v>9.7E-5</v>
      </c>
      <c r="V414" s="27">
        <f>K414*$W$7</f>
        <v>7.3999999999999996E-5</v>
      </c>
      <c r="W414" s="24"/>
      <c r="X414" s="24">
        <f>I414*$Z$7</f>
        <v>0.73855799999999994</v>
      </c>
      <c r="Y414" s="24">
        <f>K414*$Z$7</f>
        <v>0.56343599999999994</v>
      </c>
      <c r="Z414" s="24"/>
      <c r="AA414" s="24">
        <f>I414+O414+R414+U414+X414</f>
        <v>2.0530049999999997</v>
      </c>
      <c r="AB414" s="24">
        <f>K414+P414+S414+V414+Y414</f>
        <v>1.5662099999999999</v>
      </c>
      <c r="AC414" s="24">
        <f>AA414*$AE$7</f>
        <v>4.1060099999999995</v>
      </c>
      <c r="AD414" s="24">
        <f>AB414*$AE$7</f>
        <v>3.1324199999999998</v>
      </c>
      <c r="AE414" s="24"/>
      <c r="AF414" s="24">
        <f>(AA414+AC414)*$AH$7</f>
        <v>0.18477044999999997</v>
      </c>
      <c r="AG414" s="24">
        <f>(AB414+AD414)*$AH$7</f>
        <v>0.14095889999999997</v>
      </c>
      <c r="AH414" s="24"/>
      <c r="AI414" s="28">
        <f>AA414+AC414+AF414</f>
        <v>6.3437854499999995</v>
      </c>
      <c r="AJ414" s="28">
        <f>AB414+AD414+AG414</f>
        <v>4.8395888999999999</v>
      </c>
      <c r="AK414" s="28">
        <f>AI414*$AM$7</f>
        <v>1.26875709</v>
      </c>
      <c r="AL414" s="28">
        <f>AJ414*$AM$7</f>
        <v>0.96791778000000006</v>
      </c>
      <c r="AM414" s="28"/>
      <c r="AN414" s="28">
        <f>AI414+AK414</f>
        <v>7.6125425399999997</v>
      </c>
      <c r="AO414" s="28">
        <f>AJ414+AL414</f>
        <v>5.8075066799999995</v>
      </c>
    </row>
    <row r="415" spans="1:41" s="13" customFormat="1" ht="27.75" customHeight="1">
      <c r="A415" s="160"/>
      <c r="B415" s="161"/>
      <c r="C415" s="162"/>
      <c r="D415" s="21" t="s">
        <v>49</v>
      </c>
      <c r="E415" s="22">
        <v>20</v>
      </c>
      <c r="F415" s="22">
        <v>20</v>
      </c>
      <c r="G415" s="24">
        <f>$G$77</f>
        <v>3.6999999999999998E-2</v>
      </c>
      <c r="H415" s="24">
        <f t="shared" si="82"/>
        <v>0.74</v>
      </c>
      <c r="I415" s="25"/>
      <c r="J415" s="24">
        <f t="shared" si="83"/>
        <v>0.74</v>
      </c>
      <c r="K415" s="25"/>
      <c r="L415" s="24"/>
      <c r="M415" s="24"/>
      <c r="N415" s="24"/>
      <c r="O415" s="24"/>
      <c r="P415" s="24"/>
      <c r="Q415" s="24"/>
      <c r="R415" s="24"/>
      <c r="S415" s="26"/>
      <c r="T415" s="24"/>
      <c r="U415" s="27"/>
      <c r="V415" s="27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8"/>
      <c r="AJ415" s="28"/>
      <c r="AK415" s="28"/>
      <c r="AL415" s="28"/>
      <c r="AM415" s="28"/>
      <c r="AN415" s="28"/>
      <c r="AO415" s="28"/>
    </row>
    <row r="416" spans="1:41" s="13" customFormat="1" ht="15.75" customHeight="1">
      <c r="A416" s="160" t="s">
        <v>567</v>
      </c>
      <c r="B416" s="161" t="s">
        <v>568</v>
      </c>
      <c r="C416" s="162" t="s">
        <v>178</v>
      </c>
      <c r="D416" s="21" t="s">
        <v>179</v>
      </c>
      <c r="E416" s="22">
        <v>10</v>
      </c>
      <c r="F416" s="22">
        <v>10</v>
      </c>
      <c r="G416" s="24">
        <f>$G$76</f>
        <v>4.5999999999999999E-2</v>
      </c>
      <c r="H416" s="24">
        <f t="shared" si="82"/>
        <v>0.45999999999999996</v>
      </c>
      <c r="I416" s="25">
        <f>H416+H417</f>
        <v>1.2</v>
      </c>
      <c r="J416" s="24">
        <f t="shared" si="83"/>
        <v>0.45999999999999996</v>
      </c>
      <c r="K416" s="25">
        <f>J416+J417</f>
        <v>1.2</v>
      </c>
      <c r="L416" s="24"/>
      <c r="M416" s="24"/>
      <c r="N416" s="24"/>
      <c r="O416" s="24">
        <f>I416*$Q$7</f>
        <v>1.7999999999999999E-2</v>
      </c>
      <c r="P416" s="24">
        <f>K416*$Q$7</f>
        <v>1.7999999999999999E-2</v>
      </c>
      <c r="Q416" s="24"/>
      <c r="R416" s="24">
        <f>I416*$T$7</f>
        <v>0.40800000000000003</v>
      </c>
      <c r="S416" s="26">
        <f>K416*$T$7</f>
        <v>0.40800000000000003</v>
      </c>
      <c r="T416" s="24"/>
      <c r="U416" s="27">
        <f>I416*$W$7</f>
        <v>1.2E-4</v>
      </c>
      <c r="V416" s="27">
        <f>K416*$W$7</f>
        <v>1.2E-4</v>
      </c>
      <c r="W416" s="24"/>
      <c r="X416" s="24">
        <f>I416*$Z$7</f>
        <v>0.91367999999999994</v>
      </c>
      <c r="Y416" s="24">
        <f>K416*$Z$7</f>
        <v>0.91367999999999994</v>
      </c>
      <c r="Z416" s="24"/>
      <c r="AA416" s="24">
        <f>I416+O416+R416+U416+X416</f>
        <v>2.5397999999999996</v>
      </c>
      <c r="AB416" s="24">
        <f>K416+P416+S416+V416+Y416</f>
        <v>2.5397999999999996</v>
      </c>
      <c r="AC416" s="24">
        <f>AA416*$AE$7</f>
        <v>5.0795999999999992</v>
      </c>
      <c r="AD416" s="24">
        <f>AB416*$AE$7</f>
        <v>5.0795999999999992</v>
      </c>
      <c r="AE416" s="24"/>
      <c r="AF416" s="24">
        <f>(AA416+AC416)*$AH$7</f>
        <v>0.22858199999999995</v>
      </c>
      <c r="AG416" s="24">
        <f>(AB416+AD416)*$AH$7</f>
        <v>0.22858199999999995</v>
      </c>
      <c r="AH416" s="24"/>
      <c r="AI416" s="28">
        <f>AA416+AC416+AF416</f>
        <v>7.8479819999999991</v>
      </c>
      <c r="AJ416" s="28">
        <f>AB416+AD416+AG416</f>
        <v>7.8479819999999991</v>
      </c>
      <c r="AK416" s="28">
        <f>AI416*$AM$7</f>
        <v>1.5695964</v>
      </c>
      <c r="AL416" s="28">
        <f>AJ416*$AM$7</f>
        <v>1.5695964</v>
      </c>
      <c r="AM416" s="28"/>
      <c r="AN416" s="28">
        <f>AI416+AK416</f>
        <v>9.4175784</v>
      </c>
      <c r="AO416" s="28">
        <f>AJ416+AL416</f>
        <v>9.4175784</v>
      </c>
    </row>
    <row r="417" spans="1:41" s="13" customFormat="1" ht="26.25" customHeight="1">
      <c r="A417" s="160"/>
      <c r="B417" s="161"/>
      <c r="C417" s="162"/>
      <c r="D417" s="21" t="s">
        <v>49</v>
      </c>
      <c r="E417" s="22">
        <v>20</v>
      </c>
      <c r="F417" s="22">
        <v>20</v>
      </c>
      <c r="G417" s="24">
        <f>$G$77</f>
        <v>3.6999999999999998E-2</v>
      </c>
      <c r="H417" s="24">
        <f t="shared" si="82"/>
        <v>0.74</v>
      </c>
      <c r="I417" s="25"/>
      <c r="J417" s="24">
        <f t="shared" si="83"/>
        <v>0.74</v>
      </c>
      <c r="K417" s="25"/>
      <c r="L417" s="24"/>
      <c r="M417" s="24"/>
      <c r="N417" s="24"/>
      <c r="O417" s="24"/>
      <c r="P417" s="24"/>
      <c r="Q417" s="24"/>
      <c r="R417" s="24"/>
      <c r="S417" s="26"/>
      <c r="T417" s="24"/>
      <c r="U417" s="27"/>
      <c r="V417" s="27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8"/>
      <c r="AJ417" s="28"/>
      <c r="AK417" s="28"/>
      <c r="AL417" s="28"/>
      <c r="AM417" s="28"/>
      <c r="AN417" s="28"/>
      <c r="AO417" s="28"/>
    </row>
    <row r="418" spans="1:41" s="13" customFormat="1" ht="14.25" customHeight="1">
      <c r="A418" s="160" t="s">
        <v>569</v>
      </c>
      <c r="B418" s="161" t="s">
        <v>570</v>
      </c>
      <c r="C418" s="162" t="s">
        <v>178</v>
      </c>
      <c r="D418" s="21" t="s">
        <v>179</v>
      </c>
      <c r="E418" s="22">
        <v>15</v>
      </c>
      <c r="F418" s="22">
        <v>15</v>
      </c>
      <c r="G418" s="24">
        <f>$G$76</f>
        <v>4.5999999999999999E-2</v>
      </c>
      <c r="H418" s="24">
        <f t="shared" si="82"/>
        <v>0.69</v>
      </c>
      <c r="I418" s="25">
        <f>H418+H419</f>
        <v>2.54</v>
      </c>
      <c r="J418" s="24">
        <f t="shared" si="83"/>
        <v>0.69</v>
      </c>
      <c r="K418" s="25">
        <f>J418+J419</f>
        <v>2.54</v>
      </c>
      <c r="L418" s="24"/>
      <c r="M418" s="24"/>
      <c r="N418" s="24"/>
      <c r="O418" s="24">
        <f>I418*$Q$7</f>
        <v>3.8100000000000002E-2</v>
      </c>
      <c r="P418" s="24">
        <f>K418*$Q$7</f>
        <v>3.8100000000000002E-2</v>
      </c>
      <c r="Q418" s="24"/>
      <c r="R418" s="24">
        <f>I418*$T$7</f>
        <v>0.86360000000000003</v>
      </c>
      <c r="S418" s="26">
        <f>K418*$T$7</f>
        <v>0.86360000000000003</v>
      </c>
      <c r="T418" s="24"/>
      <c r="U418" s="27">
        <f>I418*$W$7</f>
        <v>2.5399999999999999E-4</v>
      </c>
      <c r="V418" s="27">
        <f>K418*$W$7</f>
        <v>2.5399999999999999E-4</v>
      </c>
      <c r="W418" s="24"/>
      <c r="X418" s="24">
        <f>I418*$Z$7</f>
        <v>1.933956</v>
      </c>
      <c r="Y418" s="24">
        <f>K418*$Z$7</f>
        <v>1.933956</v>
      </c>
      <c r="Z418" s="24"/>
      <c r="AA418" s="24">
        <f>I418+O418+R418+U418+X418</f>
        <v>5.3759100000000002</v>
      </c>
      <c r="AB418" s="24">
        <f>K418+P418+S418+V418+Y418</f>
        <v>5.3759100000000002</v>
      </c>
      <c r="AC418" s="24">
        <f>AA418*$AE$7</f>
        <v>10.75182</v>
      </c>
      <c r="AD418" s="24">
        <f>AB418*$AE$7</f>
        <v>10.75182</v>
      </c>
      <c r="AE418" s="24"/>
      <c r="AF418" s="24">
        <f>(AA418+AC418)*$AH$7</f>
        <v>0.48383189999999998</v>
      </c>
      <c r="AG418" s="24">
        <f>(AB418+AD418)*$AH$7</f>
        <v>0.48383189999999998</v>
      </c>
      <c r="AH418" s="24"/>
      <c r="AI418" s="28">
        <f>AA418+AC418+AF418</f>
        <v>16.611561899999998</v>
      </c>
      <c r="AJ418" s="28">
        <f>AB418+AD418+AG418</f>
        <v>16.611561899999998</v>
      </c>
      <c r="AK418" s="28">
        <f>AI418*$AM$7</f>
        <v>3.3223123799999996</v>
      </c>
      <c r="AL418" s="28">
        <f>AJ418*$AM$7</f>
        <v>3.3223123799999996</v>
      </c>
      <c r="AM418" s="28"/>
      <c r="AN418" s="28">
        <f>AI418+AK418</f>
        <v>19.933874279999998</v>
      </c>
      <c r="AO418" s="28">
        <f>AJ418+AL418</f>
        <v>19.933874279999998</v>
      </c>
    </row>
    <row r="419" spans="1:41" s="13" customFormat="1" ht="24" customHeight="1">
      <c r="A419" s="160"/>
      <c r="B419" s="161"/>
      <c r="C419" s="162"/>
      <c r="D419" s="21" t="s">
        <v>49</v>
      </c>
      <c r="E419" s="22">
        <v>50</v>
      </c>
      <c r="F419" s="22">
        <v>50</v>
      </c>
      <c r="G419" s="24">
        <f>$G$77</f>
        <v>3.6999999999999998E-2</v>
      </c>
      <c r="H419" s="24">
        <f t="shared" si="82"/>
        <v>1.8499999999999999</v>
      </c>
      <c r="I419" s="25"/>
      <c r="J419" s="24">
        <f t="shared" si="83"/>
        <v>1.8499999999999999</v>
      </c>
      <c r="K419" s="25"/>
      <c r="L419" s="24"/>
      <c r="M419" s="24"/>
      <c r="N419" s="24"/>
      <c r="O419" s="24"/>
      <c r="P419" s="24"/>
      <c r="Q419" s="24"/>
      <c r="R419" s="24"/>
      <c r="S419" s="26"/>
      <c r="T419" s="24"/>
      <c r="U419" s="27"/>
      <c r="V419" s="27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8"/>
      <c r="AJ419" s="28"/>
      <c r="AK419" s="28"/>
      <c r="AL419" s="28"/>
      <c r="AM419" s="28"/>
      <c r="AN419" s="28"/>
      <c r="AO419" s="28"/>
    </row>
    <row r="420" spans="1:41" s="13" customFormat="1" ht="15.75" customHeight="1">
      <c r="A420" s="160" t="s">
        <v>571</v>
      </c>
      <c r="B420" s="161" t="s">
        <v>572</v>
      </c>
      <c r="C420" s="162" t="s">
        <v>178</v>
      </c>
      <c r="D420" s="21" t="s">
        <v>179</v>
      </c>
      <c r="E420" s="22">
        <v>20</v>
      </c>
      <c r="F420" s="22">
        <v>20</v>
      </c>
      <c r="G420" s="24">
        <f>$G$76</f>
        <v>4.5999999999999999E-2</v>
      </c>
      <c r="H420" s="24">
        <f t="shared" si="82"/>
        <v>0.91999999999999993</v>
      </c>
      <c r="I420" s="25">
        <f>H420+H421</f>
        <v>1.66</v>
      </c>
      <c r="J420" s="24">
        <f t="shared" si="83"/>
        <v>0.91999999999999993</v>
      </c>
      <c r="K420" s="25">
        <f>J420+J421</f>
        <v>1.4749999999999999</v>
      </c>
      <c r="L420" s="24"/>
      <c r="M420" s="24"/>
      <c r="N420" s="24"/>
      <c r="O420" s="24">
        <f>I420*$Q$7</f>
        <v>2.4899999999999999E-2</v>
      </c>
      <c r="P420" s="24">
        <f>K420*$Q$7</f>
        <v>2.2124999999999999E-2</v>
      </c>
      <c r="Q420" s="24"/>
      <c r="R420" s="24">
        <f>I420*$T$7</f>
        <v>0.56440000000000001</v>
      </c>
      <c r="S420" s="26">
        <f>K420*$T$7</f>
        <v>0.50149999999999995</v>
      </c>
      <c r="T420" s="24"/>
      <c r="U420" s="27">
        <f>I420*$W$7</f>
        <v>1.66E-4</v>
      </c>
      <c r="V420" s="27">
        <f>K420*$W$7</f>
        <v>1.4749999999999998E-4</v>
      </c>
      <c r="W420" s="24"/>
      <c r="X420" s="24">
        <f>I420*$Z$7</f>
        <v>1.2639239999999998</v>
      </c>
      <c r="Y420" s="24">
        <f>K420*$Z$7</f>
        <v>1.1230649999999998</v>
      </c>
      <c r="Z420" s="24"/>
      <c r="AA420" s="24">
        <f>I420+O420+R420+U420+X420</f>
        <v>3.5133899999999998</v>
      </c>
      <c r="AB420" s="24">
        <f>K420+P420+S420+V420+Y420</f>
        <v>3.1218374999999994</v>
      </c>
      <c r="AC420" s="24">
        <f>AA420*$AE$7</f>
        <v>7.0267799999999996</v>
      </c>
      <c r="AD420" s="24">
        <f>AB420*$AE$7</f>
        <v>6.2436749999999988</v>
      </c>
      <c r="AE420" s="24"/>
      <c r="AF420" s="24">
        <f>(AA420+AC420)*$AH$7</f>
        <v>0.31620509999999996</v>
      </c>
      <c r="AG420" s="24">
        <f>(AB420+AD420)*$AH$7</f>
        <v>0.28096537499999991</v>
      </c>
      <c r="AH420" s="24"/>
      <c r="AI420" s="28">
        <f>AA420+AC420+AF420</f>
        <v>10.856375099999999</v>
      </c>
      <c r="AJ420" s="28">
        <f>AB420+AD420+AG420</f>
        <v>9.6464778749999969</v>
      </c>
      <c r="AK420" s="28">
        <f>AI420*$AM$7</f>
        <v>2.1712750199999999</v>
      </c>
      <c r="AL420" s="28">
        <f>AJ420*$AM$7</f>
        <v>1.9292955749999994</v>
      </c>
      <c r="AM420" s="28"/>
      <c r="AN420" s="28">
        <f>AI420+AK420</f>
        <v>13.027650119999999</v>
      </c>
      <c r="AO420" s="28">
        <f>AJ420+AL420</f>
        <v>11.575773449999996</v>
      </c>
    </row>
    <row r="421" spans="1:41" s="13" customFormat="1" ht="24.75" customHeight="1">
      <c r="A421" s="160"/>
      <c r="B421" s="161"/>
      <c r="C421" s="162"/>
      <c r="D421" s="21" t="s">
        <v>49</v>
      </c>
      <c r="E421" s="22">
        <v>20</v>
      </c>
      <c r="F421" s="22">
        <v>15</v>
      </c>
      <c r="G421" s="24">
        <f>$G$77</f>
        <v>3.6999999999999998E-2</v>
      </c>
      <c r="H421" s="24">
        <f t="shared" si="82"/>
        <v>0.74</v>
      </c>
      <c r="I421" s="25"/>
      <c r="J421" s="24">
        <f t="shared" si="83"/>
        <v>0.55499999999999994</v>
      </c>
      <c r="K421" s="25"/>
      <c r="L421" s="24"/>
      <c r="M421" s="24"/>
      <c r="N421" s="24"/>
      <c r="O421" s="24"/>
      <c r="P421" s="24"/>
      <c r="Q421" s="24"/>
      <c r="R421" s="24"/>
      <c r="S421" s="26"/>
      <c r="T421" s="24"/>
      <c r="U421" s="27"/>
      <c r="V421" s="27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8"/>
      <c r="AJ421" s="28"/>
      <c r="AK421" s="28"/>
      <c r="AL421" s="28"/>
      <c r="AM421" s="28"/>
      <c r="AN421" s="28"/>
      <c r="AO421" s="28"/>
    </row>
    <row r="422" spans="1:41" s="13" customFormat="1" ht="24.75" customHeight="1">
      <c r="A422" s="19" t="s">
        <v>573</v>
      </c>
      <c r="B422" s="20" t="s">
        <v>574</v>
      </c>
      <c r="C422" s="21"/>
      <c r="D422" s="21"/>
      <c r="E422" s="22"/>
      <c r="F422" s="22"/>
      <c r="G422" s="24"/>
      <c r="H422" s="24"/>
      <c r="I422" s="25"/>
      <c r="J422" s="24"/>
      <c r="K422" s="25"/>
      <c r="L422" s="24"/>
      <c r="M422" s="24"/>
      <c r="N422" s="24"/>
      <c r="O422" s="24"/>
      <c r="P422" s="24"/>
      <c r="Q422" s="24"/>
      <c r="R422" s="24"/>
      <c r="S422" s="26"/>
      <c r="T422" s="24"/>
      <c r="U422" s="27"/>
      <c r="V422" s="27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8"/>
      <c r="AJ422" s="28"/>
      <c r="AK422" s="28"/>
      <c r="AL422" s="28"/>
      <c r="AM422" s="28"/>
      <c r="AN422" s="28"/>
      <c r="AO422" s="28"/>
    </row>
    <row r="423" spans="1:41" s="13" customFormat="1" ht="17.25" customHeight="1">
      <c r="A423" s="160" t="s">
        <v>575</v>
      </c>
      <c r="B423" s="161" t="s">
        <v>576</v>
      </c>
      <c r="C423" s="162" t="s">
        <v>178</v>
      </c>
      <c r="D423" s="21" t="s">
        <v>179</v>
      </c>
      <c r="E423" s="22">
        <v>25</v>
      </c>
      <c r="F423" s="22">
        <v>25</v>
      </c>
      <c r="G423" s="24">
        <f>$G$76</f>
        <v>4.5999999999999999E-2</v>
      </c>
      <c r="H423" s="24">
        <f t="shared" si="82"/>
        <v>1.1499999999999999</v>
      </c>
      <c r="I423" s="25">
        <f>H423+H424</f>
        <v>2.0749999999999997</v>
      </c>
      <c r="J423" s="24">
        <f t="shared" si="83"/>
        <v>1.1499999999999999</v>
      </c>
      <c r="K423" s="25">
        <f>J423+J424</f>
        <v>2.0749999999999997</v>
      </c>
      <c r="L423" s="24"/>
      <c r="M423" s="24"/>
      <c r="N423" s="24"/>
      <c r="O423" s="24">
        <f>I423*$Q$7</f>
        <v>3.1124999999999996E-2</v>
      </c>
      <c r="P423" s="24">
        <f>K423*$Q$7</f>
        <v>3.1124999999999996E-2</v>
      </c>
      <c r="Q423" s="24"/>
      <c r="R423" s="24">
        <f>I423*$T$7</f>
        <v>0.7054999999999999</v>
      </c>
      <c r="S423" s="26">
        <f>K423*$T$7</f>
        <v>0.7054999999999999</v>
      </c>
      <c r="T423" s="24"/>
      <c r="U423" s="27">
        <f>I423*$W$7</f>
        <v>2.0749999999999998E-4</v>
      </c>
      <c r="V423" s="27">
        <f>K423*$W$7</f>
        <v>2.0749999999999998E-4</v>
      </c>
      <c r="W423" s="24"/>
      <c r="X423" s="24">
        <f>I423*$Z$7</f>
        <v>1.5799049999999997</v>
      </c>
      <c r="Y423" s="24">
        <f>K423*$Z$7</f>
        <v>1.5799049999999997</v>
      </c>
      <c r="Z423" s="24"/>
      <c r="AA423" s="24">
        <f>I423+O423+R423+U423+X423</f>
        <v>4.3917374999999996</v>
      </c>
      <c r="AB423" s="24">
        <f>K423+P423+S423+V423+Y423</f>
        <v>4.3917374999999996</v>
      </c>
      <c r="AC423" s="24">
        <f>AA423*$AE$7</f>
        <v>8.7834749999999993</v>
      </c>
      <c r="AD423" s="24">
        <f>AB423*$AE$7</f>
        <v>8.7834749999999993</v>
      </c>
      <c r="AE423" s="24"/>
      <c r="AF423" s="24">
        <f>(AA423+AC423)*$AH$7</f>
        <v>0.39525637499999994</v>
      </c>
      <c r="AG423" s="24">
        <f>(AB423+AD423)*$AH$7</f>
        <v>0.39525637499999994</v>
      </c>
      <c r="AH423" s="24"/>
      <c r="AI423" s="28">
        <f>AA423+AC423+AF423</f>
        <v>13.570468875</v>
      </c>
      <c r="AJ423" s="28">
        <f>AB423+AD423+AG423</f>
        <v>13.570468875</v>
      </c>
      <c r="AK423" s="28">
        <f>AI423*$AM$7</f>
        <v>2.7140937750000003</v>
      </c>
      <c r="AL423" s="28">
        <f>AJ423*$AM$7</f>
        <v>2.7140937750000003</v>
      </c>
      <c r="AM423" s="28"/>
      <c r="AN423" s="28">
        <f>AI423+AK423</f>
        <v>16.284562649999998</v>
      </c>
      <c r="AO423" s="28">
        <f>AJ423+AL423</f>
        <v>16.284562649999998</v>
      </c>
    </row>
    <row r="424" spans="1:41" s="13" customFormat="1" ht="27" customHeight="1">
      <c r="A424" s="160"/>
      <c r="B424" s="161"/>
      <c r="C424" s="162"/>
      <c r="D424" s="21" t="s">
        <v>49</v>
      </c>
      <c r="E424" s="22">
        <v>25</v>
      </c>
      <c r="F424" s="22">
        <v>25</v>
      </c>
      <c r="G424" s="24">
        <f>$G$77</f>
        <v>3.6999999999999998E-2</v>
      </c>
      <c r="H424" s="24">
        <f t="shared" si="82"/>
        <v>0.92499999999999993</v>
      </c>
      <c r="I424" s="25"/>
      <c r="J424" s="24">
        <f t="shared" si="83"/>
        <v>0.92499999999999993</v>
      </c>
      <c r="K424" s="25"/>
      <c r="L424" s="24"/>
      <c r="M424" s="24"/>
      <c r="N424" s="24"/>
      <c r="O424" s="24"/>
      <c r="P424" s="24"/>
      <c r="Q424" s="24"/>
      <c r="R424" s="24"/>
      <c r="S424" s="26"/>
      <c r="T424" s="24"/>
      <c r="U424" s="27"/>
      <c r="V424" s="27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8"/>
      <c r="AJ424" s="28"/>
      <c r="AK424" s="28"/>
      <c r="AL424" s="28"/>
      <c r="AM424" s="28"/>
      <c r="AN424" s="28"/>
      <c r="AO424" s="28"/>
    </row>
    <row r="425" spans="1:41" s="13" customFormat="1" ht="15" customHeight="1">
      <c r="A425" s="160" t="s">
        <v>577</v>
      </c>
      <c r="B425" s="161" t="s">
        <v>578</v>
      </c>
      <c r="C425" s="162" t="s">
        <v>178</v>
      </c>
      <c r="D425" s="21" t="s">
        <v>179</v>
      </c>
      <c r="E425" s="22">
        <v>15</v>
      </c>
      <c r="F425" s="22">
        <v>15</v>
      </c>
      <c r="G425" s="24">
        <f>$G$76</f>
        <v>4.5999999999999999E-2</v>
      </c>
      <c r="H425" s="24">
        <f t="shared" si="82"/>
        <v>0.69</v>
      </c>
      <c r="I425" s="25">
        <f>H425+H426</f>
        <v>1.2449999999999999</v>
      </c>
      <c r="J425" s="24">
        <f t="shared" si="83"/>
        <v>0.69</v>
      </c>
      <c r="K425" s="25">
        <f>J425+J426</f>
        <v>1.2449999999999999</v>
      </c>
      <c r="L425" s="24"/>
      <c r="M425" s="24"/>
      <c r="N425" s="24"/>
      <c r="O425" s="24">
        <f>I425*$Q$7</f>
        <v>1.8674999999999997E-2</v>
      </c>
      <c r="P425" s="24">
        <f>K425*$Q$7</f>
        <v>1.8674999999999997E-2</v>
      </c>
      <c r="Q425" s="24"/>
      <c r="R425" s="24">
        <f>I425*$T$7</f>
        <v>0.42330000000000001</v>
      </c>
      <c r="S425" s="26">
        <f>K425*$T$7</f>
        <v>0.42330000000000001</v>
      </c>
      <c r="T425" s="24"/>
      <c r="U425" s="27">
        <f>I425*$W$7</f>
        <v>1.2449999999999999E-4</v>
      </c>
      <c r="V425" s="27">
        <f>K425*$W$7</f>
        <v>1.2449999999999999E-4</v>
      </c>
      <c r="W425" s="24"/>
      <c r="X425" s="24">
        <f>I425*$Z$7</f>
        <v>0.94794299999999987</v>
      </c>
      <c r="Y425" s="24">
        <f>K425*$Z$7</f>
        <v>0.94794299999999987</v>
      </c>
      <c r="Z425" s="24"/>
      <c r="AA425" s="24">
        <f>I425+O425+R425+U425+X425</f>
        <v>2.6350425</v>
      </c>
      <c r="AB425" s="24">
        <f>K425+P425+S425+V425+Y425</f>
        <v>2.6350425</v>
      </c>
      <c r="AC425" s="24">
        <f>AA425*$AE$7</f>
        <v>5.2700849999999999</v>
      </c>
      <c r="AD425" s="24">
        <f>AB425*$AE$7</f>
        <v>5.2700849999999999</v>
      </c>
      <c r="AE425" s="24"/>
      <c r="AF425" s="24">
        <f>(AA425+AC425)*$AH$7</f>
        <v>0.23715382499999998</v>
      </c>
      <c r="AG425" s="24">
        <f>(AB425+AD425)*$AH$7</f>
        <v>0.23715382499999998</v>
      </c>
      <c r="AH425" s="24"/>
      <c r="AI425" s="28">
        <f>AA425+AC425+AF425</f>
        <v>8.142281324999999</v>
      </c>
      <c r="AJ425" s="28">
        <f>AB425+AD425+AG425</f>
        <v>8.142281324999999</v>
      </c>
      <c r="AK425" s="28">
        <f>AI425*$AM$7</f>
        <v>1.6284562649999998</v>
      </c>
      <c r="AL425" s="28">
        <f>AJ425*$AM$7</f>
        <v>1.6284562649999998</v>
      </c>
      <c r="AM425" s="28"/>
      <c r="AN425" s="28">
        <f>AI425+AK425</f>
        <v>9.7707375899999995</v>
      </c>
      <c r="AO425" s="28">
        <f>AJ425+AL425</f>
        <v>9.7707375899999995</v>
      </c>
    </row>
    <row r="426" spans="1:41" s="13" customFormat="1" ht="23.25" customHeight="1">
      <c r="A426" s="160"/>
      <c r="B426" s="161"/>
      <c r="C426" s="162"/>
      <c r="D426" s="21" t="s">
        <v>49</v>
      </c>
      <c r="E426" s="22">
        <v>15</v>
      </c>
      <c r="F426" s="22">
        <v>15</v>
      </c>
      <c r="G426" s="24">
        <f>$G$77</f>
        <v>3.6999999999999998E-2</v>
      </c>
      <c r="H426" s="24">
        <f t="shared" si="82"/>
        <v>0.55499999999999994</v>
      </c>
      <c r="I426" s="25"/>
      <c r="J426" s="24">
        <f t="shared" si="83"/>
        <v>0.55499999999999994</v>
      </c>
      <c r="K426" s="25"/>
      <c r="L426" s="24"/>
      <c r="M426" s="24"/>
      <c r="N426" s="24"/>
      <c r="O426" s="24"/>
      <c r="P426" s="24"/>
      <c r="Q426" s="24"/>
      <c r="R426" s="24"/>
      <c r="S426" s="26"/>
      <c r="T426" s="24"/>
      <c r="U426" s="27"/>
      <c r="V426" s="27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8"/>
      <c r="AJ426" s="28"/>
      <c r="AK426" s="28"/>
      <c r="AL426" s="28"/>
      <c r="AM426" s="28"/>
      <c r="AN426" s="28"/>
      <c r="AO426" s="28"/>
    </row>
    <row r="427" spans="1:41" s="13" customFormat="1" ht="31.5" customHeight="1">
      <c r="A427" s="19" t="s">
        <v>579</v>
      </c>
      <c r="B427" s="20" t="s">
        <v>580</v>
      </c>
      <c r="C427" s="21"/>
      <c r="D427" s="21"/>
      <c r="E427" s="22"/>
      <c r="F427" s="22"/>
      <c r="G427" s="24"/>
      <c r="H427" s="24"/>
      <c r="I427" s="25"/>
      <c r="J427" s="24"/>
      <c r="K427" s="25"/>
      <c r="L427" s="24"/>
      <c r="M427" s="24"/>
      <c r="N427" s="24"/>
      <c r="O427" s="24"/>
      <c r="P427" s="24"/>
      <c r="Q427" s="24"/>
      <c r="R427" s="24"/>
      <c r="S427" s="26"/>
      <c r="T427" s="24"/>
      <c r="U427" s="27"/>
      <c r="V427" s="27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8"/>
      <c r="AJ427" s="28"/>
      <c r="AK427" s="28"/>
      <c r="AL427" s="28"/>
      <c r="AM427" s="28"/>
      <c r="AN427" s="28"/>
      <c r="AO427" s="28"/>
    </row>
    <row r="428" spans="1:41" s="13" customFormat="1" ht="18.75" customHeight="1">
      <c r="A428" s="160" t="s">
        <v>581</v>
      </c>
      <c r="B428" s="161" t="s">
        <v>582</v>
      </c>
      <c r="C428" s="162" t="s">
        <v>178</v>
      </c>
      <c r="D428" s="21" t="s">
        <v>179</v>
      </c>
      <c r="E428" s="22">
        <v>10</v>
      </c>
      <c r="F428" s="22">
        <v>5</v>
      </c>
      <c r="G428" s="24">
        <f>$G$76</f>
        <v>4.5999999999999999E-2</v>
      </c>
      <c r="H428" s="24">
        <f t="shared" si="82"/>
        <v>0.45999999999999996</v>
      </c>
      <c r="I428" s="25">
        <f>H428+H429</f>
        <v>0.64500000000000002</v>
      </c>
      <c r="J428" s="24">
        <f t="shared" si="83"/>
        <v>0.22999999999999998</v>
      </c>
      <c r="K428" s="25">
        <f>J428+J429</f>
        <v>0.41499999999999998</v>
      </c>
      <c r="L428" s="24"/>
      <c r="M428" s="24"/>
      <c r="N428" s="24"/>
      <c r="O428" s="24">
        <f>I428*$Q$7</f>
        <v>9.6749999999999996E-3</v>
      </c>
      <c r="P428" s="24">
        <f>K428*$Q$7</f>
        <v>6.2249999999999996E-3</v>
      </c>
      <c r="Q428" s="24"/>
      <c r="R428" s="24">
        <f>I428*$T$7</f>
        <v>0.21930000000000002</v>
      </c>
      <c r="S428" s="26">
        <f>K428*$T$7</f>
        <v>0.1411</v>
      </c>
      <c r="T428" s="24"/>
      <c r="U428" s="27">
        <f>I428*$W$7</f>
        <v>6.4500000000000009E-5</v>
      </c>
      <c r="V428" s="27">
        <f>K428*$W$7</f>
        <v>4.1499999999999999E-5</v>
      </c>
      <c r="W428" s="24"/>
      <c r="X428" s="24">
        <f>I428*$Z$7</f>
        <v>0.49110300000000001</v>
      </c>
      <c r="Y428" s="24">
        <f>K428*$Z$7</f>
        <v>0.31598099999999996</v>
      </c>
      <c r="Z428" s="24"/>
      <c r="AA428" s="24">
        <f>I428+O428+R428+U428+X428</f>
        <v>1.3651425000000001</v>
      </c>
      <c r="AB428" s="24">
        <f>K428+P428+S428+V428+Y428</f>
        <v>0.87834749999999995</v>
      </c>
      <c r="AC428" s="24">
        <f>AA428*$AE$7</f>
        <v>2.7302850000000003</v>
      </c>
      <c r="AD428" s="24">
        <f>AB428*$AE$7</f>
        <v>1.7566949999999999</v>
      </c>
      <c r="AE428" s="24"/>
      <c r="AF428" s="24">
        <f>(AA428+AC428)*$AH$7</f>
        <v>0.12286282500000001</v>
      </c>
      <c r="AG428" s="24">
        <f>(AB428+AD428)*$AH$7</f>
        <v>7.905127499999999E-2</v>
      </c>
      <c r="AH428" s="24"/>
      <c r="AI428" s="28">
        <f>AA428+AC428+AF428</f>
        <v>4.2182903250000008</v>
      </c>
      <c r="AJ428" s="28">
        <f>AB428+AD428+AG428</f>
        <v>2.7140937749999998</v>
      </c>
      <c r="AK428" s="28">
        <f>AI428*$AM$7</f>
        <v>0.84365806500000018</v>
      </c>
      <c r="AL428" s="28">
        <f>AJ428*$AM$7</f>
        <v>0.54281875499999999</v>
      </c>
      <c r="AM428" s="28"/>
      <c r="AN428" s="28">
        <f>AI428+AK428</f>
        <v>5.0619483900000013</v>
      </c>
      <c r="AO428" s="28">
        <f>AJ428+AL428</f>
        <v>3.2569125299999997</v>
      </c>
    </row>
    <row r="429" spans="1:41" s="13" customFormat="1" ht="29.25" customHeight="1">
      <c r="A429" s="160"/>
      <c r="B429" s="161"/>
      <c r="C429" s="162"/>
      <c r="D429" s="21" t="s">
        <v>49</v>
      </c>
      <c r="E429" s="22">
        <v>5</v>
      </c>
      <c r="F429" s="22">
        <v>5</v>
      </c>
      <c r="G429" s="24">
        <f>$G$77</f>
        <v>3.6999999999999998E-2</v>
      </c>
      <c r="H429" s="24">
        <f t="shared" si="82"/>
        <v>0.185</v>
      </c>
      <c r="I429" s="25"/>
      <c r="J429" s="24">
        <f t="shared" si="83"/>
        <v>0.185</v>
      </c>
      <c r="K429" s="25"/>
      <c r="L429" s="24"/>
      <c r="M429" s="24"/>
      <c r="N429" s="24"/>
      <c r="O429" s="24"/>
      <c r="P429" s="24"/>
      <c r="Q429" s="24"/>
      <c r="R429" s="24"/>
      <c r="S429" s="26"/>
      <c r="T429" s="24"/>
      <c r="U429" s="27"/>
      <c r="V429" s="27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8"/>
      <c r="AJ429" s="28"/>
      <c r="AK429" s="28"/>
      <c r="AL429" s="28"/>
      <c r="AM429" s="73"/>
      <c r="AN429" s="28"/>
      <c r="AO429" s="28"/>
    </row>
    <row r="430" spans="1:41" s="13" customFormat="1" ht="15.75" customHeight="1">
      <c r="A430" s="160" t="s">
        <v>583</v>
      </c>
      <c r="B430" s="161" t="s">
        <v>584</v>
      </c>
      <c r="C430" s="162" t="s">
        <v>178</v>
      </c>
      <c r="D430" s="21" t="s">
        <v>179</v>
      </c>
      <c r="E430" s="22">
        <v>15</v>
      </c>
      <c r="F430" s="22">
        <v>10</v>
      </c>
      <c r="G430" s="24">
        <f>$G$76</f>
        <v>4.5999999999999999E-2</v>
      </c>
      <c r="H430" s="24">
        <f t="shared" si="82"/>
        <v>0.69</v>
      </c>
      <c r="I430" s="25">
        <f>H430+H431</f>
        <v>1.43</v>
      </c>
      <c r="J430" s="24">
        <f t="shared" si="83"/>
        <v>0.45999999999999996</v>
      </c>
      <c r="K430" s="25">
        <f>J430+J431</f>
        <v>1.0149999999999999</v>
      </c>
      <c r="L430" s="24"/>
      <c r="M430" s="24"/>
      <c r="N430" s="24"/>
      <c r="O430" s="24">
        <f>I430*$Q$7</f>
        <v>2.1449999999999997E-2</v>
      </c>
      <c r="P430" s="24">
        <f>K430*$Q$7</f>
        <v>1.5224999999999997E-2</v>
      </c>
      <c r="Q430" s="24"/>
      <c r="R430" s="24">
        <f>I430*$T$7</f>
        <v>0.48620000000000002</v>
      </c>
      <c r="S430" s="26">
        <f>K430*$T$7</f>
        <v>0.34510000000000002</v>
      </c>
      <c r="T430" s="24"/>
      <c r="U430" s="27">
        <f>I430*$W$7</f>
        <v>1.4300000000000001E-4</v>
      </c>
      <c r="V430" s="27">
        <f>K430*$W$7</f>
        <v>1.015E-4</v>
      </c>
      <c r="W430" s="24"/>
      <c r="X430" s="24">
        <f>I430*$Z$7</f>
        <v>1.0888019999999998</v>
      </c>
      <c r="Y430" s="24">
        <f>K430*$Z$7</f>
        <v>0.77282099999999987</v>
      </c>
      <c r="Z430" s="24"/>
      <c r="AA430" s="24">
        <f>I430+O430+R430+U430+X430</f>
        <v>3.0265949999999995</v>
      </c>
      <c r="AB430" s="24">
        <f>K430+P430+S430+V430+Y430</f>
        <v>2.1482474999999996</v>
      </c>
      <c r="AC430" s="24">
        <f>AA430*$AE$7</f>
        <v>6.053189999999999</v>
      </c>
      <c r="AD430" s="24">
        <f>AB430*$AE$7</f>
        <v>4.2964949999999993</v>
      </c>
      <c r="AE430" s="24"/>
      <c r="AF430" s="24">
        <f>(AA430+AC430)*$AH$7</f>
        <v>0.27239354999999993</v>
      </c>
      <c r="AG430" s="24">
        <f>(AB430+AD430)*$AH$7</f>
        <v>0.19334227499999995</v>
      </c>
      <c r="AH430" s="24"/>
      <c r="AI430" s="28">
        <f>AA430+AC430+AF430</f>
        <v>9.3521785499999979</v>
      </c>
      <c r="AJ430" s="28">
        <f>AB430+AD430+AG430</f>
        <v>6.6380847749999985</v>
      </c>
      <c r="AK430" s="28">
        <f>AI430*$AM$7</f>
        <v>1.8704357099999998</v>
      </c>
      <c r="AL430" s="28">
        <f>AJ430*$AM$7</f>
        <v>1.3276169549999999</v>
      </c>
      <c r="AM430" s="73"/>
      <c r="AN430" s="28">
        <f>AI430+AK430</f>
        <v>11.222614259999997</v>
      </c>
      <c r="AO430" s="28">
        <f>AJ430+AL430</f>
        <v>7.9657017299999984</v>
      </c>
    </row>
    <row r="431" spans="1:41" s="13" customFormat="1" ht="27" customHeight="1">
      <c r="A431" s="160"/>
      <c r="B431" s="161"/>
      <c r="C431" s="162"/>
      <c r="D431" s="21" t="s">
        <v>49</v>
      </c>
      <c r="E431" s="22">
        <v>20</v>
      </c>
      <c r="F431" s="22">
        <v>15</v>
      </c>
      <c r="G431" s="24">
        <f>$G$77</f>
        <v>3.6999999999999998E-2</v>
      </c>
      <c r="H431" s="24">
        <f t="shared" si="82"/>
        <v>0.74</v>
      </c>
      <c r="I431" s="25"/>
      <c r="J431" s="24">
        <f t="shared" si="83"/>
        <v>0.55499999999999994</v>
      </c>
      <c r="K431" s="25"/>
      <c r="L431" s="24"/>
      <c r="M431" s="24"/>
      <c r="N431" s="24"/>
      <c r="O431" s="24"/>
      <c r="P431" s="24"/>
      <c r="Q431" s="24"/>
      <c r="R431" s="24"/>
      <c r="S431" s="26"/>
      <c r="T431" s="24"/>
      <c r="U431" s="27"/>
      <c r="V431" s="27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8"/>
      <c r="AJ431" s="28"/>
      <c r="AK431" s="28"/>
      <c r="AL431" s="28"/>
      <c r="AM431" s="73"/>
      <c r="AN431" s="28"/>
      <c r="AO431" s="28"/>
    </row>
    <row r="432" spans="1:41" s="13" customFormat="1" ht="18.75" customHeight="1">
      <c r="A432" s="160" t="s">
        <v>585</v>
      </c>
      <c r="B432" s="161" t="s">
        <v>586</v>
      </c>
      <c r="C432" s="162" t="s">
        <v>178</v>
      </c>
      <c r="D432" s="21" t="s">
        <v>179</v>
      </c>
      <c r="E432" s="22">
        <v>15</v>
      </c>
      <c r="F432" s="22">
        <v>10</v>
      </c>
      <c r="G432" s="24">
        <f>$G$76</f>
        <v>4.5999999999999999E-2</v>
      </c>
      <c r="H432" s="24">
        <f t="shared" si="82"/>
        <v>0.69</v>
      </c>
      <c r="I432" s="25">
        <f>H432+H433</f>
        <v>1.2449999999999999</v>
      </c>
      <c r="J432" s="24">
        <f t="shared" si="83"/>
        <v>0.45999999999999996</v>
      </c>
      <c r="K432" s="25">
        <f>J432+J433</f>
        <v>0.94099999999999995</v>
      </c>
      <c r="L432" s="24"/>
      <c r="M432" s="24"/>
      <c r="N432" s="24"/>
      <c r="O432" s="24">
        <f>I432*$Q$7</f>
        <v>1.8674999999999997E-2</v>
      </c>
      <c r="P432" s="24">
        <f>K432*$Q$7</f>
        <v>1.4114999999999999E-2</v>
      </c>
      <c r="Q432" s="24"/>
      <c r="R432" s="24">
        <f>I432*$T$7</f>
        <v>0.42330000000000001</v>
      </c>
      <c r="S432" s="26">
        <f>K432*$T$7</f>
        <v>0.31994</v>
      </c>
      <c r="T432" s="24"/>
      <c r="U432" s="27">
        <f>I432*$W$7</f>
        <v>1.2449999999999999E-4</v>
      </c>
      <c r="V432" s="27">
        <f>K432*$W$7</f>
        <v>9.4099999999999997E-5</v>
      </c>
      <c r="W432" s="24"/>
      <c r="X432" s="24">
        <f>I432*$Z$7</f>
        <v>0.94794299999999987</v>
      </c>
      <c r="Y432" s="24">
        <f>K432*$Z$7</f>
        <v>0.71647739999999993</v>
      </c>
      <c r="Z432" s="24"/>
      <c r="AA432" s="24">
        <f>I432+O432+R432+U432+X432</f>
        <v>2.6350425</v>
      </c>
      <c r="AB432" s="24">
        <f>K432+P432+S432+V432+Y432</f>
        <v>1.9916265000000002</v>
      </c>
      <c r="AC432" s="24">
        <f>AA432*$AE$7</f>
        <v>5.2700849999999999</v>
      </c>
      <c r="AD432" s="24">
        <f>AB432*$AE$7</f>
        <v>3.9832530000000004</v>
      </c>
      <c r="AE432" s="24"/>
      <c r="AF432" s="24">
        <f>(AA432+AC432)*$AH$7</f>
        <v>0.23715382499999998</v>
      </c>
      <c r="AG432" s="24">
        <f>(AB432+AD432)*$AH$7</f>
        <v>0.17924638500000001</v>
      </c>
      <c r="AH432" s="24"/>
      <c r="AI432" s="28">
        <f>AA432+AC432+AF432</f>
        <v>8.142281324999999</v>
      </c>
      <c r="AJ432" s="28">
        <f>AB432+AD432+AG432</f>
        <v>6.154125885</v>
      </c>
      <c r="AK432" s="28">
        <f>AI432*$AM$7</f>
        <v>1.6284562649999998</v>
      </c>
      <c r="AL432" s="28">
        <f>AJ432*$AM$7</f>
        <v>1.230825177</v>
      </c>
      <c r="AM432" s="73"/>
      <c r="AN432" s="28">
        <f>AI432+AK432</f>
        <v>9.7707375899999995</v>
      </c>
      <c r="AO432" s="28">
        <f>AJ432+AL432</f>
        <v>7.3849510619999998</v>
      </c>
    </row>
    <row r="433" spans="1:41" s="13" customFormat="1" ht="24" customHeight="1">
      <c r="A433" s="160"/>
      <c r="B433" s="161"/>
      <c r="C433" s="162"/>
      <c r="D433" s="21" t="s">
        <v>49</v>
      </c>
      <c r="E433" s="22">
        <v>15</v>
      </c>
      <c r="F433" s="22">
        <v>13</v>
      </c>
      <c r="G433" s="24">
        <f>$G$77</f>
        <v>3.6999999999999998E-2</v>
      </c>
      <c r="H433" s="24">
        <f t="shared" si="82"/>
        <v>0.55499999999999994</v>
      </c>
      <c r="I433" s="25"/>
      <c r="J433" s="24">
        <f t="shared" si="83"/>
        <v>0.48099999999999998</v>
      </c>
      <c r="K433" s="25"/>
      <c r="L433" s="24"/>
      <c r="M433" s="24"/>
      <c r="N433" s="24"/>
      <c r="O433" s="24"/>
      <c r="P433" s="24"/>
      <c r="Q433" s="24"/>
      <c r="R433" s="24"/>
      <c r="S433" s="26"/>
      <c r="T433" s="24"/>
      <c r="U433" s="27"/>
      <c r="V433" s="27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8"/>
      <c r="AJ433" s="28"/>
      <c r="AK433" s="28"/>
      <c r="AL433" s="28"/>
      <c r="AM433" s="73"/>
      <c r="AN433" s="28"/>
      <c r="AO433" s="28"/>
    </row>
    <row r="434" spans="1:41" s="13" customFormat="1" ht="12.75" customHeight="1">
      <c r="A434" s="160" t="s">
        <v>587</v>
      </c>
      <c r="B434" s="161" t="s">
        <v>396</v>
      </c>
      <c r="C434" s="162" t="s">
        <v>178</v>
      </c>
      <c r="D434" s="21" t="s">
        <v>179</v>
      </c>
      <c r="E434" s="22">
        <v>60</v>
      </c>
      <c r="F434" s="22">
        <v>20</v>
      </c>
      <c r="G434" s="24">
        <f>$G$76</f>
        <v>4.5999999999999999E-2</v>
      </c>
      <c r="H434" s="24">
        <f t="shared" si="82"/>
        <v>2.76</v>
      </c>
      <c r="I434" s="25">
        <f>H434+H435</f>
        <v>3.8699999999999997</v>
      </c>
      <c r="J434" s="24">
        <f t="shared" si="83"/>
        <v>0.91999999999999993</v>
      </c>
      <c r="K434" s="25">
        <f>J434+J435</f>
        <v>1.66</v>
      </c>
      <c r="L434" s="24"/>
      <c r="M434" s="24"/>
      <c r="N434" s="24"/>
      <c r="O434" s="24">
        <f>I434*$Q$7</f>
        <v>5.804999999999999E-2</v>
      </c>
      <c r="P434" s="24">
        <f>K434*$Q$7</f>
        <v>2.4899999999999999E-2</v>
      </c>
      <c r="Q434" s="24"/>
      <c r="R434" s="24">
        <f>I434*$T$7</f>
        <v>1.3158000000000001</v>
      </c>
      <c r="S434" s="26">
        <f>K434*$T$7</f>
        <v>0.56440000000000001</v>
      </c>
      <c r="T434" s="24"/>
      <c r="U434" s="27">
        <f>I434*$W$7</f>
        <v>3.8699999999999997E-4</v>
      </c>
      <c r="V434" s="27">
        <f>K434*$W$7</f>
        <v>1.66E-4</v>
      </c>
      <c r="W434" s="24"/>
      <c r="X434" s="24">
        <f>I434*$Z$7</f>
        <v>2.9466179999999995</v>
      </c>
      <c r="Y434" s="24">
        <f>K434*$Z$7</f>
        <v>1.2639239999999998</v>
      </c>
      <c r="Z434" s="24"/>
      <c r="AA434" s="24">
        <f>I434+O434+R434+U434+X434</f>
        <v>8.1908549999999991</v>
      </c>
      <c r="AB434" s="24">
        <f>K434+P434+S434+V434+Y434</f>
        <v>3.5133899999999998</v>
      </c>
      <c r="AC434" s="24">
        <f>AA434*$AE$7</f>
        <v>16.381709999999998</v>
      </c>
      <c r="AD434" s="24">
        <f>AB434*$AE$7</f>
        <v>7.0267799999999996</v>
      </c>
      <c r="AE434" s="24"/>
      <c r="AF434" s="24">
        <f>(AA434+AC434)*$AH$7</f>
        <v>0.73717694999999994</v>
      </c>
      <c r="AG434" s="24">
        <f>(AB434+AD434)*$AH$7</f>
        <v>0.31620509999999996</v>
      </c>
      <c r="AH434" s="24"/>
      <c r="AI434" s="28">
        <f>AA434+AC434+AF434</f>
        <v>25.309741949999996</v>
      </c>
      <c r="AJ434" s="28">
        <f>AB434+AD434+AG434</f>
        <v>10.856375099999999</v>
      </c>
      <c r="AK434" s="28">
        <f>AI434*$AM$7</f>
        <v>5.0619483899999995</v>
      </c>
      <c r="AL434" s="28">
        <f>AJ434*$AM$7</f>
        <v>2.1712750199999999</v>
      </c>
      <c r="AM434" s="73"/>
      <c r="AN434" s="28">
        <f>AI434+AK434</f>
        <v>30.371690339999994</v>
      </c>
      <c r="AO434" s="28">
        <f>AJ434+AL434</f>
        <v>13.027650119999999</v>
      </c>
    </row>
    <row r="435" spans="1:41" s="13" customFormat="1" ht="24.75" customHeight="1">
      <c r="A435" s="160"/>
      <c r="B435" s="161"/>
      <c r="C435" s="162"/>
      <c r="D435" s="21" t="s">
        <v>49</v>
      </c>
      <c r="E435" s="22">
        <v>30</v>
      </c>
      <c r="F435" s="22">
        <v>20</v>
      </c>
      <c r="G435" s="24">
        <f>$G$77</f>
        <v>3.6999999999999998E-2</v>
      </c>
      <c r="H435" s="24">
        <f t="shared" si="82"/>
        <v>1.1099999999999999</v>
      </c>
      <c r="I435" s="25"/>
      <c r="J435" s="24">
        <f t="shared" si="83"/>
        <v>0.74</v>
      </c>
      <c r="K435" s="25"/>
      <c r="L435" s="24"/>
      <c r="M435" s="24"/>
      <c r="N435" s="24"/>
      <c r="O435" s="24"/>
      <c r="P435" s="24"/>
      <c r="Q435" s="24"/>
      <c r="R435" s="24"/>
      <c r="S435" s="26"/>
      <c r="T435" s="24"/>
      <c r="U435" s="27"/>
      <c r="V435" s="27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8"/>
      <c r="AJ435" s="28"/>
      <c r="AK435" s="28"/>
      <c r="AL435" s="28"/>
      <c r="AM435" s="73"/>
      <c r="AN435" s="28"/>
      <c r="AO435" s="28"/>
    </row>
    <row r="436" spans="1:41" s="13" customFormat="1" ht="14.25" customHeight="1">
      <c r="A436" s="160" t="s">
        <v>588</v>
      </c>
      <c r="B436" s="161" t="s">
        <v>589</v>
      </c>
      <c r="C436" s="162" t="s">
        <v>178</v>
      </c>
      <c r="D436" s="21" t="s">
        <v>179</v>
      </c>
      <c r="E436" s="22">
        <v>15</v>
      </c>
      <c r="F436" s="22">
        <v>10</v>
      </c>
      <c r="G436" s="24">
        <f>$G$76</f>
        <v>4.5999999999999999E-2</v>
      </c>
      <c r="H436" s="24">
        <f t="shared" si="82"/>
        <v>0.69</v>
      </c>
      <c r="I436" s="25">
        <f>H436+H437</f>
        <v>1.2449999999999999</v>
      </c>
      <c r="J436" s="24">
        <f t="shared" si="83"/>
        <v>0.45999999999999996</v>
      </c>
      <c r="K436" s="25">
        <f>J436+J437</f>
        <v>0.83</v>
      </c>
      <c r="L436" s="24"/>
      <c r="M436" s="24"/>
      <c r="N436" s="24"/>
      <c r="O436" s="24">
        <f>I436*$Q$7</f>
        <v>1.8674999999999997E-2</v>
      </c>
      <c r="P436" s="24">
        <f>K436*$Q$7</f>
        <v>1.2449999999999999E-2</v>
      </c>
      <c r="Q436" s="24"/>
      <c r="R436" s="24">
        <f>I436*$T$7</f>
        <v>0.42330000000000001</v>
      </c>
      <c r="S436" s="26">
        <f>K436*$T$7</f>
        <v>0.28220000000000001</v>
      </c>
      <c r="T436" s="24"/>
      <c r="U436" s="27">
        <f>I436*$W$7</f>
        <v>1.2449999999999999E-4</v>
      </c>
      <c r="V436" s="27">
        <f>K436*$W$7</f>
        <v>8.2999999999999998E-5</v>
      </c>
      <c r="W436" s="24"/>
      <c r="X436" s="24">
        <f>I436*$Z$7</f>
        <v>0.94794299999999987</v>
      </c>
      <c r="Y436" s="24">
        <f>K436*$Z$7</f>
        <v>0.63196199999999991</v>
      </c>
      <c r="Z436" s="24"/>
      <c r="AA436" s="24">
        <f>I436+O436+R436+U436+X436</f>
        <v>2.6350425</v>
      </c>
      <c r="AB436" s="24">
        <f>K436+P436+S436+V436+Y436</f>
        <v>1.7566949999999999</v>
      </c>
      <c r="AC436" s="24">
        <f>AA436*$AE$7</f>
        <v>5.2700849999999999</v>
      </c>
      <c r="AD436" s="24">
        <f>AB436*$AE$7</f>
        <v>3.5133899999999998</v>
      </c>
      <c r="AE436" s="24"/>
      <c r="AF436" s="24">
        <f>(AA436+AC436)*$AH$7</f>
        <v>0.23715382499999998</v>
      </c>
      <c r="AG436" s="24">
        <f>(AB436+AD436)*$AH$7</f>
        <v>0.15810254999999998</v>
      </c>
      <c r="AH436" s="24"/>
      <c r="AI436" s="28">
        <f>AA436+AC436+AF436</f>
        <v>8.142281324999999</v>
      </c>
      <c r="AJ436" s="28">
        <f>AB436+AD436+AG436</f>
        <v>5.4281875499999996</v>
      </c>
      <c r="AK436" s="28">
        <f>AI436*$AM$7</f>
        <v>1.6284562649999998</v>
      </c>
      <c r="AL436" s="28">
        <f>AJ436*$AM$7</f>
        <v>1.08563751</v>
      </c>
      <c r="AM436" s="73"/>
      <c r="AN436" s="28">
        <f>AI436+AK436</f>
        <v>9.7707375899999995</v>
      </c>
      <c r="AO436" s="28">
        <f>AJ436+AL436</f>
        <v>6.5138250599999994</v>
      </c>
    </row>
    <row r="437" spans="1:41" s="13" customFormat="1" ht="22.5" customHeight="1">
      <c r="A437" s="160"/>
      <c r="B437" s="161"/>
      <c r="C437" s="162"/>
      <c r="D437" s="21" t="s">
        <v>49</v>
      </c>
      <c r="E437" s="22">
        <v>15</v>
      </c>
      <c r="F437" s="22">
        <v>10</v>
      </c>
      <c r="G437" s="24">
        <f>$G$77</f>
        <v>3.6999999999999998E-2</v>
      </c>
      <c r="H437" s="24">
        <f t="shared" si="82"/>
        <v>0.55499999999999994</v>
      </c>
      <c r="I437" s="25"/>
      <c r="J437" s="24">
        <f t="shared" si="83"/>
        <v>0.37</v>
      </c>
      <c r="K437" s="25"/>
      <c r="L437" s="24"/>
      <c r="M437" s="24"/>
      <c r="N437" s="24"/>
      <c r="O437" s="24"/>
      <c r="P437" s="24"/>
      <c r="Q437" s="24"/>
      <c r="R437" s="24"/>
      <c r="S437" s="26"/>
      <c r="T437" s="24"/>
      <c r="U437" s="27"/>
      <c r="V437" s="27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8"/>
      <c r="AJ437" s="28"/>
      <c r="AK437" s="28"/>
      <c r="AL437" s="28"/>
      <c r="AM437" s="73"/>
      <c r="AN437" s="28"/>
      <c r="AO437" s="28"/>
    </row>
    <row r="438" spans="1:41" s="13" customFormat="1" ht="15" customHeight="1">
      <c r="A438" s="160" t="s">
        <v>590</v>
      </c>
      <c r="B438" s="161" t="s">
        <v>591</v>
      </c>
      <c r="C438" s="162" t="s">
        <v>178</v>
      </c>
      <c r="D438" s="21" t="s">
        <v>179</v>
      </c>
      <c r="E438" s="22">
        <v>15</v>
      </c>
      <c r="F438" s="22">
        <v>10</v>
      </c>
      <c r="G438" s="24">
        <f>$G$76</f>
        <v>4.5999999999999999E-2</v>
      </c>
      <c r="H438" s="24">
        <f t="shared" si="82"/>
        <v>0.69</v>
      </c>
      <c r="I438" s="25">
        <f>H438+H439</f>
        <v>1.2449999999999999</v>
      </c>
      <c r="J438" s="24">
        <f t="shared" si="83"/>
        <v>0.45999999999999996</v>
      </c>
      <c r="K438" s="25">
        <f>J438+J439</f>
        <v>1.0149999999999999</v>
      </c>
      <c r="L438" s="24"/>
      <c r="M438" s="24"/>
      <c r="N438" s="24"/>
      <c r="O438" s="24">
        <f>I438*$Q$7</f>
        <v>1.8674999999999997E-2</v>
      </c>
      <c r="P438" s="24">
        <f>K438*$Q$7</f>
        <v>1.5224999999999997E-2</v>
      </c>
      <c r="Q438" s="24"/>
      <c r="R438" s="24">
        <f>I438*$T$7</f>
        <v>0.42330000000000001</v>
      </c>
      <c r="S438" s="26">
        <f>K438*$T$7</f>
        <v>0.34510000000000002</v>
      </c>
      <c r="T438" s="24"/>
      <c r="U438" s="27">
        <f>I438*$W$7</f>
        <v>1.2449999999999999E-4</v>
      </c>
      <c r="V438" s="27">
        <f>K438*$W$7</f>
        <v>1.015E-4</v>
      </c>
      <c r="W438" s="24"/>
      <c r="X438" s="24">
        <f>I438*$Z$7</f>
        <v>0.94794299999999987</v>
      </c>
      <c r="Y438" s="24">
        <f>K438*$Z$7</f>
        <v>0.77282099999999987</v>
      </c>
      <c r="Z438" s="24"/>
      <c r="AA438" s="24">
        <f>I438+O438+R438+U438+X438</f>
        <v>2.6350425</v>
      </c>
      <c r="AB438" s="24">
        <f>K438+P438+S438+V438+Y438</f>
        <v>2.1482474999999996</v>
      </c>
      <c r="AC438" s="24">
        <f>AA438*$AE$7</f>
        <v>5.2700849999999999</v>
      </c>
      <c r="AD438" s="24">
        <f>AB438*$AE$7</f>
        <v>4.2964949999999993</v>
      </c>
      <c r="AE438" s="24"/>
      <c r="AF438" s="24">
        <f>(AA438+AC438)*$AH$7</f>
        <v>0.23715382499999998</v>
      </c>
      <c r="AG438" s="24">
        <f>(AB438+AD438)*$AH$7</f>
        <v>0.19334227499999995</v>
      </c>
      <c r="AH438" s="24"/>
      <c r="AI438" s="28">
        <f>AA438+AC438+AF438</f>
        <v>8.142281324999999</v>
      </c>
      <c r="AJ438" s="28">
        <f>AB438+AD438+AG438</f>
        <v>6.6380847749999985</v>
      </c>
      <c r="AK438" s="28">
        <f>AI438*$AM$7</f>
        <v>1.6284562649999998</v>
      </c>
      <c r="AL438" s="28">
        <f>AJ438*$AM$7</f>
        <v>1.3276169549999999</v>
      </c>
      <c r="AM438" s="73"/>
      <c r="AN438" s="28">
        <f>AI438+AK438</f>
        <v>9.7707375899999995</v>
      </c>
      <c r="AO438" s="28">
        <f>AJ438+AL438</f>
        <v>7.9657017299999984</v>
      </c>
    </row>
    <row r="439" spans="1:41" s="13" customFormat="1" ht="25.5" customHeight="1">
      <c r="A439" s="160"/>
      <c r="B439" s="161"/>
      <c r="C439" s="162"/>
      <c r="D439" s="21" t="s">
        <v>49</v>
      </c>
      <c r="E439" s="22">
        <v>15</v>
      </c>
      <c r="F439" s="22">
        <v>15</v>
      </c>
      <c r="G439" s="24">
        <f>$G$77</f>
        <v>3.6999999999999998E-2</v>
      </c>
      <c r="H439" s="24">
        <f t="shared" si="82"/>
        <v>0.55499999999999994</v>
      </c>
      <c r="I439" s="25"/>
      <c r="J439" s="24">
        <f t="shared" si="83"/>
        <v>0.55499999999999994</v>
      </c>
      <c r="K439" s="25"/>
      <c r="L439" s="24"/>
      <c r="M439" s="24"/>
      <c r="N439" s="24"/>
      <c r="O439" s="24"/>
      <c r="P439" s="24"/>
      <c r="Q439" s="24"/>
      <c r="R439" s="24"/>
      <c r="S439" s="26"/>
      <c r="T439" s="24"/>
      <c r="U439" s="27"/>
      <c r="V439" s="27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8"/>
      <c r="AJ439" s="28"/>
      <c r="AK439" s="28"/>
      <c r="AL439" s="28"/>
      <c r="AM439" s="73"/>
      <c r="AN439" s="28"/>
      <c r="AO439" s="28"/>
    </row>
    <row r="440" spans="1:41" s="13" customFormat="1" ht="25.5" customHeight="1">
      <c r="A440" s="19" t="s">
        <v>592</v>
      </c>
      <c r="B440" s="20" t="s">
        <v>593</v>
      </c>
      <c r="C440" s="21"/>
      <c r="D440" s="21"/>
      <c r="E440" s="22"/>
      <c r="F440" s="22"/>
      <c r="G440" s="24"/>
      <c r="H440" s="24"/>
      <c r="I440" s="25"/>
      <c r="J440" s="24"/>
      <c r="K440" s="25"/>
      <c r="L440" s="24"/>
      <c r="M440" s="24"/>
      <c r="N440" s="24"/>
      <c r="O440" s="24"/>
      <c r="P440" s="24"/>
      <c r="Q440" s="24"/>
      <c r="R440" s="24"/>
      <c r="S440" s="26"/>
      <c r="T440" s="24"/>
      <c r="U440" s="27"/>
      <c r="V440" s="27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8"/>
      <c r="AJ440" s="28"/>
      <c r="AK440" s="28"/>
      <c r="AL440" s="28"/>
      <c r="AM440" s="73"/>
      <c r="AN440" s="28"/>
      <c r="AO440" s="28"/>
    </row>
    <row r="441" spans="1:41" s="13" customFormat="1" ht="24" customHeight="1">
      <c r="A441" s="19" t="s">
        <v>594</v>
      </c>
      <c r="B441" s="20" t="s">
        <v>595</v>
      </c>
      <c r="C441" s="21"/>
      <c r="D441" s="21"/>
      <c r="E441" s="22"/>
      <c r="F441" s="22"/>
      <c r="G441" s="24"/>
      <c r="H441" s="24"/>
      <c r="I441" s="25"/>
      <c r="J441" s="24"/>
      <c r="K441" s="25"/>
      <c r="L441" s="24"/>
      <c r="M441" s="24"/>
      <c r="N441" s="24"/>
      <c r="O441" s="24"/>
      <c r="P441" s="24"/>
      <c r="Q441" s="24"/>
      <c r="R441" s="24"/>
      <c r="S441" s="26"/>
      <c r="T441" s="24"/>
      <c r="U441" s="27"/>
      <c r="V441" s="27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8"/>
      <c r="AJ441" s="28"/>
      <c r="AK441" s="28"/>
      <c r="AL441" s="28"/>
      <c r="AM441" s="73"/>
      <c r="AN441" s="28"/>
      <c r="AO441" s="28"/>
    </row>
    <row r="442" spans="1:41" s="13" customFormat="1" ht="11.25" customHeight="1">
      <c r="A442" s="160" t="s">
        <v>596</v>
      </c>
      <c r="B442" s="161" t="s">
        <v>597</v>
      </c>
      <c r="C442" s="162" t="s">
        <v>178</v>
      </c>
      <c r="D442" s="21" t="s">
        <v>179</v>
      </c>
      <c r="E442" s="22">
        <v>120</v>
      </c>
      <c r="F442" s="22">
        <v>40</v>
      </c>
      <c r="G442" s="24">
        <f>$G$76</f>
        <v>4.5999999999999999E-2</v>
      </c>
      <c r="H442" s="24">
        <f t="shared" si="82"/>
        <v>5.52</v>
      </c>
      <c r="I442" s="25">
        <f>H442+H443</f>
        <v>9.2199999999999989</v>
      </c>
      <c r="J442" s="24">
        <f t="shared" si="83"/>
        <v>1.8399999999999999</v>
      </c>
      <c r="K442" s="25">
        <f>J442+J443</f>
        <v>2.9499999999999997</v>
      </c>
      <c r="L442" s="24"/>
      <c r="M442" s="24"/>
      <c r="N442" s="24"/>
      <c r="O442" s="24">
        <f>I442*$Q$7</f>
        <v>0.13829999999999998</v>
      </c>
      <c r="P442" s="24">
        <f>K442*$Q$7</f>
        <v>4.4249999999999998E-2</v>
      </c>
      <c r="Q442" s="24"/>
      <c r="R442" s="24">
        <f>I442*$T$7</f>
        <v>3.1347999999999998</v>
      </c>
      <c r="S442" s="26">
        <f>K442*$T$7</f>
        <v>1.0029999999999999</v>
      </c>
      <c r="T442" s="24"/>
      <c r="U442" s="27">
        <f>I442*$W$7</f>
        <v>9.2199999999999997E-4</v>
      </c>
      <c r="V442" s="27">
        <f>K442*$W$7</f>
        <v>2.9499999999999996E-4</v>
      </c>
      <c r="W442" s="24"/>
      <c r="X442" s="24">
        <f>I442*$Z$7</f>
        <v>7.0201079999999987</v>
      </c>
      <c r="Y442" s="24">
        <f>K442*$Z$7</f>
        <v>2.2461299999999995</v>
      </c>
      <c r="Z442" s="24"/>
      <c r="AA442" s="24">
        <f>I442+O442+R442+U442+X442</f>
        <v>19.514129999999994</v>
      </c>
      <c r="AB442" s="24">
        <f>K442+P442+S442+V442+Y442</f>
        <v>6.2436749999999988</v>
      </c>
      <c r="AC442" s="24">
        <f>AA442*$AE$7</f>
        <v>39.028259999999989</v>
      </c>
      <c r="AD442" s="24">
        <f>AB442*$AE$7</f>
        <v>12.487349999999998</v>
      </c>
      <c r="AE442" s="24"/>
      <c r="AF442" s="24">
        <f>(AA442+AC442)*$AH$7</f>
        <v>1.7562716999999994</v>
      </c>
      <c r="AG442" s="24">
        <f>(AB442+AD442)*$AH$7</f>
        <v>0.56193074999999981</v>
      </c>
      <c r="AH442" s="24"/>
      <c r="AI442" s="28">
        <f>AA442+AC442+AF442</f>
        <v>60.298661699999982</v>
      </c>
      <c r="AJ442" s="28">
        <f>AB442+AD442+AG442</f>
        <v>19.292955749999994</v>
      </c>
      <c r="AK442" s="28">
        <f>AI442*$AM$7</f>
        <v>12.059732339999996</v>
      </c>
      <c r="AL442" s="28">
        <f>AJ442*$AM$7</f>
        <v>3.8585911499999987</v>
      </c>
      <c r="AM442" s="73"/>
      <c r="AN442" s="28">
        <f>AI442+AK442</f>
        <v>72.358394039999979</v>
      </c>
      <c r="AO442" s="28">
        <f>AJ442+AL442</f>
        <v>23.151546899999992</v>
      </c>
    </row>
    <row r="443" spans="1:41" s="13" customFormat="1" ht="25.5" customHeight="1">
      <c r="A443" s="160"/>
      <c r="B443" s="161"/>
      <c r="C443" s="162"/>
      <c r="D443" s="21" t="s">
        <v>49</v>
      </c>
      <c r="E443" s="22">
        <v>100</v>
      </c>
      <c r="F443" s="22">
        <v>30</v>
      </c>
      <c r="G443" s="24">
        <f>$G$77</f>
        <v>3.6999999999999998E-2</v>
      </c>
      <c r="H443" s="24">
        <f t="shared" si="82"/>
        <v>3.6999999999999997</v>
      </c>
      <c r="I443" s="25"/>
      <c r="J443" s="24">
        <f t="shared" si="83"/>
        <v>1.1099999999999999</v>
      </c>
      <c r="K443" s="25"/>
      <c r="L443" s="24"/>
      <c r="M443" s="24"/>
      <c r="N443" s="24"/>
      <c r="O443" s="24"/>
      <c r="P443" s="24"/>
      <c r="Q443" s="24"/>
      <c r="R443" s="24"/>
      <c r="S443" s="26"/>
      <c r="T443" s="24"/>
      <c r="U443" s="27"/>
      <c r="V443" s="27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8"/>
      <c r="AJ443" s="28"/>
      <c r="AK443" s="28"/>
      <c r="AL443" s="28"/>
      <c r="AM443" s="73"/>
      <c r="AN443" s="28"/>
      <c r="AO443" s="28"/>
    </row>
    <row r="444" spans="1:41" s="13" customFormat="1" ht="14.25" customHeight="1">
      <c r="A444" s="19" t="s">
        <v>598</v>
      </c>
      <c r="B444" s="20" t="s">
        <v>599</v>
      </c>
      <c r="C444" s="21"/>
      <c r="D444" s="21"/>
      <c r="E444" s="22"/>
      <c r="F444" s="22"/>
      <c r="G444" s="24"/>
      <c r="H444" s="24"/>
      <c r="I444" s="25"/>
      <c r="J444" s="24"/>
      <c r="K444" s="25"/>
      <c r="L444" s="24"/>
      <c r="M444" s="24"/>
      <c r="N444" s="24"/>
      <c r="O444" s="24"/>
      <c r="P444" s="24"/>
      <c r="Q444" s="24"/>
      <c r="R444" s="24"/>
      <c r="S444" s="26"/>
      <c r="T444" s="24"/>
      <c r="U444" s="27"/>
      <c r="V444" s="27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8"/>
      <c r="AJ444" s="28"/>
      <c r="AK444" s="28"/>
      <c r="AL444" s="28"/>
      <c r="AM444" s="73"/>
      <c r="AN444" s="28"/>
      <c r="AO444" s="28"/>
    </row>
    <row r="445" spans="1:41" s="13" customFormat="1" ht="13.5" customHeight="1">
      <c r="A445" s="160" t="s">
        <v>600</v>
      </c>
      <c r="B445" s="161" t="s">
        <v>601</v>
      </c>
      <c r="C445" s="162" t="s">
        <v>178</v>
      </c>
      <c r="D445" s="21" t="s">
        <v>179</v>
      </c>
      <c r="E445" s="22">
        <v>100</v>
      </c>
      <c r="F445" s="22">
        <v>50</v>
      </c>
      <c r="G445" s="24">
        <f>$G$76</f>
        <v>4.5999999999999999E-2</v>
      </c>
      <c r="H445" s="24">
        <f t="shared" si="82"/>
        <v>4.5999999999999996</v>
      </c>
      <c r="I445" s="25">
        <f>H445+H446</f>
        <v>6.8199999999999994</v>
      </c>
      <c r="J445" s="24">
        <f t="shared" si="83"/>
        <v>2.2999999999999998</v>
      </c>
      <c r="K445" s="25">
        <f>J445+J446</f>
        <v>3.04</v>
      </c>
      <c r="L445" s="24"/>
      <c r="M445" s="24"/>
      <c r="N445" s="24"/>
      <c r="O445" s="24">
        <f>I445*$Q$7</f>
        <v>0.10229999999999999</v>
      </c>
      <c r="P445" s="24">
        <f>K445*$Q$7</f>
        <v>4.5600000000000002E-2</v>
      </c>
      <c r="Q445" s="24"/>
      <c r="R445" s="24">
        <f>I445*$T$7</f>
        <v>2.3188</v>
      </c>
      <c r="S445" s="26">
        <f>K445*$T$7</f>
        <v>1.0336000000000001</v>
      </c>
      <c r="T445" s="24"/>
      <c r="U445" s="27">
        <f>I445*$W$7</f>
        <v>6.8199999999999999E-4</v>
      </c>
      <c r="V445" s="27">
        <f>K445*$W$7</f>
        <v>3.0400000000000002E-4</v>
      </c>
      <c r="W445" s="24"/>
      <c r="X445" s="24">
        <f>I445*$Z$7</f>
        <v>5.192747999999999</v>
      </c>
      <c r="Y445" s="24">
        <f>K445*$Z$7</f>
        <v>2.3146559999999998</v>
      </c>
      <c r="Z445" s="24"/>
      <c r="AA445" s="24">
        <f>I445+O445+R445+U445+X445</f>
        <v>14.434529999999999</v>
      </c>
      <c r="AB445" s="24">
        <f>K445+P445+S445+V445+Y445</f>
        <v>6.4341600000000003</v>
      </c>
      <c r="AC445" s="24">
        <f>AA445*$AE$7</f>
        <v>28.869059999999998</v>
      </c>
      <c r="AD445" s="24">
        <f>AB445*$AE$7</f>
        <v>12.868320000000001</v>
      </c>
      <c r="AE445" s="24"/>
      <c r="AF445" s="24">
        <f>(AA445+AC445)*$AH$7</f>
        <v>1.2991077</v>
      </c>
      <c r="AG445" s="24">
        <f>(AB445+AD445)*$AH$7</f>
        <v>0.5790744000000001</v>
      </c>
      <c r="AH445" s="24"/>
      <c r="AI445" s="28">
        <f>AA445+AC445+AF445</f>
        <v>44.6026977</v>
      </c>
      <c r="AJ445" s="28">
        <f>AB445+AD445+AG445</f>
        <v>19.881554400000002</v>
      </c>
      <c r="AK445" s="28">
        <f>AI445*$AM$7</f>
        <v>8.92053954</v>
      </c>
      <c r="AL445" s="28">
        <f>AJ445*$AM$7</f>
        <v>3.9763108800000007</v>
      </c>
      <c r="AM445" s="73"/>
      <c r="AN445" s="28">
        <f>AI445+AK445</f>
        <v>53.52323724</v>
      </c>
      <c r="AO445" s="28">
        <f>AJ445+AL445</f>
        <v>23.857865280000002</v>
      </c>
    </row>
    <row r="446" spans="1:41" s="13" customFormat="1" ht="28.5" customHeight="1">
      <c r="A446" s="160"/>
      <c r="B446" s="161"/>
      <c r="C446" s="162"/>
      <c r="D446" s="21" t="s">
        <v>49</v>
      </c>
      <c r="E446" s="22">
        <v>60</v>
      </c>
      <c r="F446" s="22">
        <v>20</v>
      </c>
      <c r="G446" s="24">
        <f>$G$77</f>
        <v>3.6999999999999998E-2</v>
      </c>
      <c r="H446" s="24">
        <f t="shared" si="82"/>
        <v>2.2199999999999998</v>
      </c>
      <c r="I446" s="25"/>
      <c r="J446" s="24">
        <f t="shared" si="83"/>
        <v>0.74</v>
      </c>
      <c r="K446" s="25"/>
      <c r="L446" s="24"/>
      <c r="M446" s="24"/>
      <c r="N446" s="24"/>
      <c r="O446" s="24"/>
      <c r="P446" s="24"/>
      <c r="Q446" s="24"/>
      <c r="R446" s="24"/>
      <c r="S446" s="26"/>
      <c r="T446" s="24"/>
      <c r="U446" s="27"/>
      <c r="V446" s="27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8"/>
      <c r="AJ446" s="28"/>
      <c r="AK446" s="28"/>
      <c r="AL446" s="28"/>
      <c r="AM446" s="73"/>
      <c r="AN446" s="28"/>
      <c r="AO446" s="28"/>
    </row>
    <row r="447" spans="1:41" s="13" customFormat="1" ht="14.25" customHeight="1">
      <c r="A447" s="160" t="s">
        <v>602</v>
      </c>
      <c r="B447" s="161" t="s">
        <v>603</v>
      </c>
      <c r="C447" s="162" t="s">
        <v>178</v>
      </c>
      <c r="D447" s="21" t="s">
        <v>179</v>
      </c>
      <c r="E447" s="22">
        <v>100</v>
      </c>
      <c r="F447" s="22">
        <v>50</v>
      </c>
      <c r="G447" s="24">
        <f>$G$76</f>
        <v>4.5999999999999999E-2</v>
      </c>
      <c r="H447" s="24">
        <f t="shared" si="82"/>
        <v>4.5999999999999996</v>
      </c>
      <c r="I447" s="25">
        <f>H447+H448</f>
        <v>6.8199999999999994</v>
      </c>
      <c r="J447" s="24">
        <f t="shared" si="83"/>
        <v>2.2999999999999998</v>
      </c>
      <c r="K447" s="25">
        <f>J447+J448</f>
        <v>3.04</v>
      </c>
      <c r="L447" s="24"/>
      <c r="M447" s="24"/>
      <c r="N447" s="24"/>
      <c r="O447" s="24">
        <f>I447*$Q$7</f>
        <v>0.10229999999999999</v>
      </c>
      <c r="P447" s="24">
        <f>K447*$Q$7</f>
        <v>4.5600000000000002E-2</v>
      </c>
      <c r="Q447" s="24"/>
      <c r="R447" s="24">
        <f>I447*$T$7</f>
        <v>2.3188</v>
      </c>
      <c r="S447" s="26">
        <f>K447*$T$7</f>
        <v>1.0336000000000001</v>
      </c>
      <c r="T447" s="24"/>
      <c r="U447" s="27">
        <f>I447*$W$7</f>
        <v>6.8199999999999999E-4</v>
      </c>
      <c r="V447" s="27">
        <f>K447*$W$7</f>
        <v>3.0400000000000002E-4</v>
      </c>
      <c r="W447" s="24"/>
      <c r="X447" s="24">
        <f>I447*$Z$7</f>
        <v>5.192747999999999</v>
      </c>
      <c r="Y447" s="24">
        <f>K447*$Z$7</f>
        <v>2.3146559999999998</v>
      </c>
      <c r="Z447" s="24"/>
      <c r="AA447" s="24">
        <f>I447+O447+R447+U447+X447</f>
        <v>14.434529999999999</v>
      </c>
      <c r="AB447" s="24">
        <f>K447+P447+S447+V447+Y447</f>
        <v>6.4341600000000003</v>
      </c>
      <c r="AC447" s="24">
        <f>AA447*$AE$7</f>
        <v>28.869059999999998</v>
      </c>
      <c r="AD447" s="24">
        <f>AB447*$AE$7</f>
        <v>12.868320000000001</v>
      </c>
      <c r="AE447" s="24"/>
      <c r="AF447" s="24">
        <f>(AA447+AC447)*$AH$7</f>
        <v>1.2991077</v>
      </c>
      <c r="AG447" s="24">
        <f>(AB447+AD447)*$AH$7</f>
        <v>0.5790744000000001</v>
      </c>
      <c r="AH447" s="24"/>
      <c r="AI447" s="28">
        <f>AA447+AC447+AF447</f>
        <v>44.6026977</v>
      </c>
      <c r="AJ447" s="28">
        <f>AB447+AD447+AG447</f>
        <v>19.881554400000002</v>
      </c>
      <c r="AK447" s="28">
        <f>AI447*$AM$7</f>
        <v>8.92053954</v>
      </c>
      <c r="AL447" s="28">
        <f>AJ447*$AM$7</f>
        <v>3.9763108800000007</v>
      </c>
      <c r="AM447" s="73"/>
      <c r="AN447" s="28">
        <f>AI447+AK447</f>
        <v>53.52323724</v>
      </c>
      <c r="AO447" s="28">
        <f>AJ447+AL447</f>
        <v>23.857865280000002</v>
      </c>
    </row>
    <row r="448" spans="1:41" s="13" customFormat="1" ht="27.75" customHeight="1">
      <c r="A448" s="160"/>
      <c r="B448" s="161"/>
      <c r="C448" s="162"/>
      <c r="D448" s="21" t="s">
        <v>49</v>
      </c>
      <c r="E448" s="22">
        <v>60</v>
      </c>
      <c r="F448" s="22">
        <v>20</v>
      </c>
      <c r="G448" s="24">
        <f>$G$77</f>
        <v>3.6999999999999998E-2</v>
      </c>
      <c r="H448" s="24">
        <f t="shared" si="82"/>
        <v>2.2199999999999998</v>
      </c>
      <c r="I448" s="25"/>
      <c r="J448" s="24">
        <f t="shared" si="83"/>
        <v>0.74</v>
      </c>
      <c r="K448" s="25"/>
      <c r="L448" s="24"/>
      <c r="M448" s="24"/>
      <c r="N448" s="24"/>
      <c r="O448" s="24"/>
      <c r="P448" s="24"/>
      <c r="Q448" s="24"/>
      <c r="R448" s="24"/>
      <c r="S448" s="26"/>
      <c r="T448" s="24"/>
      <c r="U448" s="27"/>
      <c r="V448" s="27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8"/>
      <c r="AJ448" s="28"/>
      <c r="AK448" s="28"/>
      <c r="AL448" s="28"/>
      <c r="AM448" s="73"/>
      <c r="AN448" s="28"/>
      <c r="AO448" s="28"/>
    </row>
    <row r="449" spans="1:41" s="13" customFormat="1" ht="17.25" customHeight="1">
      <c r="A449" s="160" t="s">
        <v>604</v>
      </c>
      <c r="B449" s="161" t="s">
        <v>605</v>
      </c>
      <c r="C449" s="162" t="s">
        <v>178</v>
      </c>
      <c r="D449" s="21" t="s">
        <v>179</v>
      </c>
      <c r="E449" s="22">
        <v>100</v>
      </c>
      <c r="F449" s="22">
        <v>50</v>
      </c>
      <c r="G449" s="24">
        <f>$G$76</f>
        <v>4.5999999999999999E-2</v>
      </c>
      <c r="H449" s="24">
        <f t="shared" si="82"/>
        <v>4.5999999999999996</v>
      </c>
      <c r="I449" s="25">
        <f>H449+H450</f>
        <v>6.8199999999999994</v>
      </c>
      <c r="J449" s="24">
        <f t="shared" si="83"/>
        <v>2.2999999999999998</v>
      </c>
      <c r="K449" s="25">
        <f>J449+J450</f>
        <v>3.04</v>
      </c>
      <c r="L449" s="24"/>
      <c r="M449" s="24"/>
      <c r="N449" s="24"/>
      <c r="O449" s="24">
        <f>I449*$Q$7</f>
        <v>0.10229999999999999</v>
      </c>
      <c r="P449" s="24">
        <f>K449*$Q$7</f>
        <v>4.5600000000000002E-2</v>
      </c>
      <c r="Q449" s="24"/>
      <c r="R449" s="24">
        <f>I449*$T$7</f>
        <v>2.3188</v>
      </c>
      <c r="S449" s="26">
        <f>K449*$T$7</f>
        <v>1.0336000000000001</v>
      </c>
      <c r="T449" s="24"/>
      <c r="U449" s="27">
        <f>I449*$W$7</f>
        <v>6.8199999999999999E-4</v>
      </c>
      <c r="V449" s="27">
        <f>K449*$W$7</f>
        <v>3.0400000000000002E-4</v>
      </c>
      <c r="W449" s="24"/>
      <c r="X449" s="24">
        <f>I449*$Z$7</f>
        <v>5.192747999999999</v>
      </c>
      <c r="Y449" s="24">
        <f>K449*$Z$7</f>
        <v>2.3146559999999998</v>
      </c>
      <c r="Z449" s="24"/>
      <c r="AA449" s="24">
        <f>I449+O449+R449+U449+X449</f>
        <v>14.434529999999999</v>
      </c>
      <c r="AB449" s="24">
        <f>K449+P449+S449+V449+Y449</f>
        <v>6.4341600000000003</v>
      </c>
      <c r="AC449" s="24">
        <f>AA449*$AE$7</f>
        <v>28.869059999999998</v>
      </c>
      <c r="AD449" s="24">
        <f>AB449*$AE$7</f>
        <v>12.868320000000001</v>
      </c>
      <c r="AE449" s="24"/>
      <c r="AF449" s="24">
        <f>(AA449+AC449)*$AH$7</f>
        <v>1.2991077</v>
      </c>
      <c r="AG449" s="24">
        <f>(AB449+AD449)*$AH$7</f>
        <v>0.5790744000000001</v>
      </c>
      <c r="AH449" s="24"/>
      <c r="AI449" s="28">
        <f>AA449+AC449+AF449</f>
        <v>44.6026977</v>
      </c>
      <c r="AJ449" s="28">
        <f>AB449+AD449+AG449</f>
        <v>19.881554400000002</v>
      </c>
      <c r="AK449" s="28">
        <f>AI449*$AM$7</f>
        <v>8.92053954</v>
      </c>
      <c r="AL449" s="28">
        <f>AJ449*$AM$7</f>
        <v>3.9763108800000007</v>
      </c>
      <c r="AM449" s="73"/>
      <c r="AN449" s="28">
        <f>AI449+AK449</f>
        <v>53.52323724</v>
      </c>
      <c r="AO449" s="28">
        <f>AJ449+AL449</f>
        <v>23.857865280000002</v>
      </c>
    </row>
    <row r="450" spans="1:41" s="13" customFormat="1" ht="27.75" customHeight="1">
      <c r="A450" s="160"/>
      <c r="B450" s="161"/>
      <c r="C450" s="162"/>
      <c r="D450" s="21" t="s">
        <v>49</v>
      </c>
      <c r="E450" s="22">
        <v>60</v>
      </c>
      <c r="F450" s="22">
        <v>20</v>
      </c>
      <c r="G450" s="24">
        <f>$G$77</f>
        <v>3.6999999999999998E-2</v>
      </c>
      <c r="H450" s="24">
        <f t="shared" si="82"/>
        <v>2.2199999999999998</v>
      </c>
      <c r="I450" s="25"/>
      <c r="J450" s="24">
        <f t="shared" si="83"/>
        <v>0.74</v>
      </c>
      <c r="K450" s="25"/>
      <c r="L450" s="24"/>
      <c r="M450" s="24"/>
      <c r="N450" s="24"/>
      <c r="O450" s="24"/>
      <c r="P450" s="24"/>
      <c r="Q450" s="24"/>
      <c r="R450" s="24"/>
      <c r="S450" s="26"/>
      <c r="T450" s="24"/>
      <c r="U450" s="27"/>
      <c r="V450" s="27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8"/>
      <c r="AJ450" s="28"/>
      <c r="AK450" s="28"/>
      <c r="AL450" s="28"/>
      <c r="AM450" s="73"/>
      <c r="AN450" s="28"/>
      <c r="AO450" s="28"/>
    </row>
    <row r="451" spans="1:41" s="13" customFormat="1" ht="14.25" customHeight="1">
      <c r="A451" s="160" t="s">
        <v>606</v>
      </c>
      <c r="B451" s="161" t="s">
        <v>607</v>
      </c>
      <c r="C451" s="162" t="s">
        <v>178</v>
      </c>
      <c r="D451" s="21" t="s">
        <v>179</v>
      </c>
      <c r="E451" s="22">
        <v>35</v>
      </c>
      <c r="F451" s="22">
        <v>20</v>
      </c>
      <c r="G451" s="24">
        <f>$G$76</f>
        <v>4.5999999999999999E-2</v>
      </c>
      <c r="H451" s="24">
        <f t="shared" si="82"/>
        <v>1.6099999999999999</v>
      </c>
      <c r="I451" s="25">
        <f>H451+H452</f>
        <v>2.9049999999999998</v>
      </c>
      <c r="J451" s="24">
        <f t="shared" si="83"/>
        <v>0.91999999999999993</v>
      </c>
      <c r="K451" s="25">
        <f>J451+J452</f>
        <v>1.8449999999999998</v>
      </c>
      <c r="L451" s="24"/>
      <c r="M451" s="24"/>
      <c r="N451" s="24"/>
      <c r="O451" s="24">
        <f>I451*$Q$7</f>
        <v>4.3574999999999996E-2</v>
      </c>
      <c r="P451" s="24">
        <f>K451*$Q$7</f>
        <v>2.7674999999999995E-2</v>
      </c>
      <c r="Q451" s="24"/>
      <c r="R451" s="24">
        <f>I451*$T$7</f>
        <v>0.98770000000000002</v>
      </c>
      <c r="S451" s="26">
        <f>K451*$T$7</f>
        <v>0.62729999999999997</v>
      </c>
      <c r="T451" s="24"/>
      <c r="U451" s="27">
        <f>I451*$W$7</f>
        <v>2.9050000000000001E-4</v>
      </c>
      <c r="V451" s="27">
        <f>K451*$W$7</f>
        <v>1.8449999999999999E-4</v>
      </c>
      <c r="W451" s="24"/>
      <c r="X451" s="24">
        <f>I451*$Z$7</f>
        <v>2.2118669999999998</v>
      </c>
      <c r="Y451" s="24">
        <f>K451*$Z$7</f>
        <v>1.4047829999999997</v>
      </c>
      <c r="Z451" s="24"/>
      <c r="AA451" s="24">
        <f>I451+O451+R451+U451+X451</f>
        <v>6.1484325000000002</v>
      </c>
      <c r="AB451" s="24">
        <f>K451+P451+S451+V451+Y451</f>
        <v>3.9049424999999993</v>
      </c>
      <c r="AC451" s="24">
        <f>AA451*$AE$7</f>
        <v>12.296865</v>
      </c>
      <c r="AD451" s="24">
        <f>AB451*$AE$7</f>
        <v>7.8098849999999986</v>
      </c>
      <c r="AE451" s="24"/>
      <c r="AF451" s="24">
        <f>(AA451+AC451)*$AH$7</f>
        <v>0.55335892500000006</v>
      </c>
      <c r="AG451" s="24">
        <f>(AB451+AD451)*$AH$7</f>
        <v>0.35144482499999996</v>
      </c>
      <c r="AH451" s="24"/>
      <c r="AI451" s="28">
        <f>AA451+AC451+AF451</f>
        <v>18.998656425000004</v>
      </c>
      <c r="AJ451" s="28">
        <f>AB451+AD451+AG451</f>
        <v>12.066272324999998</v>
      </c>
      <c r="AK451" s="28">
        <f>AI451*$AM$7</f>
        <v>3.7997312850000009</v>
      </c>
      <c r="AL451" s="28">
        <f>AJ451*$AM$7</f>
        <v>2.4132544649999996</v>
      </c>
      <c r="AM451" s="73"/>
      <c r="AN451" s="28">
        <f>AI451+AK451</f>
        <v>22.798387710000004</v>
      </c>
      <c r="AO451" s="28">
        <f>AJ451+AL451</f>
        <v>14.479526789999998</v>
      </c>
    </row>
    <row r="452" spans="1:41" s="13" customFormat="1" ht="28.5" customHeight="1">
      <c r="A452" s="160"/>
      <c r="B452" s="161"/>
      <c r="C452" s="162"/>
      <c r="D452" s="21" t="s">
        <v>49</v>
      </c>
      <c r="E452" s="22">
        <v>35</v>
      </c>
      <c r="F452" s="22">
        <v>25</v>
      </c>
      <c r="G452" s="24">
        <f>$G$77</f>
        <v>3.6999999999999998E-2</v>
      </c>
      <c r="H452" s="24">
        <f t="shared" si="82"/>
        <v>1.2949999999999999</v>
      </c>
      <c r="I452" s="25"/>
      <c r="J452" s="24">
        <f t="shared" si="83"/>
        <v>0.92499999999999993</v>
      </c>
      <c r="K452" s="25"/>
      <c r="L452" s="24"/>
      <c r="M452" s="24"/>
      <c r="N452" s="24"/>
      <c r="O452" s="24"/>
      <c r="P452" s="24"/>
      <c r="Q452" s="24"/>
      <c r="R452" s="24"/>
      <c r="S452" s="26"/>
      <c r="T452" s="24"/>
      <c r="U452" s="27"/>
      <c r="V452" s="27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8"/>
      <c r="AJ452" s="28"/>
      <c r="AK452" s="28"/>
      <c r="AL452" s="28"/>
      <c r="AM452" s="73"/>
      <c r="AN452" s="28"/>
      <c r="AO452" s="28"/>
    </row>
    <row r="453" spans="1:41" s="13" customFormat="1" ht="16.5" customHeight="1">
      <c r="A453" s="160" t="s">
        <v>608</v>
      </c>
      <c r="B453" s="161" t="s">
        <v>609</v>
      </c>
      <c r="C453" s="162" t="s">
        <v>178</v>
      </c>
      <c r="D453" s="21" t="s">
        <v>179</v>
      </c>
      <c r="E453" s="22">
        <v>35</v>
      </c>
      <c r="F453" s="22">
        <v>20</v>
      </c>
      <c r="G453" s="24">
        <f>$G$76</f>
        <v>4.5999999999999999E-2</v>
      </c>
      <c r="H453" s="24">
        <f t="shared" si="82"/>
        <v>1.6099999999999999</v>
      </c>
      <c r="I453" s="25">
        <f>H453+H454</f>
        <v>2.9049999999999998</v>
      </c>
      <c r="J453" s="24">
        <f t="shared" si="83"/>
        <v>0.91999999999999993</v>
      </c>
      <c r="K453" s="25">
        <f>J453+J454</f>
        <v>1.8449999999999998</v>
      </c>
      <c r="L453" s="24"/>
      <c r="M453" s="24"/>
      <c r="N453" s="24"/>
      <c r="O453" s="24">
        <f>I453*$Q$7</f>
        <v>4.3574999999999996E-2</v>
      </c>
      <c r="P453" s="24">
        <f>K453*$Q$7</f>
        <v>2.7674999999999995E-2</v>
      </c>
      <c r="Q453" s="24"/>
      <c r="R453" s="24">
        <f>I453*$T$7</f>
        <v>0.98770000000000002</v>
      </c>
      <c r="S453" s="26">
        <f>K453*$T$7</f>
        <v>0.62729999999999997</v>
      </c>
      <c r="T453" s="24"/>
      <c r="U453" s="27">
        <f>I453*$W$7</f>
        <v>2.9050000000000001E-4</v>
      </c>
      <c r="V453" s="27">
        <f>K453*$W$7</f>
        <v>1.8449999999999999E-4</v>
      </c>
      <c r="W453" s="24"/>
      <c r="X453" s="24">
        <f>I453*$Z$7</f>
        <v>2.2118669999999998</v>
      </c>
      <c r="Y453" s="24">
        <f>K453*$Z$7</f>
        <v>1.4047829999999997</v>
      </c>
      <c r="Z453" s="24"/>
      <c r="AA453" s="24">
        <f>I453+O453+R453+U453+X453</f>
        <v>6.1484325000000002</v>
      </c>
      <c r="AB453" s="24">
        <f>K453+P453+S453+V453+Y453</f>
        <v>3.9049424999999993</v>
      </c>
      <c r="AC453" s="24">
        <f>AA453*$AE$7</f>
        <v>12.296865</v>
      </c>
      <c r="AD453" s="24">
        <f>AB453*$AE$7</f>
        <v>7.8098849999999986</v>
      </c>
      <c r="AE453" s="24"/>
      <c r="AF453" s="24">
        <f>(AA453+AC453)*$AH$7</f>
        <v>0.55335892500000006</v>
      </c>
      <c r="AG453" s="24">
        <f>(AB453+AD453)*$AH$7</f>
        <v>0.35144482499999996</v>
      </c>
      <c r="AH453" s="24"/>
      <c r="AI453" s="28">
        <f>AA453+AC453+AF453</f>
        <v>18.998656425000004</v>
      </c>
      <c r="AJ453" s="28">
        <f>AB453+AD453+AG453</f>
        <v>12.066272324999998</v>
      </c>
      <c r="AK453" s="28">
        <f>AI453*$AM$7</f>
        <v>3.7997312850000009</v>
      </c>
      <c r="AL453" s="28">
        <f>AJ453*$AM$7</f>
        <v>2.4132544649999996</v>
      </c>
      <c r="AM453" s="73"/>
      <c r="AN453" s="28">
        <f>AI453+AK453</f>
        <v>22.798387710000004</v>
      </c>
      <c r="AO453" s="28">
        <f>AJ453+AL453</f>
        <v>14.479526789999998</v>
      </c>
    </row>
    <row r="454" spans="1:41" s="13" customFormat="1" ht="24.75" customHeight="1">
      <c r="A454" s="160"/>
      <c r="B454" s="161"/>
      <c r="C454" s="162"/>
      <c r="D454" s="21" t="s">
        <v>49</v>
      </c>
      <c r="E454" s="22">
        <v>35</v>
      </c>
      <c r="F454" s="22">
        <v>25</v>
      </c>
      <c r="G454" s="24">
        <f>$G$77</f>
        <v>3.6999999999999998E-2</v>
      </c>
      <c r="H454" s="24">
        <f t="shared" si="82"/>
        <v>1.2949999999999999</v>
      </c>
      <c r="I454" s="25"/>
      <c r="J454" s="24">
        <f t="shared" si="83"/>
        <v>0.92499999999999993</v>
      </c>
      <c r="K454" s="25"/>
      <c r="L454" s="24"/>
      <c r="M454" s="24"/>
      <c r="N454" s="24"/>
      <c r="O454" s="24"/>
      <c r="P454" s="24"/>
      <c r="Q454" s="24"/>
      <c r="R454" s="24"/>
      <c r="S454" s="26"/>
      <c r="T454" s="24"/>
      <c r="U454" s="27"/>
      <c r="V454" s="27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8"/>
      <c r="AJ454" s="28"/>
      <c r="AK454" s="28"/>
      <c r="AL454" s="28"/>
      <c r="AM454" s="73"/>
      <c r="AN454" s="28"/>
      <c r="AO454" s="28"/>
    </row>
    <row r="455" spans="1:41" s="13" customFormat="1" ht="18" customHeight="1">
      <c r="A455" s="160" t="s">
        <v>610</v>
      </c>
      <c r="B455" s="161" t="s">
        <v>611</v>
      </c>
      <c r="C455" s="162" t="s">
        <v>178</v>
      </c>
      <c r="D455" s="21" t="s">
        <v>179</v>
      </c>
      <c r="E455" s="22">
        <v>35</v>
      </c>
      <c r="F455" s="22">
        <v>20</v>
      </c>
      <c r="G455" s="24">
        <f>$G$76</f>
        <v>4.5999999999999999E-2</v>
      </c>
      <c r="H455" s="24">
        <f t="shared" si="82"/>
        <v>1.6099999999999999</v>
      </c>
      <c r="I455" s="25">
        <f>H455+H456</f>
        <v>2.9049999999999998</v>
      </c>
      <c r="J455" s="24">
        <f t="shared" si="83"/>
        <v>0.91999999999999993</v>
      </c>
      <c r="K455" s="25">
        <f>J455+J456</f>
        <v>1.8449999999999998</v>
      </c>
      <c r="L455" s="24"/>
      <c r="M455" s="24"/>
      <c r="N455" s="24"/>
      <c r="O455" s="24">
        <f>I455*$Q$7</f>
        <v>4.3574999999999996E-2</v>
      </c>
      <c r="P455" s="24">
        <f>K455*$Q$7</f>
        <v>2.7674999999999995E-2</v>
      </c>
      <c r="Q455" s="24"/>
      <c r="R455" s="24">
        <f>I455*$T$7</f>
        <v>0.98770000000000002</v>
      </c>
      <c r="S455" s="26">
        <f>K455*$T$7</f>
        <v>0.62729999999999997</v>
      </c>
      <c r="T455" s="24"/>
      <c r="U455" s="27">
        <f>I455*$W$7</f>
        <v>2.9050000000000001E-4</v>
      </c>
      <c r="V455" s="27">
        <f>K455*$W$7</f>
        <v>1.8449999999999999E-4</v>
      </c>
      <c r="W455" s="24"/>
      <c r="X455" s="24">
        <f>I455*$Z$7</f>
        <v>2.2118669999999998</v>
      </c>
      <c r="Y455" s="24">
        <f>K455*$Z$7</f>
        <v>1.4047829999999997</v>
      </c>
      <c r="Z455" s="24"/>
      <c r="AA455" s="24">
        <f>I455+O455+R455+U455+X455</f>
        <v>6.1484325000000002</v>
      </c>
      <c r="AB455" s="24">
        <f>K455+P455+S455+V455+Y455</f>
        <v>3.9049424999999993</v>
      </c>
      <c r="AC455" s="24">
        <f>AA455*$AE$7</f>
        <v>12.296865</v>
      </c>
      <c r="AD455" s="24">
        <f>AB455*$AE$7</f>
        <v>7.8098849999999986</v>
      </c>
      <c r="AE455" s="24"/>
      <c r="AF455" s="24">
        <f>(AA455+AC455)*$AH$7</f>
        <v>0.55335892500000006</v>
      </c>
      <c r="AG455" s="24">
        <f>(AB455+AD455)*$AH$7</f>
        <v>0.35144482499999996</v>
      </c>
      <c r="AH455" s="24"/>
      <c r="AI455" s="28">
        <f>AA455+AC455+AF455</f>
        <v>18.998656425000004</v>
      </c>
      <c r="AJ455" s="28">
        <f>AB455+AD455+AG455</f>
        <v>12.066272324999998</v>
      </c>
      <c r="AK455" s="28">
        <f>AI455*$AM$7</f>
        <v>3.7997312850000009</v>
      </c>
      <c r="AL455" s="28">
        <f>AJ455*$AM$7</f>
        <v>2.4132544649999996</v>
      </c>
      <c r="AM455" s="73"/>
      <c r="AN455" s="28">
        <f>AI455+AK455</f>
        <v>22.798387710000004</v>
      </c>
      <c r="AO455" s="28">
        <f>AJ455+AL455</f>
        <v>14.479526789999998</v>
      </c>
    </row>
    <row r="456" spans="1:41" s="13" customFormat="1" ht="31.5" customHeight="1">
      <c r="A456" s="160"/>
      <c r="B456" s="161"/>
      <c r="C456" s="162"/>
      <c r="D456" s="21" t="s">
        <v>49</v>
      </c>
      <c r="E456" s="22">
        <v>35</v>
      </c>
      <c r="F456" s="22">
        <v>25</v>
      </c>
      <c r="G456" s="24">
        <f>$G$77</f>
        <v>3.6999999999999998E-2</v>
      </c>
      <c r="H456" s="24">
        <f t="shared" si="82"/>
        <v>1.2949999999999999</v>
      </c>
      <c r="I456" s="25"/>
      <c r="J456" s="24">
        <f t="shared" si="83"/>
        <v>0.92499999999999993</v>
      </c>
      <c r="K456" s="25"/>
      <c r="L456" s="24"/>
      <c r="M456" s="24"/>
      <c r="N456" s="24"/>
      <c r="O456" s="24"/>
      <c r="P456" s="24"/>
      <c r="Q456" s="24"/>
      <c r="R456" s="24"/>
      <c r="S456" s="26"/>
      <c r="T456" s="24"/>
      <c r="U456" s="27"/>
      <c r="V456" s="27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8"/>
      <c r="AJ456" s="28"/>
      <c r="AK456" s="28"/>
      <c r="AL456" s="28"/>
      <c r="AM456" s="73"/>
      <c r="AN456" s="28"/>
      <c r="AO456" s="28"/>
    </row>
    <row r="457" spans="1:41" s="13" customFormat="1" ht="38.25" customHeight="1">
      <c r="A457" s="19" t="s">
        <v>612</v>
      </c>
      <c r="B457" s="20" t="s">
        <v>613</v>
      </c>
      <c r="C457" s="21"/>
      <c r="D457" s="21"/>
      <c r="E457" s="22"/>
      <c r="F457" s="22"/>
      <c r="G457" s="24"/>
      <c r="H457" s="24"/>
      <c r="I457" s="25"/>
      <c r="J457" s="24"/>
      <c r="K457" s="25"/>
      <c r="L457" s="24"/>
      <c r="M457" s="24"/>
      <c r="N457" s="24"/>
      <c r="O457" s="24"/>
      <c r="P457" s="24"/>
      <c r="Q457" s="24"/>
      <c r="R457" s="24"/>
      <c r="S457" s="26"/>
      <c r="T457" s="24"/>
      <c r="U457" s="27"/>
      <c r="V457" s="27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8"/>
      <c r="AJ457" s="28"/>
      <c r="AK457" s="28"/>
      <c r="AL457" s="28"/>
      <c r="AM457" s="73"/>
      <c r="AN457" s="28"/>
      <c r="AO457" s="28"/>
    </row>
    <row r="458" spans="1:41" s="13" customFormat="1" ht="16.5" customHeight="1">
      <c r="A458" s="160" t="s">
        <v>614</v>
      </c>
      <c r="B458" s="161" t="s">
        <v>615</v>
      </c>
      <c r="C458" s="162" t="s">
        <v>178</v>
      </c>
      <c r="D458" s="21" t="s">
        <v>179</v>
      </c>
      <c r="E458" s="22">
        <v>70</v>
      </c>
      <c r="F458" s="22">
        <v>30</v>
      </c>
      <c r="G458" s="24">
        <f>$G$76</f>
        <v>4.5999999999999999E-2</v>
      </c>
      <c r="H458" s="24">
        <f t="shared" si="82"/>
        <v>3.2199999999999998</v>
      </c>
      <c r="I458" s="25">
        <f>H458+H459</f>
        <v>5.4399999999999995</v>
      </c>
      <c r="J458" s="24">
        <f t="shared" si="83"/>
        <v>1.38</v>
      </c>
      <c r="K458" s="25">
        <f>J458+J459</f>
        <v>2.12</v>
      </c>
      <c r="L458" s="24"/>
      <c r="M458" s="24"/>
      <c r="N458" s="24"/>
      <c r="O458" s="24">
        <f>I458*$Q$7</f>
        <v>8.1599999999999992E-2</v>
      </c>
      <c r="P458" s="24">
        <f>K458*$Q$7</f>
        <v>3.1800000000000002E-2</v>
      </c>
      <c r="Q458" s="24"/>
      <c r="R458" s="24">
        <f>I458*$T$7</f>
        <v>1.8495999999999999</v>
      </c>
      <c r="S458" s="26">
        <f>K458*$T$7</f>
        <v>0.72080000000000011</v>
      </c>
      <c r="T458" s="24"/>
      <c r="U458" s="27">
        <f>I458*$W$7</f>
        <v>5.44E-4</v>
      </c>
      <c r="V458" s="27">
        <f>K458*$W$7</f>
        <v>2.1200000000000003E-4</v>
      </c>
      <c r="W458" s="24"/>
      <c r="X458" s="24">
        <f>I458*$Z$7</f>
        <v>4.142015999999999</v>
      </c>
      <c r="Y458" s="24">
        <f>K458*$Z$7</f>
        <v>1.614168</v>
      </c>
      <c r="Z458" s="24"/>
      <c r="AA458" s="24">
        <f>I458+O458+R458+U458+X458</f>
        <v>11.513759999999998</v>
      </c>
      <c r="AB458" s="24">
        <f>K458+P458+S458+V458+Y458</f>
        <v>4.48698</v>
      </c>
      <c r="AC458" s="24">
        <f>AA458*$AE$7</f>
        <v>23.027519999999996</v>
      </c>
      <c r="AD458" s="24">
        <f>AB458*$AE$7</f>
        <v>8.9739599999999999</v>
      </c>
      <c r="AE458" s="24"/>
      <c r="AF458" s="24">
        <f>(AA458+AC458)*$AH$7</f>
        <v>1.0362383999999998</v>
      </c>
      <c r="AG458" s="24">
        <f>(AB458+AD458)*$AH$7</f>
        <v>0.40382820000000003</v>
      </c>
      <c r="AH458" s="24"/>
      <c r="AI458" s="28">
        <f>AA458+AC458+AF458</f>
        <v>35.577518399999995</v>
      </c>
      <c r="AJ458" s="28">
        <f>AB458+AD458+AG458</f>
        <v>13.8647682</v>
      </c>
      <c r="AK458" s="28">
        <f>AI458*$AM$7</f>
        <v>7.1155036799999998</v>
      </c>
      <c r="AL458" s="28">
        <f>AJ458*$AM$7</f>
        <v>2.7729536400000003</v>
      </c>
      <c r="AM458" s="73"/>
      <c r="AN458" s="28">
        <f>AI458+AK458</f>
        <v>42.693022079999992</v>
      </c>
      <c r="AO458" s="28">
        <f>AJ458+AL458</f>
        <v>16.637721840000001</v>
      </c>
    </row>
    <row r="459" spans="1:41" s="13" customFormat="1" ht="30" customHeight="1">
      <c r="A459" s="160"/>
      <c r="B459" s="161"/>
      <c r="C459" s="162"/>
      <c r="D459" s="21" t="s">
        <v>49</v>
      </c>
      <c r="E459" s="22">
        <v>60</v>
      </c>
      <c r="F459" s="22">
        <v>20</v>
      </c>
      <c r="G459" s="24">
        <f>$G$77</f>
        <v>3.6999999999999998E-2</v>
      </c>
      <c r="H459" s="24">
        <f t="shared" si="82"/>
        <v>2.2199999999999998</v>
      </c>
      <c r="I459" s="25"/>
      <c r="J459" s="24">
        <f t="shared" si="83"/>
        <v>0.74</v>
      </c>
      <c r="K459" s="25"/>
      <c r="L459" s="24"/>
      <c r="M459" s="24"/>
      <c r="N459" s="24"/>
      <c r="O459" s="24"/>
      <c r="P459" s="24"/>
      <c r="Q459" s="24"/>
      <c r="R459" s="24"/>
      <c r="S459" s="26"/>
      <c r="T459" s="24"/>
      <c r="U459" s="27"/>
      <c r="V459" s="27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8"/>
      <c r="AJ459" s="28"/>
      <c r="AK459" s="28"/>
      <c r="AL459" s="28"/>
      <c r="AM459" s="73"/>
      <c r="AN459" s="28"/>
      <c r="AO459" s="28"/>
    </row>
    <row r="460" spans="1:41" s="13" customFormat="1" ht="15" customHeight="1">
      <c r="A460" s="19" t="s">
        <v>616</v>
      </c>
      <c r="B460" s="20" t="s">
        <v>617</v>
      </c>
      <c r="C460" s="21"/>
      <c r="D460" s="21"/>
      <c r="E460" s="22"/>
      <c r="F460" s="22"/>
      <c r="G460" s="24"/>
      <c r="H460" s="24"/>
      <c r="I460" s="25"/>
      <c r="J460" s="24"/>
      <c r="K460" s="25"/>
      <c r="L460" s="24"/>
      <c r="M460" s="24"/>
      <c r="N460" s="24"/>
      <c r="O460" s="24"/>
      <c r="P460" s="24"/>
      <c r="Q460" s="24"/>
      <c r="R460" s="24"/>
      <c r="S460" s="26"/>
      <c r="T460" s="24"/>
      <c r="U460" s="27"/>
      <c r="V460" s="27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8"/>
      <c r="AJ460" s="28"/>
      <c r="AK460" s="28"/>
      <c r="AL460" s="28"/>
      <c r="AM460" s="73"/>
      <c r="AN460" s="28"/>
      <c r="AO460" s="28"/>
    </row>
    <row r="461" spans="1:41" s="13" customFormat="1" ht="16.5" customHeight="1">
      <c r="A461" s="160" t="s">
        <v>618</v>
      </c>
      <c r="B461" s="161" t="s">
        <v>619</v>
      </c>
      <c r="C461" s="162" t="s">
        <v>178</v>
      </c>
      <c r="D461" s="21" t="s">
        <v>179</v>
      </c>
      <c r="E461" s="22">
        <v>100</v>
      </c>
      <c r="F461" s="22">
        <v>40</v>
      </c>
      <c r="G461" s="24">
        <f>$G$76</f>
        <v>4.5999999999999999E-2</v>
      </c>
      <c r="H461" s="24">
        <f t="shared" si="82"/>
        <v>4.5999999999999996</v>
      </c>
      <c r="I461" s="25">
        <f>H461+H462</f>
        <v>7.1899999999999995</v>
      </c>
      <c r="J461" s="24">
        <f t="shared" si="83"/>
        <v>1.8399999999999999</v>
      </c>
      <c r="K461" s="25">
        <f>J461+J462</f>
        <v>2.9499999999999997</v>
      </c>
      <c r="L461" s="24"/>
      <c r="M461" s="24"/>
      <c r="N461" s="24"/>
      <c r="O461" s="24">
        <f>I461*$Q$7</f>
        <v>0.10784999999999999</v>
      </c>
      <c r="P461" s="24">
        <f>K461*$Q$7</f>
        <v>4.4249999999999998E-2</v>
      </c>
      <c r="Q461" s="24"/>
      <c r="R461" s="24">
        <f>I461*$T$7</f>
        <v>2.4445999999999999</v>
      </c>
      <c r="S461" s="26">
        <f>K461*$T$7</f>
        <v>1.0029999999999999</v>
      </c>
      <c r="T461" s="24"/>
      <c r="U461" s="27">
        <f>I461*$W$7</f>
        <v>7.1900000000000002E-4</v>
      </c>
      <c r="V461" s="27">
        <f>K461*$W$7</f>
        <v>2.9499999999999996E-4</v>
      </c>
      <c r="W461" s="24"/>
      <c r="X461" s="24">
        <f>I461*$Z$7</f>
        <v>5.4744659999999996</v>
      </c>
      <c r="Y461" s="24">
        <f>K461*$Z$7</f>
        <v>2.2461299999999995</v>
      </c>
      <c r="Z461" s="24"/>
      <c r="AA461" s="24">
        <f>I461+O461+R461+U461+X461</f>
        <v>15.217635</v>
      </c>
      <c r="AB461" s="24">
        <f>K461+P461+S461+V461+Y461</f>
        <v>6.2436749999999988</v>
      </c>
      <c r="AC461" s="24">
        <f>AA461*$AE$7</f>
        <v>30.435269999999999</v>
      </c>
      <c r="AD461" s="24">
        <f>AB461*$AE$7</f>
        <v>12.487349999999998</v>
      </c>
      <c r="AE461" s="24"/>
      <c r="AF461" s="24">
        <f>(AA461+AC461)*$AH$7</f>
        <v>1.3695871499999999</v>
      </c>
      <c r="AG461" s="24">
        <f>(AB461+AD461)*$AH$7</f>
        <v>0.56193074999999981</v>
      </c>
      <c r="AH461" s="24"/>
      <c r="AI461" s="28">
        <f>AA461+AC461+AF461</f>
        <v>47.022492149999998</v>
      </c>
      <c r="AJ461" s="28">
        <f>AB461+AD461+AG461</f>
        <v>19.292955749999994</v>
      </c>
      <c r="AK461" s="28">
        <f>AI461*$AM$7</f>
        <v>9.4044984300000003</v>
      </c>
      <c r="AL461" s="28">
        <f>AJ461*$AM$7</f>
        <v>3.8585911499999987</v>
      </c>
      <c r="AM461" s="73"/>
      <c r="AN461" s="28">
        <f>AI461+AK461</f>
        <v>56.426990579999995</v>
      </c>
      <c r="AO461" s="28">
        <f>AJ461+AL461</f>
        <v>23.151546899999992</v>
      </c>
    </row>
    <row r="462" spans="1:41" s="13" customFormat="1" ht="29.25" customHeight="1">
      <c r="A462" s="160"/>
      <c r="B462" s="161"/>
      <c r="C462" s="162"/>
      <c r="D462" s="21" t="s">
        <v>49</v>
      </c>
      <c r="E462" s="22">
        <v>70</v>
      </c>
      <c r="F462" s="22">
        <v>30</v>
      </c>
      <c r="G462" s="24">
        <f>$G$77</f>
        <v>3.6999999999999998E-2</v>
      </c>
      <c r="H462" s="24">
        <f t="shared" si="82"/>
        <v>2.59</v>
      </c>
      <c r="I462" s="25"/>
      <c r="J462" s="24">
        <f t="shared" si="83"/>
        <v>1.1099999999999999</v>
      </c>
      <c r="K462" s="25"/>
      <c r="L462" s="24"/>
      <c r="M462" s="24"/>
      <c r="N462" s="24"/>
      <c r="O462" s="24"/>
      <c r="P462" s="24"/>
      <c r="Q462" s="24"/>
      <c r="R462" s="24"/>
      <c r="S462" s="26"/>
      <c r="T462" s="24"/>
      <c r="U462" s="27"/>
      <c r="V462" s="27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8"/>
      <c r="AJ462" s="28"/>
      <c r="AK462" s="28"/>
      <c r="AL462" s="28"/>
      <c r="AM462" s="73"/>
      <c r="AN462" s="28"/>
      <c r="AO462" s="28"/>
    </row>
    <row r="463" spans="1:41" s="13" customFormat="1" ht="12.75" customHeight="1">
      <c r="A463" s="160" t="s">
        <v>620</v>
      </c>
      <c r="B463" s="161" t="s">
        <v>621</v>
      </c>
      <c r="C463" s="162" t="s">
        <v>178</v>
      </c>
      <c r="D463" s="21" t="s">
        <v>179</v>
      </c>
      <c r="E463" s="22">
        <v>70</v>
      </c>
      <c r="F463" s="22">
        <v>30</v>
      </c>
      <c r="G463" s="24">
        <f>$G$76</f>
        <v>4.5999999999999999E-2</v>
      </c>
      <c r="H463" s="24">
        <f t="shared" si="82"/>
        <v>3.2199999999999998</v>
      </c>
      <c r="I463" s="25">
        <f>H463+H464</f>
        <v>4.6999999999999993</v>
      </c>
      <c r="J463" s="24">
        <f t="shared" si="83"/>
        <v>1.38</v>
      </c>
      <c r="K463" s="25">
        <f>J463+J464</f>
        <v>2.12</v>
      </c>
      <c r="L463" s="24"/>
      <c r="M463" s="24"/>
      <c r="N463" s="24"/>
      <c r="O463" s="24">
        <f>I463*$Q$7</f>
        <v>7.0499999999999993E-2</v>
      </c>
      <c r="P463" s="24">
        <f>K463*$Q$7</f>
        <v>3.1800000000000002E-2</v>
      </c>
      <c r="Q463" s="24"/>
      <c r="R463" s="24">
        <f>I463*$T$7</f>
        <v>1.5979999999999999</v>
      </c>
      <c r="S463" s="26">
        <f>K463*$T$7</f>
        <v>0.72080000000000011</v>
      </c>
      <c r="T463" s="24"/>
      <c r="U463" s="27">
        <f>I463*$W$7</f>
        <v>4.6999999999999993E-4</v>
      </c>
      <c r="V463" s="27">
        <f>K463*$W$7</f>
        <v>2.1200000000000003E-4</v>
      </c>
      <c r="W463" s="24"/>
      <c r="X463" s="24">
        <f>I463*$Z$7</f>
        <v>3.5785799999999992</v>
      </c>
      <c r="Y463" s="24">
        <f>K463*$Z$7</f>
        <v>1.614168</v>
      </c>
      <c r="Z463" s="24"/>
      <c r="AA463" s="24">
        <f>I463+O463+R463+U463+X463</f>
        <v>9.9475499999999979</v>
      </c>
      <c r="AB463" s="24">
        <f>K463+P463+S463+V463+Y463</f>
        <v>4.48698</v>
      </c>
      <c r="AC463" s="24">
        <f>AA463*$AE$7</f>
        <v>19.895099999999996</v>
      </c>
      <c r="AD463" s="24">
        <f>AB463*$AE$7</f>
        <v>8.9739599999999999</v>
      </c>
      <c r="AE463" s="24"/>
      <c r="AF463" s="24">
        <f>(AA463+AC463)*$AH$7</f>
        <v>0.89527949999999967</v>
      </c>
      <c r="AG463" s="24">
        <f>(AB463+AD463)*$AH$7</f>
        <v>0.40382820000000003</v>
      </c>
      <c r="AH463" s="24"/>
      <c r="AI463" s="28">
        <f>AA463+AC463+AF463</f>
        <v>30.737929499999993</v>
      </c>
      <c r="AJ463" s="28">
        <f>AB463+AD463+AG463</f>
        <v>13.8647682</v>
      </c>
      <c r="AK463" s="28">
        <f>AI463*$AM$7</f>
        <v>6.1475858999999993</v>
      </c>
      <c r="AL463" s="28">
        <f>AJ463*$AM$7</f>
        <v>2.7729536400000003</v>
      </c>
      <c r="AM463" s="73"/>
      <c r="AN463" s="28">
        <f>AI463+AK463</f>
        <v>36.885515399999989</v>
      </c>
      <c r="AO463" s="28">
        <f>AJ463+AL463</f>
        <v>16.637721840000001</v>
      </c>
    </row>
    <row r="464" spans="1:41" s="13" customFormat="1" ht="29.25" customHeight="1">
      <c r="A464" s="160"/>
      <c r="B464" s="161"/>
      <c r="C464" s="162"/>
      <c r="D464" s="21" t="s">
        <v>49</v>
      </c>
      <c r="E464" s="22">
        <v>40</v>
      </c>
      <c r="F464" s="22">
        <v>20</v>
      </c>
      <c r="G464" s="24">
        <f>$G$77</f>
        <v>3.6999999999999998E-2</v>
      </c>
      <c r="H464" s="24">
        <f t="shared" si="82"/>
        <v>1.48</v>
      </c>
      <c r="I464" s="25"/>
      <c r="J464" s="24">
        <f t="shared" si="83"/>
        <v>0.74</v>
      </c>
      <c r="K464" s="25"/>
      <c r="L464" s="24"/>
      <c r="M464" s="24"/>
      <c r="N464" s="24"/>
      <c r="O464" s="24"/>
      <c r="P464" s="24"/>
      <c r="Q464" s="24"/>
      <c r="R464" s="24"/>
      <c r="S464" s="26"/>
      <c r="T464" s="24"/>
      <c r="U464" s="27"/>
      <c r="V464" s="27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8"/>
      <c r="AJ464" s="28"/>
      <c r="AK464" s="28"/>
      <c r="AL464" s="28"/>
      <c r="AM464" s="73"/>
      <c r="AN464" s="28"/>
      <c r="AO464" s="28"/>
    </row>
    <row r="465" spans="1:41" s="13" customFormat="1" ht="15.75" customHeight="1">
      <c r="A465" s="19" t="s">
        <v>622</v>
      </c>
      <c r="B465" s="20" t="s">
        <v>623</v>
      </c>
      <c r="C465" s="21"/>
      <c r="D465" s="21"/>
      <c r="E465" s="22"/>
      <c r="F465" s="22"/>
      <c r="G465" s="24"/>
      <c r="H465" s="24"/>
      <c r="I465" s="25"/>
      <c r="J465" s="24"/>
      <c r="K465" s="25"/>
      <c r="L465" s="24"/>
      <c r="M465" s="24"/>
      <c r="N465" s="24"/>
      <c r="O465" s="24"/>
      <c r="P465" s="24"/>
      <c r="Q465" s="24"/>
      <c r="R465" s="24"/>
      <c r="S465" s="26"/>
      <c r="T465" s="24"/>
      <c r="U465" s="27"/>
      <c r="V465" s="27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8"/>
      <c r="AJ465" s="28"/>
      <c r="AK465" s="28"/>
      <c r="AL465" s="28"/>
      <c r="AM465" s="73"/>
      <c r="AN465" s="28"/>
      <c r="AO465" s="28"/>
    </row>
    <row r="466" spans="1:41" s="13" customFormat="1" ht="16.5" customHeight="1">
      <c r="A466" s="160" t="s">
        <v>624</v>
      </c>
      <c r="B466" s="161" t="s">
        <v>625</v>
      </c>
      <c r="C466" s="162" t="s">
        <v>178</v>
      </c>
      <c r="D466" s="21" t="s">
        <v>179</v>
      </c>
      <c r="E466" s="22">
        <v>70</v>
      </c>
      <c r="F466" s="22">
        <v>50</v>
      </c>
      <c r="G466" s="24">
        <f>$G$76</f>
        <v>4.5999999999999999E-2</v>
      </c>
      <c r="H466" s="24">
        <f t="shared" si="82"/>
        <v>3.2199999999999998</v>
      </c>
      <c r="I466" s="25">
        <f>H466+H467</f>
        <v>6.5499999999999989</v>
      </c>
      <c r="J466" s="24">
        <f t="shared" si="83"/>
        <v>2.2999999999999998</v>
      </c>
      <c r="K466" s="25">
        <f>J466+J467</f>
        <v>4.8899999999999997</v>
      </c>
      <c r="L466" s="24"/>
      <c r="M466" s="24"/>
      <c r="N466" s="24"/>
      <c r="O466" s="24">
        <f>I466*$Q$7</f>
        <v>9.8249999999999976E-2</v>
      </c>
      <c r="P466" s="24">
        <f>K466*$Q$7</f>
        <v>7.3349999999999999E-2</v>
      </c>
      <c r="Q466" s="24"/>
      <c r="R466" s="24">
        <f>I466*$T$7</f>
        <v>2.2269999999999999</v>
      </c>
      <c r="S466" s="26">
        <f>K466*$T$7</f>
        <v>1.6626000000000001</v>
      </c>
      <c r="T466" s="24"/>
      <c r="U466" s="27">
        <f>I466*$W$7</f>
        <v>6.5499999999999987E-4</v>
      </c>
      <c r="V466" s="27">
        <f>K466*$W$7</f>
        <v>4.8899999999999996E-4</v>
      </c>
      <c r="W466" s="24"/>
      <c r="X466" s="24">
        <f>I466*$Z$7</f>
        <v>4.987169999999999</v>
      </c>
      <c r="Y466" s="24">
        <f>K466*$Z$7</f>
        <v>3.7232459999999996</v>
      </c>
      <c r="Z466" s="24"/>
      <c r="AA466" s="24">
        <f>I466+O466+R466+U466+X466</f>
        <v>13.863074999999998</v>
      </c>
      <c r="AB466" s="24">
        <f>K466+P466+S466+V466+Y466</f>
        <v>10.349684999999999</v>
      </c>
      <c r="AC466" s="24">
        <f>AA466*$AE$7</f>
        <v>27.726149999999997</v>
      </c>
      <c r="AD466" s="24">
        <f>AB466*$AE$7</f>
        <v>20.699369999999998</v>
      </c>
      <c r="AE466" s="24"/>
      <c r="AF466" s="24">
        <f>(AA466+AC466)*$AH$7</f>
        <v>1.2476767499999999</v>
      </c>
      <c r="AG466" s="24">
        <f>(AB466+AD466)*$AH$7</f>
        <v>0.93147164999999987</v>
      </c>
      <c r="AH466" s="24"/>
      <c r="AI466" s="28">
        <f>AA466+AC466+AF466</f>
        <v>42.836901749999996</v>
      </c>
      <c r="AJ466" s="28">
        <f>AB466+AD466+AG466</f>
        <v>31.980526649999995</v>
      </c>
      <c r="AK466" s="28">
        <f>AI466*$AM$7</f>
        <v>8.5673803499999988</v>
      </c>
      <c r="AL466" s="28">
        <f>AJ466*$AM$7</f>
        <v>6.3961053299999993</v>
      </c>
      <c r="AM466" s="73"/>
      <c r="AN466" s="28">
        <f>AI466+AK466</f>
        <v>51.404282099999996</v>
      </c>
      <c r="AO466" s="28">
        <f>AJ466+AL466</f>
        <v>38.376631979999992</v>
      </c>
    </row>
    <row r="467" spans="1:41" s="13" customFormat="1" ht="28.5" customHeight="1">
      <c r="A467" s="160"/>
      <c r="B467" s="161"/>
      <c r="C467" s="162"/>
      <c r="D467" s="21" t="s">
        <v>49</v>
      </c>
      <c r="E467" s="22">
        <v>90</v>
      </c>
      <c r="F467" s="22">
        <v>70</v>
      </c>
      <c r="G467" s="24">
        <f>$G$77</f>
        <v>3.6999999999999998E-2</v>
      </c>
      <c r="H467" s="24">
        <f t="shared" si="82"/>
        <v>3.3299999999999996</v>
      </c>
      <c r="I467" s="25"/>
      <c r="J467" s="24">
        <f t="shared" si="83"/>
        <v>2.59</v>
      </c>
      <c r="K467" s="25"/>
      <c r="L467" s="24"/>
      <c r="M467" s="24"/>
      <c r="N467" s="24"/>
      <c r="O467" s="24"/>
      <c r="P467" s="24"/>
      <c r="Q467" s="24"/>
      <c r="R467" s="24"/>
      <c r="S467" s="26"/>
      <c r="T467" s="24"/>
      <c r="U467" s="27"/>
      <c r="V467" s="27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8"/>
      <c r="AJ467" s="28"/>
      <c r="AK467" s="28"/>
      <c r="AL467" s="28"/>
      <c r="AM467" s="73"/>
      <c r="AN467" s="28"/>
      <c r="AO467" s="28"/>
    </row>
    <row r="468" spans="1:41" s="13" customFormat="1" ht="15.75" customHeight="1">
      <c r="A468" s="160" t="s">
        <v>626</v>
      </c>
      <c r="B468" s="161" t="s">
        <v>627</v>
      </c>
      <c r="C468" s="162" t="s">
        <v>178</v>
      </c>
      <c r="D468" s="21" t="s">
        <v>179</v>
      </c>
      <c r="E468" s="22">
        <v>60</v>
      </c>
      <c r="F468" s="22">
        <v>35</v>
      </c>
      <c r="G468" s="24">
        <f>$G$76</f>
        <v>4.5999999999999999E-2</v>
      </c>
      <c r="H468" s="24">
        <f t="shared" si="82"/>
        <v>2.76</v>
      </c>
      <c r="I468" s="25">
        <f>H468+H469</f>
        <v>4.9799999999999995</v>
      </c>
      <c r="J468" s="24">
        <f t="shared" si="83"/>
        <v>1.6099999999999999</v>
      </c>
      <c r="K468" s="25">
        <f>J468+J469</f>
        <v>2.9049999999999998</v>
      </c>
      <c r="L468" s="24"/>
      <c r="M468" s="24"/>
      <c r="N468" s="24"/>
      <c r="O468" s="24">
        <f>I468*$Q$7</f>
        <v>7.4699999999999989E-2</v>
      </c>
      <c r="P468" s="24">
        <f>K468*$Q$7</f>
        <v>4.3574999999999996E-2</v>
      </c>
      <c r="Q468" s="24"/>
      <c r="R468" s="24">
        <f>I468*$T$7</f>
        <v>1.6932</v>
      </c>
      <c r="S468" s="26">
        <f>K468*$T$7</f>
        <v>0.98770000000000002</v>
      </c>
      <c r="T468" s="24"/>
      <c r="U468" s="27">
        <f>I468*$W$7</f>
        <v>4.9799999999999996E-4</v>
      </c>
      <c r="V468" s="27">
        <f>K468*$W$7</f>
        <v>2.9050000000000001E-4</v>
      </c>
      <c r="W468" s="24"/>
      <c r="X468" s="24">
        <f>I468*$Z$7</f>
        <v>3.7917719999999995</v>
      </c>
      <c r="Y468" s="24">
        <f>K468*$Z$7</f>
        <v>2.2118669999999998</v>
      </c>
      <c r="Z468" s="24"/>
      <c r="AA468" s="24">
        <f>I468+O468+R468+U468+X468</f>
        <v>10.54017</v>
      </c>
      <c r="AB468" s="24">
        <f>K468+P468+S468+V468+Y468</f>
        <v>6.1484325000000002</v>
      </c>
      <c r="AC468" s="24">
        <f>AA468*$AE$7</f>
        <v>21.08034</v>
      </c>
      <c r="AD468" s="24">
        <f>AB468*$AE$7</f>
        <v>12.296865</v>
      </c>
      <c r="AE468" s="24"/>
      <c r="AF468" s="24">
        <f>(AA468+AC468)*$AH$7</f>
        <v>0.94861529999999994</v>
      </c>
      <c r="AG468" s="24">
        <f>(AB468+AD468)*$AH$7</f>
        <v>0.55335892500000006</v>
      </c>
      <c r="AH468" s="24"/>
      <c r="AI468" s="28">
        <f>AA468+AC468+AF468</f>
        <v>32.569125299999996</v>
      </c>
      <c r="AJ468" s="28">
        <f>AB468+AD468+AG468</f>
        <v>18.998656425000004</v>
      </c>
      <c r="AK468" s="28">
        <f>AI468*$AM$7</f>
        <v>6.5138250599999994</v>
      </c>
      <c r="AL468" s="28">
        <f>AJ468*$AM$7</f>
        <v>3.7997312850000009</v>
      </c>
      <c r="AM468" s="73"/>
      <c r="AN468" s="28">
        <f>AI468+AK468</f>
        <v>39.082950359999998</v>
      </c>
      <c r="AO468" s="28">
        <f>AJ468+AL468</f>
        <v>22.798387710000004</v>
      </c>
    </row>
    <row r="469" spans="1:41" s="13" customFormat="1" ht="24.75" customHeight="1">
      <c r="A469" s="160"/>
      <c r="B469" s="161"/>
      <c r="C469" s="162"/>
      <c r="D469" s="21" t="s">
        <v>49</v>
      </c>
      <c r="E469" s="22">
        <v>60</v>
      </c>
      <c r="F469" s="22">
        <v>35</v>
      </c>
      <c r="G469" s="24">
        <f>$G$77</f>
        <v>3.6999999999999998E-2</v>
      </c>
      <c r="H469" s="24">
        <f t="shared" si="82"/>
        <v>2.2199999999999998</v>
      </c>
      <c r="I469" s="25"/>
      <c r="J469" s="24">
        <f t="shared" si="83"/>
        <v>1.2949999999999999</v>
      </c>
      <c r="K469" s="25"/>
      <c r="L469" s="24"/>
      <c r="M469" s="24"/>
      <c r="N469" s="24"/>
      <c r="O469" s="24"/>
      <c r="P469" s="24"/>
      <c r="Q469" s="24"/>
      <c r="R469" s="24"/>
      <c r="S469" s="26"/>
      <c r="T469" s="24"/>
      <c r="U469" s="27"/>
      <c r="V469" s="27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8"/>
      <c r="AJ469" s="28"/>
      <c r="AK469" s="28"/>
      <c r="AL469" s="28"/>
      <c r="AM469" s="73"/>
      <c r="AN469" s="28"/>
      <c r="AO469" s="28"/>
    </row>
    <row r="470" spans="1:41" s="13" customFormat="1" ht="12.75" customHeight="1">
      <c r="A470" s="19" t="s">
        <v>628</v>
      </c>
      <c r="B470" s="20" t="s">
        <v>629</v>
      </c>
      <c r="C470" s="21"/>
      <c r="D470" s="21"/>
      <c r="E470" s="22"/>
      <c r="F470" s="22"/>
      <c r="G470" s="24"/>
      <c r="H470" s="24"/>
      <c r="I470" s="25"/>
      <c r="J470" s="24"/>
      <c r="K470" s="25"/>
      <c r="L470" s="24"/>
      <c r="M470" s="24"/>
      <c r="N470" s="24"/>
      <c r="O470" s="24"/>
      <c r="P470" s="24"/>
      <c r="Q470" s="24"/>
      <c r="R470" s="24"/>
      <c r="S470" s="26"/>
      <c r="T470" s="24"/>
      <c r="U470" s="27"/>
      <c r="V470" s="27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8"/>
      <c r="AJ470" s="28"/>
      <c r="AK470" s="28"/>
      <c r="AL470" s="28"/>
      <c r="AM470" s="73"/>
      <c r="AN470" s="28"/>
      <c r="AO470" s="28"/>
    </row>
    <row r="471" spans="1:41" s="13" customFormat="1" ht="30" customHeight="1">
      <c r="A471" s="19" t="s">
        <v>630</v>
      </c>
      <c r="B471" s="20" t="s">
        <v>631</v>
      </c>
      <c r="C471" s="21" t="s">
        <v>178</v>
      </c>
      <c r="D471" s="21" t="s">
        <v>49</v>
      </c>
      <c r="E471" s="22">
        <v>70</v>
      </c>
      <c r="F471" s="22">
        <v>60</v>
      </c>
      <c r="G471" s="24">
        <f>$G$77</f>
        <v>3.6999999999999998E-2</v>
      </c>
      <c r="H471" s="24">
        <f t="shared" si="82"/>
        <v>2.59</v>
      </c>
      <c r="I471" s="25">
        <f>H471</f>
        <v>2.59</v>
      </c>
      <c r="J471" s="24">
        <f t="shared" si="83"/>
        <v>2.2199999999999998</v>
      </c>
      <c r="K471" s="25">
        <f>J471</f>
        <v>2.2199999999999998</v>
      </c>
      <c r="L471" s="24"/>
      <c r="M471" s="24"/>
      <c r="N471" s="24"/>
      <c r="O471" s="24">
        <f>I471*$Q$7</f>
        <v>3.8849999999999996E-2</v>
      </c>
      <c r="P471" s="24">
        <f>K471*$Q$7</f>
        <v>3.3299999999999996E-2</v>
      </c>
      <c r="Q471" s="24"/>
      <c r="R471" s="24">
        <f>I471*$T$7</f>
        <v>0.88060000000000005</v>
      </c>
      <c r="S471" s="26">
        <f>K471*$T$7</f>
        <v>0.75479999999999992</v>
      </c>
      <c r="T471" s="24"/>
      <c r="U471" s="27">
        <f>I471*$W$7</f>
        <v>2.5900000000000001E-4</v>
      </c>
      <c r="V471" s="27">
        <f>K471*$W$7</f>
        <v>2.2199999999999998E-4</v>
      </c>
      <c r="W471" s="24"/>
      <c r="X471" s="24">
        <f>I471*$Z$7</f>
        <v>1.9720259999999998</v>
      </c>
      <c r="Y471" s="24">
        <f>K471*$Z$7</f>
        <v>1.6903079999999997</v>
      </c>
      <c r="Z471" s="24"/>
      <c r="AA471" s="24">
        <f>I471+O471+R471+U471+X471</f>
        <v>5.4817349999999996</v>
      </c>
      <c r="AB471" s="24">
        <f>K471+P471+S471+V471+Y471</f>
        <v>4.6986299999999996</v>
      </c>
      <c r="AC471" s="24">
        <f>AA471*$AE$7</f>
        <v>10.963469999999999</v>
      </c>
      <c r="AD471" s="24">
        <f>AB471*$AE$7</f>
        <v>9.3972599999999993</v>
      </c>
      <c r="AE471" s="24"/>
      <c r="AF471" s="24">
        <f>(AA471+AC471)*$AH$7</f>
        <v>0.49335614999999994</v>
      </c>
      <c r="AG471" s="24">
        <f>(AB471+AD471)*$AH$7</f>
        <v>0.42287669999999994</v>
      </c>
      <c r="AH471" s="24"/>
      <c r="AI471" s="28">
        <f>AA471+AC471+AF471</f>
        <v>16.938561149999998</v>
      </c>
      <c r="AJ471" s="28">
        <f>AB471+AD471+AG471</f>
        <v>14.518766699999999</v>
      </c>
      <c r="AK471" s="28">
        <f>AI471*$AM$7</f>
        <v>3.38771223</v>
      </c>
      <c r="AL471" s="28">
        <f>AJ471*$AM$7</f>
        <v>2.9037533399999997</v>
      </c>
      <c r="AM471" s="73"/>
      <c r="AN471" s="28">
        <f>AI471+AK471</f>
        <v>20.326273379999996</v>
      </c>
      <c r="AO471" s="28">
        <f>AJ471+AL471</f>
        <v>17.422520039999998</v>
      </c>
    </row>
    <row r="472" spans="1:41" s="13" customFormat="1" ht="36" customHeight="1">
      <c r="A472" s="19" t="s">
        <v>632</v>
      </c>
      <c r="B472" s="20" t="s">
        <v>633</v>
      </c>
      <c r="C472" s="21"/>
      <c r="D472" s="21"/>
      <c r="E472" s="22"/>
      <c r="F472" s="22"/>
      <c r="G472" s="24"/>
      <c r="H472" s="24"/>
      <c r="I472" s="25"/>
      <c r="J472" s="24"/>
      <c r="K472" s="25"/>
      <c r="L472" s="24"/>
      <c r="M472" s="24"/>
      <c r="N472" s="24"/>
      <c r="O472" s="24"/>
      <c r="P472" s="24"/>
      <c r="Q472" s="24"/>
      <c r="R472" s="24"/>
      <c r="S472" s="26"/>
      <c r="T472" s="24"/>
      <c r="U472" s="27"/>
      <c r="V472" s="27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8"/>
      <c r="AJ472" s="28"/>
      <c r="AK472" s="28"/>
      <c r="AL472" s="28"/>
      <c r="AM472" s="73"/>
      <c r="AN472" s="28"/>
      <c r="AO472" s="28"/>
    </row>
    <row r="473" spans="1:41" s="13" customFormat="1" ht="38.25" customHeight="1">
      <c r="A473" s="19" t="s">
        <v>634</v>
      </c>
      <c r="B473" s="20" t="s">
        <v>635</v>
      </c>
      <c r="C473" s="21" t="s">
        <v>178</v>
      </c>
      <c r="D473" s="21" t="s">
        <v>179</v>
      </c>
      <c r="E473" s="22">
        <v>30</v>
      </c>
      <c r="F473" s="22">
        <v>10</v>
      </c>
      <c r="G473" s="24">
        <f>$G$76</f>
        <v>4.5999999999999999E-2</v>
      </c>
      <c r="H473" s="24">
        <f t="shared" ref="H473:H542" si="84">E473*G473</f>
        <v>1.38</v>
      </c>
      <c r="I473" s="25">
        <f>H473</f>
        <v>1.38</v>
      </c>
      <c r="J473" s="24">
        <f t="shared" si="83"/>
        <v>0.45999999999999996</v>
      </c>
      <c r="K473" s="25">
        <f>J473</f>
        <v>0.45999999999999996</v>
      </c>
      <c r="L473" s="24"/>
      <c r="M473" s="24"/>
      <c r="N473" s="24"/>
      <c r="O473" s="24">
        <f t="shared" ref="O473:O542" si="85">I473*$Q$7</f>
        <v>2.0699999999999996E-2</v>
      </c>
      <c r="P473" s="24">
        <f>K473*$Q$7</f>
        <v>6.899999999999999E-3</v>
      </c>
      <c r="Q473" s="24"/>
      <c r="R473" s="24">
        <f t="shared" ref="R473:R542" si="86">I473*$T$7</f>
        <v>0.46920000000000001</v>
      </c>
      <c r="S473" s="26">
        <f>K473*$T$7</f>
        <v>0.15640000000000001</v>
      </c>
      <c r="T473" s="24"/>
      <c r="U473" s="27">
        <f t="shared" ref="U473:U542" si="87">I473*$W$7</f>
        <v>1.3799999999999999E-4</v>
      </c>
      <c r="V473" s="27">
        <f>K473*$W$7</f>
        <v>4.6E-5</v>
      </c>
      <c r="W473" s="24"/>
      <c r="X473" s="24">
        <f t="shared" ref="X473:X542" si="88">I473*$Z$7</f>
        <v>1.0507319999999998</v>
      </c>
      <c r="Y473" s="24">
        <f>K473*$Z$7</f>
        <v>0.35024399999999994</v>
      </c>
      <c r="Z473" s="24"/>
      <c r="AA473" s="24">
        <f t="shared" ref="AA473:AA542" si="89">I473+O473+R473+U473+X473</f>
        <v>2.9207699999999996</v>
      </c>
      <c r="AB473" s="24">
        <f>K473+P473+S473+V473+Y473</f>
        <v>0.97358999999999996</v>
      </c>
      <c r="AC473" s="24">
        <f t="shared" ref="AC473:AC542" si="90">AA473*$AE$7</f>
        <v>5.8415399999999993</v>
      </c>
      <c r="AD473" s="24">
        <f>AB473*$AE$7</f>
        <v>1.9471799999999999</v>
      </c>
      <c r="AE473" s="24"/>
      <c r="AF473" s="24">
        <f t="shared" ref="AF473:AF542" si="91">(AA473+AC473)*$AH$7</f>
        <v>0.26286929999999997</v>
      </c>
      <c r="AG473" s="24">
        <f>(AB473+AD473)*$AH$7</f>
        <v>8.7623099999999995E-2</v>
      </c>
      <c r="AH473" s="24"/>
      <c r="AI473" s="28">
        <f t="shared" ref="AI473:AI542" si="92">AA473+AC473+AF473</f>
        <v>9.0251792999999996</v>
      </c>
      <c r="AJ473" s="28">
        <f>AB473+AD473+AG473</f>
        <v>3.0083931000000002</v>
      </c>
      <c r="AK473" s="28">
        <f t="shared" ref="AK473:AK542" si="93">AI473*$AM$7</f>
        <v>1.80503586</v>
      </c>
      <c r="AL473" s="28">
        <f>AJ473*$AM$7</f>
        <v>0.60167862000000005</v>
      </c>
      <c r="AM473" s="73"/>
      <c r="AN473" s="28">
        <f t="shared" ref="AN473:AN542" si="94">AI473+AK473</f>
        <v>10.83021516</v>
      </c>
      <c r="AO473" s="28">
        <f>AJ473+AL473</f>
        <v>3.6100717200000001</v>
      </c>
    </row>
    <row r="474" spans="1:41" s="13" customFormat="1" ht="38.25" customHeight="1">
      <c r="A474" s="19" t="s">
        <v>636</v>
      </c>
      <c r="B474" s="20" t="s">
        <v>637</v>
      </c>
      <c r="C474" s="21" t="s">
        <v>178</v>
      </c>
      <c r="D474" s="21" t="s">
        <v>179</v>
      </c>
      <c r="E474" s="22">
        <v>30</v>
      </c>
      <c r="F474" s="22">
        <v>10</v>
      </c>
      <c r="G474" s="24">
        <f>$G$76</f>
        <v>4.5999999999999999E-2</v>
      </c>
      <c r="H474" s="24">
        <f t="shared" si="84"/>
        <v>1.38</v>
      </c>
      <c r="I474" s="25">
        <f>H474</f>
        <v>1.38</v>
      </c>
      <c r="J474" s="24">
        <f t="shared" si="83"/>
        <v>0.45999999999999996</v>
      </c>
      <c r="K474" s="25">
        <f>J474</f>
        <v>0.45999999999999996</v>
      </c>
      <c r="L474" s="24"/>
      <c r="M474" s="24"/>
      <c r="N474" s="24"/>
      <c r="O474" s="24">
        <f t="shared" si="85"/>
        <v>2.0699999999999996E-2</v>
      </c>
      <c r="P474" s="24">
        <f>K474*$Q$7</f>
        <v>6.899999999999999E-3</v>
      </c>
      <c r="Q474" s="24"/>
      <c r="R474" s="24">
        <f t="shared" si="86"/>
        <v>0.46920000000000001</v>
      </c>
      <c r="S474" s="26">
        <f>K474*$T$7</f>
        <v>0.15640000000000001</v>
      </c>
      <c r="T474" s="24"/>
      <c r="U474" s="27">
        <f t="shared" si="87"/>
        <v>1.3799999999999999E-4</v>
      </c>
      <c r="V474" s="27">
        <f>K474*$W$7</f>
        <v>4.6E-5</v>
      </c>
      <c r="W474" s="24"/>
      <c r="X474" s="24">
        <f t="shared" si="88"/>
        <v>1.0507319999999998</v>
      </c>
      <c r="Y474" s="24">
        <f>K474*$Z$7</f>
        <v>0.35024399999999994</v>
      </c>
      <c r="Z474" s="24"/>
      <c r="AA474" s="24">
        <f t="shared" si="89"/>
        <v>2.9207699999999996</v>
      </c>
      <c r="AB474" s="24">
        <f>K474+P474+S474+V474+Y474</f>
        <v>0.97358999999999996</v>
      </c>
      <c r="AC474" s="24">
        <f t="shared" si="90"/>
        <v>5.8415399999999993</v>
      </c>
      <c r="AD474" s="24">
        <f>AB474*$AE$7</f>
        <v>1.9471799999999999</v>
      </c>
      <c r="AE474" s="24"/>
      <c r="AF474" s="24">
        <f t="shared" si="91"/>
        <v>0.26286929999999997</v>
      </c>
      <c r="AG474" s="24">
        <f>(AB474+AD474)*$AH$7</f>
        <v>8.7623099999999995E-2</v>
      </c>
      <c r="AH474" s="24"/>
      <c r="AI474" s="28">
        <f t="shared" si="92"/>
        <v>9.0251792999999996</v>
      </c>
      <c r="AJ474" s="28">
        <f>AB474+AD474+AG474</f>
        <v>3.0083931000000002</v>
      </c>
      <c r="AK474" s="28">
        <f t="shared" si="93"/>
        <v>1.80503586</v>
      </c>
      <c r="AL474" s="28">
        <f>AJ474*$AM$7</f>
        <v>0.60167862000000005</v>
      </c>
      <c r="AM474" s="73"/>
      <c r="AN474" s="28">
        <f t="shared" si="94"/>
        <v>10.83021516</v>
      </c>
      <c r="AO474" s="28">
        <f>AJ474+AL474</f>
        <v>3.6100717200000001</v>
      </c>
    </row>
    <row r="475" spans="1:41" s="13" customFormat="1" ht="38.25" customHeight="1">
      <c r="A475" s="19" t="s">
        <v>638</v>
      </c>
      <c r="B475" s="20" t="s">
        <v>639</v>
      </c>
      <c r="C475" s="21" t="s">
        <v>178</v>
      </c>
      <c r="D475" s="21" t="s">
        <v>179</v>
      </c>
      <c r="E475" s="22">
        <v>70</v>
      </c>
      <c r="F475" s="22">
        <v>25</v>
      </c>
      <c r="G475" s="24">
        <f>$G$76</f>
        <v>4.5999999999999999E-2</v>
      </c>
      <c r="H475" s="24">
        <f t="shared" si="84"/>
        <v>3.2199999999999998</v>
      </c>
      <c r="I475" s="25">
        <f>H475</f>
        <v>3.2199999999999998</v>
      </c>
      <c r="J475" s="24">
        <f t="shared" si="83"/>
        <v>1.1499999999999999</v>
      </c>
      <c r="K475" s="25">
        <f>J475</f>
        <v>1.1499999999999999</v>
      </c>
      <c r="L475" s="24"/>
      <c r="M475" s="24"/>
      <c r="N475" s="24"/>
      <c r="O475" s="24">
        <f t="shared" si="85"/>
        <v>4.8299999999999996E-2</v>
      </c>
      <c r="P475" s="24">
        <f>K475*$Q$7</f>
        <v>1.7249999999999998E-2</v>
      </c>
      <c r="Q475" s="24"/>
      <c r="R475" s="24">
        <f t="shared" si="86"/>
        <v>1.0948</v>
      </c>
      <c r="S475" s="26">
        <f>K475*$T$7</f>
        <v>0.39100000000000001</v>
      </c>
      <c r="T475" s="24"/>
      <c r="U475" s="27">
        <f t="shared" si="87"/>
        <v>3.2199999999999997E-4</v>
      </c>
      <c r="V475" s="27">
        <f>K475*$W$7</f>
        <v>1.1499999999999999E-4</v>
      </c>
      <c r="W475" s="24"/>
      <c r="X475" s="24">
        <f t="shared" si="88"/>
        <v>2.4517079999999996</v>
      </c>
      <c r="Y475" s="24">
        <f>K475*$Z$7</f>
        <v>0.87560999999999989</v>
      </c>
      <c r="Z475" s="24"/>
      <c r="AA475" s="24">
        <f t="shared" si="89"/>
        <v>6.8151299999999981</v>
      </c>
      <c r="AB475" s="24">
        <f>K475+P475+S475+V475+Y475</f>
        <v>2.4339749999999998</v>
      </c>
      <c r="AC475" s="24">
        <f t="shared" si="90"/>
        <v>13.630259999999996</v>
      </c>
      <c r="AD475" s="24">
        <f>AB475*$AE$7</f>
        <v>4.8679499999999996</v>
      </c>
      <c r="AE475" s="24"/>
      <c r="AF475" s="24">
        <f t="shared" si="91"/>
        <v>0.6133616999999999</v>
      </c>
      <c r="AG475" s="24">
        <f>(AB475+AD475)*$AH$7</f>
        <v>0.21905774999999997</v>
      </c>
      <c r="AH475" s="24"/>
      <c r="AI475" s="28">
        <f t="shared" si="92"/>
        <v>21.058751699999995</v>
      </c>
      <c r="AJ475" s="28">
        <f>AB475+AD475+AG475</f>
        <v>7.5209827499999991</v>
      </c>
      <c r="AK475" s="28">
        <f t="shared" si="93"/>
        <v>4.2117503399999991</v>
      </c>
      <c r="AL475" s="28">
        <f>AJ475*$AM$7</f>
        <v>1.5041965499999999</v>
      </c>
      <c r="AM475" s="73"/>
      <c r="AN475" s="28">
        <f t="shared" si="94"/>
        <v>25.270502039999993</v>
      </c>
      <c r="AO475" s="28">
        <f>AJ475+AL475</f>
        <v>9.0251792999999996</v>
      </c>
    </row>
    <row r="476" spans="1:41" s="13" customFormat="1" ht="13.5" customHeight="1">
      <c r="A476" s="160" t="s">
        <v>640</v>
      </c>
      <c r="B476" s="161" t="s">
        <v>641</v>
      </c>
      <c r="C476" s="162" t="s">
        <v>178</v>
      </c>
      <c r="D476" s="21" t="s">
        <v>179</v>
      </c>
      <c r="E476" s="22">
        <v>95</v>
      </c>
      <c r="F476" s="22">
        <v>25</v>
      </c>
      <c r="G476" s="24">
        <f>$G$76</f>
        <v>4.5999999999999999E-2</v>
      </c>
      <c r="H476" s="24">
        <f t="shared" si="84"/>
        <v>4.37</v>
      </c>
      <c r="I476" s="25">
        <f>H476+H477</f>
        <v>6.96</v>
      </c>
      <c r="J476" s="24">
        <f t="shared" ref="J476:J542" si="95">F476*G476</f>
        <v>1.1499999999999999</v>
      </c>
      <c r="K476" s="25">
        <f>J476+J477</f>
        <v>3.3699999999999997</v>
      </c>
      <c r="L476" s="24"/>
      <c r="M476" s="24"/>
      <c r="N476" s="24"/>
      <c r="O476" s="24">
        <f t="shared" si="85"/>
        <v>0.10439999999999999</v>
      </c>
      <c r="P476" s="24">
        <f>K476*$Q$7</f>
        <v>5.0549999999999991E-2</v>
      </c>
      <c r="Q476" s="24"/>
      <c r="R476" s="24">
        <f t="shared" si="86"/>
        <v>2.3664000000000001</v>
      </c>
      <c r="S476" s="26">
        <f>K476*$T$7</f>
        <v>1.1457999999999999</v>
      </c>
      <c r="T476" s="24"/>
      <c r="U476" s="27">
        <f t="shared" si="87"/>
        <v>6.96E-4</v>
      </c>
      <c r="V476" s="27">
        <f>K476*$W$7</f>
        <v>3.3700000000000001E-4</v>
      </c>
      <c r="W476" s="24"/>
      <c r="X476" s="24">
        <f t="shared" si="88"/>
        <v>5.2993439999999996</v>
      </c>
      <c r="Y476" s="24">
        <f>K476*$Z$7</f>
        <v>2.5659179999999995</v>
      </c>
      <c r="Z476" s="24"/>
      <c r="AA476" s="24">
        <f t="shared" si="89"/>
        <v>14.730839999999999</v>
      </c>
      <c r="AB476" s="24">
        <f>K476+P476+S476+V476+Y476</f>
        <v>7.1326049999999999</v>
      </c>
      <c r="AC476" s="24">
        <f t="shared" si="90"/>
        <v>29.461679999999998</v>
      </c>
      <c r="AD476" s="24">
        <f>AB476*$AE$7</f>
        <v>14.26521</v>
      </c>
      <c r="AE476" s="24"/>
      <c r="AF476" s="24">
        <f t="shared" si="91"/>
        <v>1.3257755999999998</v>
      </c>
      <c r="AG476" s="24">
        <f>(AB476+AD476)*$AH$7</f>
        <v>0.64193445000000005</v>
      </c>
      <c r="AH476" s="24"/>
      <c r="AI476" s="28">
        <f t="shared" si="92"/>
        <v>45.518295599999995</v>
      </c>
      <c r="AJ476" s="28">
        <f>AB476+AD476+AG476</f>
        <v>22.039749450000002</v>
      </c>
      <c r="AK476" s="28">
        <f t="shared" si="93"/>
        <v>9.1036591199999997</v>
      </c>
      <c r="AL476" s="28">
        <f>AJ476*$AM$7</f>
        <v>4.4079498900000003</v>
      </c>
      <c r="AM476" s="73"/>
      <c r="AN476" s="28">
        <f t="shared" si="94"/>
        <v>54.621954719999991</v>
      </c>
      <c r="AO476" s="28">
        <f>AJ476+AL476</f>
        <v>26.447699340000003</v>
      </c>
    </row>
    <row r="477" spans="1:41" s="13" customFormat="1" ht="24.75" customHeight="1">
      <c r="A477" s="160"/>
      <c r="B477" s="161"/>
      <c r="C477" s="162"/>
      <c r="D477" s="21" t="s">
        <v>49</v>
      </c>
      <c r="E477" s="22">
        <v>70</v>
      </c>
      <c r="F477" s="22">
        <v>60</v>
      </c>
      <c r="G477" s="24">
        <f>$G$77</f>
        <v>3.6999999999999998E-2</v>
      </c>
      <c r="H477" s="24">
        <f t="shared" si="84"/>
        <v>2.59</v>
      </c>
      <c r="I477" s="25"/>
      <c r="J477" s="24">
        <f t="shared" si="95"/>
        <v>2.2199999999999998</v>
      </c>
      <c r="K477" s="25"/>
      <c r="L477" s="24"/>
      <c r="M477" s="24"/>
      <c r="N477" s="24"/>
      <c r="O477" s="24"/>
      <c r="P477" s="24"/>
      <c r="Q477" s="24"/>
      <c r="R477" s="24"/>
      <c r="S477" s="26"/>
      <c r="T477" s="24"/>
      <c r="U477" s="27"/>
      <c r="V477" s="27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8"/>
      <c r="AJ477" s="28"/>
      <c r="AK477" s="28"/>
      <c r="AL477" s="28"/>
      <c r="AM477" s="73"/>
      <c r="AN477" s="28"/>
      <c r="AO477" s="28"/>
    </row>
    <row r="478" spans="1:41" s="13" customFormat="1" ht="13.5" customHeight="1">
      <c r="A478" s="160" t="s">
        <v>642</v>
      </c>
      <c r="B478" s="161" t="s">
        <v>643</v>
      </c>
      <c r="C478" s="162" t="s">
        <v>178</v>
      </c>
      <c r="D478" s="21" t="s">
        <v>179</v>
      </c>
      <c r="E478" s="22">
        <v>110</v>
      </c>
      <c r="F478" s="22">
        <v>25</v>
      </c>
      <c r="G478" s="24">
        <f>$G$76</f>
        <v>4.5999999999999999E-2</v>
      </c>
      <c r="H478" s="24">
        <f t="shared" si="84"/>
        <v>5.0599999999999996</v>
      </c>
      <c r="I478" s="25">
        <f>H478+H479</f>
        <v>8.3899999999999988</v>
      </c>
      <c r="J478" s="24">
        <f t="shared" si="95"/>
        <v>1.1499999999999999</v>
      </c>
      <c r="K478" s="25">
        <f>J478+J479</f>
        <v>4.2949999999999999</v>
      </c>
      <c r="L478" s="24"/>
      <c r="M478" s="24"/>
      <c r="N478" s="24"/>
      <c r="O478" s="24">
        <f t="shared" si="85"/>
        <v>0.12584999999999999</v>
      </c>
      <c r="P478" s="24">
        <f>K478*$Q$7</f>
        <v>6.4424999999999996E-2</v>
      </c>
      <c r="Q478" s="24"/>
      <c r="R478" s="24">
        <f t="shared" si="86"/>
        <v>2.8525999999999998</v>
      </c>
      <c r="S478" s="26">
        <f>K478*$T$7</f>
        <v>1.4603000000000002</v>
      </c>
      <c r="T478" s="24"/>
      <c r="U478" s="27">
        <f t="shared" si="87"/>
        <v>8.389999999999999E-4</v>
      </c>
      <c r="V478" s="27">
        <f>K478*$W$7</f>
        <v>4.2950000000000003E-4</v>
      </c>
      <c r="W478" s="24"/>
      <c r="X478" s="24">
        <f t="shared" si="88"/>
        <v>6.388145999999999</v>
      </c>
      <c r="Y478" s="24">
        <f>K478*$Z$7</f>
        <v>3.2702129999999996</v>
      </c>
      <c r="Z478" s="24"/>
      <c r="AA478" s="24">
        <f t="shared" si="89"/>
        <v>17.757434999999997</v>
      </c>
      <c r="AB478" s="24">
        <f>K478+P478+S478+V478+Y478</f>
        <v>9.0903674999999993</v>
      </c>
      <c r="AC478" s="24">
        <f t="shared" si="90"/>
        <v>35.514869999999995</v>
      </c>
      <c r="AD478" s="24">
        <f>AB478*$AE$7</f>
        <v>18.180734999999999</v>
      </c>
      <c r="AE478" s="24"/>
      <c r="AF478" s="24">
        <f t="shared" si="91"/>
        <v>1.5981691499999997</v>
      </c>
      <c r="AG478" s="24">
        <f>(AB478+AD478)*$AH$7</f>
        <v>0.81813307499999988</v>
      </c>
      <c r="AH478" s="24"/>
      <c r="AI478" s="28">
        <f t="shared" si="92"/>
        <v>54.870474149999986</v>
      </c>
      <c r="AJ478" s="28">
        <f>AB478+AD478+AG478</f>
        <v>28.089235574999996</v>
      </c>
      <c r="AK478" s="28">
        <f t="shared" si="93"/>
        <v>10.974094829999999</v>
      </c>
      <c r="AL478" s="28">
        <f>AJ478*$AM$7</f>
        <v>5.617847115</v>
      </c>
      <c r="AM478" s="73"/>
      <c r="AN478" s="28">
        <f t="shared" si="94"/>
        <v>65.844568979999991</v>
      </c>
      <c r="AO478" s="28">
        <f>AJ478+AL478</f>
        <v>33.707082689999993</v>
      </c>
    </row>
    <row r="479" spans="1:41" s="13" customFormat="1" ht="29.25" customHeight="1">
      <c r="A479" s="160"/>
      <c r="B479" s="161"/>
      <c r="C479" s="162"/>
      <c r="D479" s="21" t="s">
        <v>49</v>
      </c>
      <c r="E479" s="22">
        <v>90</v>
      </c>
      <c r="F479" s="22">
        <v>85</v>
      </c>
      <c r="G479" s="24">
        <f>$G$77</f>
        <v>3.6999999999999998E-2</v>
      </c>
      <c r="H479" s="24">
        <f t="shared" si="84"/>
        <v>3.3299999999999996</v>
      </c>
      <c r="I479" s="25"/>
      <c r="J479" s="24">
        <f t="shared" si="95"/>
        <v>3.145</v>
      </c>
      <c r="K479" s="25"/>
      <c r="L479" s="24"/>
      <c r="M479" s="24"/>
      <c r="N479" s="24"/>
      <c r="O479" s="24"/>
      <c r="P479" s="24"/>
      <c r="Q479" s="24"/>
      <c r="R479" s="24"/>
      <c r="S479" s="26"/>
      <c r="T479" s="24"/>
      <c r="U479" s="27"/>
      <c r="V479" s="27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8"/>
      <c r="AJ479" s="28"/>
      <c r="AK479" s="28"/>
      <c r="AL479" s="28"/>
      <c r="AM479" s="73"/>
      <c r="AN479" s="28"/>
      <c r="AO479" s="28"/>
    </row>
    <row r="480" spans="1:41" s="13" customFormat="1" ht="16.5" customHeight="1">
      <c r="A480" s="19" t="s">
        <v>644</v>
      </c>
      <c r="B480" s="20" t="s">
        <v>645</v>
      </c>
      <c r="C480" s="21"/>
      <c r="D480" s="21"/>
      <c r="E480" s="22"/>
      <c r="F480" s="22"/>
      <c r="G480" s="24"/>
      <c r="H480" s="24"/>
      <c r="I480" s="25"/>
      <c r="J480" s="24"/>
      <c r="K480" s="25"/>
      <c r="L480" s="24"/>
      <c r="M480" s="24"/>
      <c r="N480" s="24"/>
      <c r="O480" s="24"/>
      <c r="P480" s="24"/>
      <c r="Q480" s="24"/>
      <c r="R480" s="24"/>
      <c r="S480" s="26"/>
      <c r="T480" s="24"/>
      <c r="U480" s="27"/>
      <c r="V480" s="27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8"/>
      <c r="AJ480" s="28"/>
      <c r="AK480" s="28"/>
      <c r="AL480" s="28"/>
      <c r="AM480" s="73"/>
      <c r="AN480" s="28"/>
      <c r="AO480" s="28"/>
    </row>
    <row r="481" spans="1:41" s="13" customFormat="1" ht="15" customHeight="1">
      <c r="A481" s="160" t="s">
        <v>646</v>
      </c>
      <c r="B481" s="161" t="s">
        <v>647</v>
      </c>
      <c r="C481" s="162" t="s">
        <v>178</v>
      </c>
      <c r="D481" s="21" t="s">
        <v>179</v>
      </c>
      <c r="E481" s="22">
        <v>100</v>
      </c>
      <c r="F481" s="22">
        <v>70</v>
      </c>
      <c r="G481" s="24">
        <f>$G$76</f>
        <v>4.5999999999999999E-2</v>
      </c>
      <c r="H481" s="24">
        <f t="shared" si="84"/>
        <v>4.5999999999999996</v>
      </c>
      <c r="I481" s="25">
        <f>H481+H482</f>
        <v>7.93</v>
      </c>
      <c r="J481" s="24">
        <f t="shared" si="95"/>
        <v>3.2199999999999998</v>
      </c>
      <c r="K481" s="25">
        <f>J481+J482</f>
        <v>6.18</v>
      </c>
      <c r="L481" s="24"/>
      <c r="M481" s="24"/>
      <c r="N481" s="24"/>
      <c r="O481" s="24">
        <f t="shared" si="85"/>
        <v>0.11894999999999999</v>
      </c>
      <c r="P481" s="24">
        <f>K481*$Q$7</f>
        <v>9.2699999999999991E-2</v>
      </c>
      <c r="Q481" s="24"/>
      <c r="R481" s="24">
        <f t="shared" si="86"/>
        <v>2.6962000000000002</v>
      </c>
      <c r="S481" s="26">
        <f>K481*$T$7</f>
        <v>2.1012</v>
      </c>
      <c r="T481" s="24"/>
      <c r="U481" s="27">
        <f t="shared" si="87"/>
        <v>7.9299999999999998E-4</v>
      </c>
      <c r="V481" s="27">
        <f>K481*$W$7</f>
        <v>6.1799999999999995E-4</v>
      </c>
      <c r="W481" s="24"/>
      <c r="X481" s="24">
        <f t="shared" si="88"/>
        <v>6.0379019999999999</v>
      </c>
      <c r="Y481" s="24">
        <f>K481*$Z$7</f>
        <v>4.7054519999999993</v>
      </c>
      <c r="Z481" s="24"/>
      <c r="AA481" s="24">
        <f t="shared" si="89"/>
        <v>16.783844999999999</v>
      </c>
      <c r="AB481" s="24">
        <f>K481+P481+S481+V481+Y481</f>
        <v>13.079969999999998</v>
      </c>
      <c r="AC481" s="24">
        <f t="shared" si="90"/>
        <v>33.567689999999999</v>
      </c>
      <c r="AD481" s="24">
        <f>AB481*$AE$7</f>
        <v>26.159939999999995</v>
      </c>
      <c r="AE481" s="24"/>
      <c r="AF481" s="24">
        <f t="shared" si="91"/>
        <v>1.5105460499999999</v>
      </c>
      <c r="AG481" s="24">
        <f>(AB481+AD481)*$AH$7</f>
        <v>1.1771972999999998</v>
      </c>
      <c r="AH481" s="24"/>
      <c r="AI481" s="28">
        <f t="shared" si="92"/>
        <v>51.86208105</v>
      </c>
      <c r="AJ481" s="28">
        <f>AB481+AD481+AG481</f>
        <v>40.417107299999998</v>
      </c>
      <c r="AK481" s="28">
        <f t="shared" si="93"/>
        <v>10.372416210000001</v>
      </c>
      <c r="AL481" s="28">
        <f>AJ481*$AM$7</f>
        <v>8.0834214600000003</v>
      </c>
      <c r="AM481" s="73"/>
      <c r="AN481" s="28">
        <f t="shared" si="94"/>
        <v>62.234497259999998</v>
      </c>
      <c r="AO481" s="28">
        <f>AJ481+AL481</f>
        <v>48.500528759999995</v>
      </c>
    </row>
    <row r="482" spans="1:41" s="13" customFormat="1" ht="27" customHeight="1">
      <c r="A482" s="160"/>
      <c r="B482" s="161"/>
      <c r="C482" s="162"/>
      <c r="D482" s="21" t="s">
        <v>49</v>
      </c>
      <c r="E482" s="22">
        <v>90</v>
      </c>
      <c r="F482" s="22">
        <v>80</v>
      </c>
      <c r="G482" s="24">
        <f>$G$77</f>
        <v>3.6999999999999998E-2</v>
      </c>
      <c r="H482" s="24">
        <f t="shared" si="84"/>
        <v>3.3299999999999996</v>
      </c>
      <c r="I482" s="25"/>
      <c r="J482" s="24">
        <f t="shared" si="95"/>
        <v>2.96</v>
      </c>
      <c r="K482" s="25"/>
      <c r="L482" s="24"/>
      <c r="M482" s="24"/>
      <c r="N482" s="24"/>
      <c r="O482" s="24"/>
      <c r="P482" s="24"/>
      <c r="Q482" s="24"/>
      <c r="R482" s="24"/>
      <c r="S482" s="26"/>
      <c r="T482" s="24"/>
      <c r="U482" s="27"/>
      <c r="V482" s="27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8"/>
      <c r="AJ482" s="28"/>
      <c r="AK482" s="28"/>
      <c r="AL482" s="28"/>
      <c r="AM482" s="73"/>
      <c r="AN482" s="28"/>
      <c r="AO482" s="28"/>
    </row>
    <row r="483" spans="1:41" s="13" customFormat="1" ht="38.25" customHeight="1">
      <c r="A483" s="160" t="s">
        <v>648</v>
      </c>
      <c r="B483" s="161" t="s">
        <v>649</v>
      </c>
      <c r="C483" s="162" t="s">
        <v>178</v>
      </c>
      <c r="D483" s="21" t="s">
        <v>179</v>
      </c>
      <c r="E483" s="22">
        <v>40</v>
      </c>
      <c r="F483" s="22">
        <v>20</v>
      </c>
      <c r="G483" s="24">
        <f>$G$76</f>
        <v>4.5999999999999999E-2</v>
      </c>
      <c r="H483" s="24">
        <f t="shared" si="84"/>
        <v>1.8399999999999999</v>
      </c>
      <c r="I483" s="25">
        <f>H483+H484</f>
        <v>2.9499999999999997</v>
      </c>
      <c r="J483" s="24">
        <f t="shared" si="95"/>
        <v>0.91999999999999993</v>
      </c>
      <c r="K483" s="25">
        <f>J483+J484</f>
        <v>1.8449999999999998</v>
      </c>
      <c r="L483" s="24"/>
      <c r="M483" s="24"/>
      <c r="N483" s="24"/>
      <c r="O483" s="24">
        <f t="shared" si="85"/>
        <v>4.4249999999999998E-2</v>
      </c>
      <c r="P483" s="24">
        <f>K483*$Q$7</f>
        <v>2.7674999999999995E-2</v>
      </c>
      <c r="Q483" s="24"/>
      <c r="R483" s="24">
        <f t="shared" si="86"/>
        <v>1.0029999999999999</v>
      </c>
      <c r="S483" s="26">
        <f>K483*$T$7</f>
        <v>0.62729999999999997</v>
      </c>
      <c r="T483" s="24"/>
      <c r="U483" s="27">
        <f t="shared" si="87"/>
        <v>2.9499999999999996E-4</v>
      </c>
      <c r="V483" s="27">
        <f>K483*$W$7</f>
        <v>1.8449999999999999E-4</v>
      </c>
      <c r="W483" s="24"/>
      <c r="X483" s="24">
        <f t="shared" si="88"/>
        <v>2.2461299999999995</v>
      </c>
      <c r="Y483" s="24">
        <f>K483*$Z$7</f>
        <v>1.4047829999999997</v>
      </c>
      <c r="Z483" s="24"/>
      <c r="AA483" s="24">
        <f t="shared" si="89"/>
        <v>6.2436749999999988</v>
      </c>
      <c r="AB483" s="24">
        <f>K483+P483+S483+V483+Y483</f>
        <v>3.9049424999999993</v>
      </c>
      <c r="AC483" s="24">
        <f t="shared" si="90"/>
        <v>12.487349999999998</v>
      </c>
      <c r="AD483" s="24">
        <f>AB483*$AE$7</f>
        <v>7.8098849999999986</v>
      </c>
      <c r="AE483" s="24"/>
      <c r="AF483" s="24">
        <f t="shared" si="91"/>
        <v>0.56193074999999981</v>
      </c>
      <c r="AG483" s="24">
        <f>(AB483+AD483)*$AH$7</f>
        <v>0.35144482499999996</v>
      </c>
      <c r="AH483" s="24"/>
      <c r="AI483" s="28">
        <f t="shared" si="92"/>
        <v>19.292955749999994</v>
      </c>
      <c r="AJ483" s="28">
        <f>AB483+AD483+AG483</f>
        <v>12.066272324999998</v>
      </c>
      <c r="AK483" s="28">
        <f t="shared" si="93"/>
        <v>3.8585911499999987</v>
      </c>
      <c r="AL483" s="28">
        <f>AJ483*$AM$7</f>
        <v>2.4132544649999996</v>
      </c>
      <c r="AM483" s="73"/>
      <c r="AN483" s="28">
        <f t="shared" si="94"/>
        <v>23.151546899999992</v>
      </c>
      <c r="AO483" s="28">
        <f>AJ483+AL483</f>
        <v>14.479526789999998</v>
      </c>
    </row>
    <row r="484" spans="1:41" s="13" customFormat="1" ht="38.25" customHeight="1">
      <c r="A484" s="160"/>
      <c r="B484" s="161"/>
      <c r="C484" s="162"/>
      <c r="D484" s="21" t="s">
        <v>49</v>
      </c>
      <c r="E484" s="22">
        <v>30</v>
      </c>
      <c r="F484" s="22">
        <v>25</v>
      </c>
      <c r="G484" s="24">
        <f>$G$77</f>
        <v>3.6999999999999998E-2</v>
      </c>
      <c r="H484" s="24">
        <f t="shared" si="84"/>
        <v>1.1099999999999999</v>
      </c>
      <c r="I484" s="25"/>
      <c r="J484" s="24">
        <f t="shared" si="95"/>
        <v>0.92499999999999993</v>
      </c>
      <c r="K484" s="25"/>
      <c r="L484" s="24"/>
      <c r="M484" s="24"/>
      <c r="N484" s="24"/>
      <c r="O484" s="24"/>
      <c r="P484" s="24"/>
      <c r="Q484" s="24"/>
      <c r="R484" s="24"/>
      <c r="S484" s="26"/>
      <c r="T484" s="24"/>
      <c r="U484" s="27"/>
      <c r="V484" s="27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8"/>
      <c r="AJ484" s="28"/>
      <c r="AK484" s="28"/>
      <c r="AL484" s="28"/>
      <c r="AM484" s="73"/>
      <c r="AN484" s="28"/>
      <c r="AO484" s="28"/>
    </row>
    <row r="485" spans="1:41" s="13" customFormat="1" ht="13.5" customHeight="1">
      <c r="A485" s="160" t="s">
        <v>650</v>
      </c>
      <c r="B485" s="161" t="s">
        <v>651</v>
      </c>
      <c r="C485" s="162" t="s">
        <v>178</v>
      </c>
      <c r="D485" s="21" t="s">
        <v>179</v>
      </c>
      <c r="E485" s="22">
        <v>50</v>
      </c>
      <c r="F485" s="22">
        <v>20</v>
      </c>
      <c r="G485" s="24">
        <f>$G$76</f>
        <v>4.5999999999999999E-2</v>
      </c>
      <c r="H485" s="24">
        <f t="shared" si="84"/>
        <v>2.2999999999999998</v>
      </c>
      <c r="I485" s="25">
        <f>H485+H486</f>
        <v>3.2249999999999996</v>
      </c>
      <c r="J485" s="24">
        <f t="shared" si="95"/>
        <v>0.91999999999999993</v>
      </c>
      <c r="K485" s="25">
        <f>J485+J486</f>
        <v>1.4749999999999999</v>
      </c>
      <c r="L485" s="24"/>
      <c r="M485" s="24"/>
      <c r="N485" s="24"/>
      <c r="O485" s="24">
        <f t="shared" si="85"/>
        <v>4.8374999999999994E-2</v>
      </c>
      <c r="P485" s="24">
        <f>K485*$Q$7</f>
        <v>2.2124999999999999E-2</v>
      </c>
      <c r="Q485" s="24"/>
      <c r="R485" s="24">
        <f t="shared" si="86"/>
        <v>1.0965</v>
      </c>
      <c r="S485" s="26">
        <f>K485*$T$7</f>
        <v>0.50149999999999995</v>
      </c>
      <c r="T485" s="24"/>
      <c r="U485" s="27">
        <f t="shared" si="87"/>
        <v>3.2249999999999998E-4</v>
      </c>
      <c r="V485" s="27">
        <f>K485*$W$7</f>
        <v>1.4749999999999998E-4</v>
      </c>
      <c r="W485" s="24"/>
      <c r="X485" s="24">
        <f t="shared" si="88"/>
        <v>2.4555149999999997</v>
      </c>
      <c r="Y485" s="24">
        <f>K485*$Z$7</f>
        <v>1.1230649999999998</v>
      </c>
      <c r="Z485" s="24"/>
      <c r="AA485" s="24">
        <f t="shared" si="89"/>
        <v>6.8257124999999998</v>
      </c>
      <c r="AB485" s="24">
        <f>K485+P485+S485+V485+Y485</f>
        <v>3.1218374999999994</v>
      </c>
      <c r="AC485" s="24">
        <f t="shared" si="90"/>
        <v>13.651425</v>
      </c>
      <c r="AD485" s="24">
        <f>AB485*$AE$7</f>
        <v>6.2436749999999988</v>
      </c>
      <c r="AE485" s="24"/>
      <c r="AF485" s="24">
        <f t="shared" si="91"/>
        <v>0.61431412499999993</v>
      </c>
      <c r="AG485" s="24">
        <f>(AB485+AD485)*$AH$7</f>
        <v>0.28096537499999991</v>
      </c>
      <c r="AH485" s="24"/>
      <c r="AI485" s="28">
        <f t="shared" si="92"/>
        <v>21.091451624999998</v>
      </c>
      <c r="AJ485" s="28">
        <f>AB485+AD485+AG485</f>
        <v>9.6464778749999969</v>
      </c>
      <c r="AK485" s="28">
        <f t="shared" si="93"/>
        <v>4.2182903249999999</v>
      </c>
      <c r="AL485" s="28">
        <f>AJ485*$AM$7</f>
        <v>1.9292955749999994</v>
      </c>
      <c r="AM485" s="73"/>
      <c r="AN485" s="28">
        <f t="shared" si="94"/>
        <v>25.309741949999996</v>
      </c>
      <c r="AO485" s="28">
        <f>AJ485+AL485</f>
        <v>11.575773449999996</v>
      </c>
    </row>
    <row r="486" spans="1:41" s="13" customFormat="1" ht="27" customHeight="1">
      <c r="A486" s="160"/>
      <c r="B486" s="161"/>
      <c r="C486" s="162"/>
      <c r="D486" s="21" t="s">
        <v>49</v>
      </c>
      <c r="E486" s="22">
        <v>25</v>
      </c>
      <c r="F486" s="22">
        <v>15</v>
      </c>
      <c r="G486" s="24">
        <f>$G$77</f>
        <v>3.6999999999999998E-2</v>
      </c>
      <c r="H486" s="24">
        <f t="shared" si="84"/>
        <v>0.92499999999999993</v>
      </c>
      <c r="I486" s="25"/>
      <c r="J486" s="24">
        <f t="shared" si="95"/>
        <v>0.55499999999999994</v>
      </c>
      <c r="K486" s="25"/>
      <c r="L486" s="24"/>
      <c r="M486" s="24"/>
      <c r="N486" s="24"/>
      <c r="O486" s="24"/>
      <c r="P486" s="24"/>
      <c r="Q486" s="24"/>
      <c r="R486" s="24"/>
      <c r="S486" s="26"/>
      <c r="T486" s="24"/>
      <c r="U486" s="27"/>
      <c r="V486" s="27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8"/>
      <c r="AJ486" s="28"/>
      <c r="AK486" s="28"/>
      <c r="AL486" s="28"/>
      <c r="AM486" s="73"/>
      <c r="AN486" s="28"/>
      <c r="AO486" s="28"/>
    </row>
    <row r="487" spans="1:41" s="13" customFormat="1" ht="32.25" customHeight="1">
      <c r="A487" s="19" t="s">
        <v>652</v>
      </c>
      <c r="B487" s="20" t="s">
        <v>653</v>
      </c>
      <c r="C487" s="21"/>
      <c r="D487" s="21"/>
      <c r="E487" s="22"/>
      <c r="F487" s="22"/>
      <c r="G487" s="24"/>
      <c r="H487" s="24"/>
      <c r="I487" s="25"/>
      <c r="J487" s="24"/>
      <c r="K487" s="25"/>
      <c r="L487" s="24"/>
      <c r="M487" s="24"/>
      <c r="N487" s="24"/>
      <c r="O487" s="24"/>
      <c r="P487" s="24"/>
      <c r="Q487" s="24"/>
      <c r="R487" s="24"/>
      <c r="S487" s="26"/>
      <c r="T487" s="24"/>
      <c r="U487" s="27"/>
      <c r="V487" s="27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8"/>
      <c r="AJ487" s="28"/>
      <c r="AK487" s="28"/>
      <c r="AL487" s="28"/>
      <c r="AM487" s="73"/>
      <c r="AN487" s="28"/>
      <c r="AO487" s="28"/>
    </row>
    <row r="488" spans="1:41" s="13" customFormat="1" ht="20.25" customHeight="1">
      <c r="A488" s="160" t="s">
        <v>654</v>
      </c>
      <c r="B488" s="161" t="s">
        <v>655</v>
      </c>
      <c r="C488" s="162" t="s">
        <v>178</v>
      </c>
      <c r="D488" s="21" t="s">
        <v>179</v>
      </c>
      <c r="E488" s="22">
        <v>20</v>
      </c>
      <c r="F488" s="22">
        <v>10</v>
      </c>
      <c r="G488" s="24">
        <f>$G$76</f>
        <v>4.5999999999999999E-2</v>
      </c>
      <c r="H488" s="24">
        <f t="shared" si="84"/>
        <v>0.91999999999999993</v>
      </c>
      <c r="I488" s="25">
        <f>H488+H489</f>
        <v>3.88</v>
      </c>
      <c r="J488" s="24">
        <f t="shared" si="95"/>
        <v>0.45999999999999996</v>
      </c>
      <c r="K488" s="25">
        <f>J488+J489</f>
        <v>1.2</v>
      </c>
      <c r="L488" s="24"/>
      <c r="M488" s="24"/>
      <c r="N488" s="24"/>
      <c r="O488" s="24">
        <f t="shared" si="85"/>
        <v>5.8199999999999995E-2</v>
      </c>
      <c r="P488" s="24">
        <f>K488*$Q$7</f>
        <v>1.7999999999999999E-2</v>
      </c>
      <c r="Q488" s="24"/>
      <c r="R488" s="24">
        <f t="shared" si="86"/>
        <v>1.3192000000000002</v>
      </c>
      <c r="S488" s="26">
        <f>K488*$T$7</f>
        <v>0.40800000000000003</v>
      </c>
      <c r="T488" s="24"/>
      <c r="U488" s="27">
        <f t="shared" si="87"/>
        <v>3.88E-4</v>
      </c>
      <c r="V488" s="27">
        <f>K488*$W$7</f>
        <v>1.2E-4</v>
      </c>
      <c r="W488" s="24"/>
      <c r="X488" s="24">
        <f t="shared" si="88"/>
        <v>2.9542319999999997</v>
      </c>
      <c r="Y488" s="24">
        <f>K488*$Z$7</f>
        <v>0.91367999999999994</v>
      </c>
      <c r="Z488" s="24"/>
      <c r="AA488" s="24">
        <f t="shared" si="89"/>
        <v>8.212019999999999</v>
      </c>
      <c r="AB488" s="24">
        <f>K488+P488+S488+V488+Y488</f>
        <v>2.5397999999999996</v>
      </c>
      <c r="AC488" s="24">
        <f t="shared" si="90"/>
        <v>16.424039999999998</v>
      </c>
      <c r="AD488" s="24">
        <f>AB488*$AE$7</f>
        <v>5.0795999999999992</v>
      </c>
      <c r="AE488" s="24"/>
      <c r="AF488" s="24">
        <f t="shared" si="91"/>
        <v>0.7390817999999999</v>
      </c>
      <c r="AG488" s="24">
        <f>(AB488+AD488)*$AH$7</f>
        <v>0.22858199999999995</v>
      </c>
      <c r="AH488" s="24"/>
      <c r="AI488" s="28">
        <f t="shared" si="92"/>
        <v>25.375141799999998</v>
      </c>
      <c r="AJ488" s="28">
        <f>AB488+AD488+AG488</f>
        <v>7.8479819999999991</v>
      </c>
      <c r="AK488" s="28">
        <f t="shared" si="93"/>
        <v>5.0750283600000001</v>
      </c>
      <c r="AL488" s="28">
        <f>AJ488*$AM$7</f>
        <v>1.5695964</v>
      </c>
      <c r="AM488" s="73"/>
      <c r="AN488" s="28">
        <f t="shared" si="94"/>
        <v>30.450170159999999</v>
      </c>
      <c r="AO488" s="28">
        <f>AJ488+AL488</f>
        <v>9.4175784</v>
      </c>
    </row>
    <row r="489" spans="1:41" s="13" customFormat="1" ht="27" customHeight="1">
      <c r="A489" s="160"/>
      <c r="B489" s="161"/>
      <c r="C489" s="162"/>
      <c r="D489" s="21" t="s">
        <v>49</v>
      </c>
      <c r="E489" s="22">
        <v>80</v>
      </c>
      <c r="F489" s="22">
        <v>20</v>
      </c>
      <c r="G489" s="24">
        <f>$G$77</f>
        <v>3.6999999999999998E-2</v>
      </c>
      <c r="H489" s="24">
        <f t="shared" si="84"/>
        <v>2.96</v>
      </c>
      <c r="I489" s="25"/>
      <c r="J489" s="24">
        <f t="shared" si="95"/>
        <v>0.74</v>
      </c>
      <c r="K489" s="25"/>
      <c r="L489" s="24"/>
      <c r="M489" s="24"/>
      <c r="N489" s="24"/>
      <c r="O489" s="24"/>
      <c r="P489" s="24"/>
      <c r="Q489" s="24"/>
      <c r="R489" s="24"/>
      <c r="S489" s="26"/>
      <c r="T489" s="24"/>
      <c r="U489" s="27"/>
      <c r="V489" s="27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8"/>
      <c r="AJ489" s="28"/>
      <c r="AK489" s="28"/>
      <c r="AL489" s="28"/>
      <c r="AM489" s="73"/>
      <c r="AN489" s="28"/>
      <c r="AO489" s="28"/>
    </row>
    <row r="490" spans="1:41" s="13" customFormat="1" ht="15.75" customHeight="1">
      <c r="A490" s="70" t="s">
        <v>656</v>
      </c>
      <c r="B490" s="20" t="s">
        <v>657</v>
      </c>
      <c r="C490" s="21"/>
      <c r="D490" s="21"/>
      <c r="E490" s="22"/>
      <c r="F490" s="22"/>
      <c r="G490" s="24"/>
      <c r="H490" s="24"/>
      <c r="I490" s="25"/>
      <c r="J490" s="24"/>
      <c r="K490" s="25"/>
      <c r="L490" s="24"/>
      <c r="M490" s="24"/>
      <c r="N490" s="24"/>
      <c r="O490" s="24"/>
      <c r="P490" s="24"/>
      <c r="Q490" s="24"/>
      <c r="R490" s="24"/>
      <c r="S490" s="26"/>
      <c r="T490" s="24"/>
      <c r="U490" s="27"/>
      <c r="V490" s="27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8"/>
      <c r="AJ490" s="28"/>
      <c r="AK490" s="28"/>
      <c r="AL490" s="28"/>
      <c r="AM490" s="73"/>
      <c r="AN490" s="28"/>
      <c r="AO490" s="28"/>
    </row>
    <row r="491" spans="1:41" s="13" customFormat="1" ht="14.25" customHeight="1">
      <c r="A491" s="160" t="s">
        <v>658</v>
      </c>
      <c r="B491" s="161" t="s">
        <v>659</v>
      </c>
      <c r="C491" s="162" t="s">
        <v>178</v>
      </c>
      <c r="D491" s="21" t="s">
        <v>179</v>
      </c>
      <c r="E491" s="22">
        <v>45</v>
      </c>
      <c r="F491" s="22">
        <v>20</v>
      </c>
      <c r="G491" s="24">
        <f>$G$76</f>
        <v>4.5999999999999999E-2</v>
      </c>
      <c r="H491" s="24">
        <f t="shared" si="84"/>
        <v>2.0699999999999998</v>
      </c>
      <c r="I491" s="25">
        <f>H491+H492</f>
        <v>3.1799999999999997</v>
      </c>
      <c r="J491" s="24">
        <f t="shared" si="95"/>
        <v>0.91999999999999993</v>
      </c>
      <c r="K491" s="25">
        <f>J491+J492</f>
        <v>1.66</v>
      </c>
      <c r="L491" s="24"/>
      <c r="M491" s="24"/>
      <c r="N491" s="24"/>
      <c r="O491" s="24">
        <f t="shared" si="85"/>
        <v>4.7699999999999992E-2</v>
      </c>
      <c r="P491" s="24">
        <f>K491*$Q$7</f>
        <v>2.4899999999999999E-2</v>
      </c>
      <c r="Q491" s="24"/>
      <c r="R491" s="24">
        <f t="shared" si="86"/>
        <v>1.0811999999999999</v>
      </c>
      <c r="S491" s="26">
        <f>K491*$T$7</f>
        <v>0.56440000000000001</v>
      </c>
      <c r="T491" s="24"/>
      <c r="U491" s="27">
        <f t="shared" si="87"/>
        <v>3.1799999999999998E-4</v>
      </c>
      <c r="V491" s="27">
        <f>K491*$W$7</f>
        <v>1.66E-4</v>
      </c>
      <c r="W491" s="24"/>
      <c r="X491" s="24">
        <f t="shared" si="88"/>
        <v>2.4212519999999995</v>
      </c>
      <c r="Y491" s="24">
        <f>K491*$Z$7</f>
        <v>1.2639239999999998</v>
      </c>
      <c r="Z491" s="24"/>
      <c r="AA491" s="24">
        <f t="shared" si="89"/>
        <v>6.7304699999999986</v>
      </c>
      <c r="AB491" s="24">
        <f>K491+P491+S491+V491+Y491</f>
        <v>3.5133899999999998</v>
      </c>
      <c r="AC491" s="24">
        <f t="shared" si="90"/>
        <v>13.460939999999997</v>
      </c>
      <c r="AD491" s="24">
        <f>AB491*$AE$7</f>
        <v>7.0267799999999996</v>
      </c>
      <c r="AE491" s="24"/>
      <c r="AF491" s="24">
        <f t="shared" si="91"/>
        <v>0.60574229999999996</v>
      </c>
      <c r="AG491" s="24">
        <f>(AB491+AD491)*$AH$7</f>
        <v>0.31620509999999996</v>
      </c>
      <c r="AH491" s="24"/>
      <c r="AI491" s="28">
        <f t="shared" si="92"/>
        <v>20.797152299999997</v>
      </c>
      <c r="AJ491" s="28">
        <f>AB491+AD491+AG491</f>
        <v>10.856375099999999</v>
      </c>
      <c r="AK491" s="28">
        <f t="shared" si="93"/>
        <v>4.1594304599999994</v>
      </c>
      <c r="AL491" s="28">
        <f>AJ491*$AM$7</f>
        <v>2.1712750199999999</v>
      </c>
      <c r="AM491" s="73"/>
      <c r="AN491" s="28">
        <f t="shared" si="94"/>
        <v>24.956582759999996</v>
      </c>
      <c r="AO491" s="28">
        <f>AJ491+AL491</f>
        <v>13.027650119999999</v>
      </c>
    </row>
    <row r="492" spans="1:41" s="13" customFormat="1" ht="24.75" customHeight="1">
      <c r="A492" s="160"/>
      <c r="B492" s="161"/>
      <c r="C492" s="162"/>
      <c r="D492" s="21" t="s">
        <v>49</v>
      </c>
      <c r="E492" s="22">
        <v>30</v>
      </c>
      <c r="F492" s="22">
        <v>20</v>
      </c>
      <c r="G492" s="24">
        <f>$G$77</f>
        <v>3.6999999999999998E-2</v>
      </c>
      <c r="H492" s="24">
        <f t="shared" si="84"/>
        <v>1.1099999999999999</v>
      </c>
      <c r="I492" s="25"/>
      <c r="J492" s="24">
        <f t="shared" si="95"/>
        <v>0.74</v>
      </c>
      <c r="K492" s="25"/>
      <c r="L492" s="24"/>
      <c r="M492" s="24"/>
      <c r="N492" s="24"/>
      <c r="O492" s="24"/>
      <c r="P492" s="24"/>
      <c r="Q492" s="24"/>
      <c r="R492" s="24"/>
      <c r="S492" s="26"/>
      <c r="T492" s="24"/>
      <c r="U492" s="27"/>
      <c r="V492" s="27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8"/>
      <c r="AJ492" s="28"/>
      <c r="AK492" s="28"/>
      <c r="AL492" s="28"/>
      <c r="AM492" s="73"/>
      <c r="AN492" s="28"/>
      <c r="AO492" s="28"/>
    </row>
    <row r="493" spans="1:41" s="13" customFormat="1" ht="16.5" customHeight="1">
      <c r="A493" s="160" t="s">
        <v>660</v>
      </c>
      <c r="B493" s="161" t="s">
        <v>661</v>
      </c>
      <c r="C493" s="162" t="s">
        <v>178</v>
      </c>
      <c r="D493" s="21" t="s">
        <v>179</v>
      </c>
      <c r="E493" s="22">
        <v>40</v>
      </c>
      <c r="F493" s="22">
        <v>20</v>
      </c>
      <c r="G493" s="24">
        <f>$G$76</f>
        <v>4.5999999999999999E-2</v>
      </c>
      <c r="H493" s="24">
        <f t="shared" si="84"/>
        <v>1.8399999999999999</v>
      </c>
      <c r="I493" s="25">
        <f>H493+H494</f>
        <v>2.9499999999999997</v>
      </c>
      <c r="J493" s="24">
        <f t="shared" si="95"/>
        <v>0.91999999999999993</v>
      </c>
      <c r="K493" s="25">
        <f>J493+J494</f>
        <v>1.4749999999999999</v>
      </c>
      <c r="L493" s="24"/>
      <c r="M493" s="24"/>
      <c r="N493" s="24"/>
      <c r="O493" s="24">
        <f t="shared" si="85"/>
        <v>4.4249999999999998E-2</v>
      </c>
      <c r="P493" s="24">
        <f>K493*$Q$7</f>
        <v>2.2124999999999999E-2</v>
      </c>
      <c r="Q493" s="24"/>
      <c r="R493" s="24">
        <f t="shared" si="86"/>
        <v>1.0029999999999999</v>
      </c>
      <c r="S493" s="26">
        <f>K493*$T$7</f>
        <v>0.50149999999999995</v>
      </c>
      <c r="T493" s="24"/>
      <c r="U493" s="27">
        <f t="shared" si="87"/>
        <v>2.9499999999999996E-4</v>
      </c>
      <c r="V493" s="27">
        <f>K493*$W$7</f>
        <v>1.4749999999999998E-4</v>
      </c>
      <c r="W493" s="24"/>
      <c r="X493" s="24">
        <f t="shared" si="88"/>
        <v>2.2461299999999995</v>
      </c>
      <c r="Y493" s="24">
        <f>K493*$Z$7</f>
        <v>1.1230649999999998</v>
      </c>
      <c r="Z493" s="24"/>
      <c r="AA493" s="24">
        <f t="shared" si="89"/>
        <v>6.2436749999999988</v>
      </c>
      <c r="AB493" s="24">
        <f>K493+P493+S493+V493+Y493</f>
        <v>3.1218374999999994</v>
      </c>
      <c r="AC493" s="24">
        <f t="shared" si="90"/>
        <v>12.487349999999998</v>
      </c>
      <c r="AD493" s="24">
        <f>AB493*$AE$7</f>
        <v>6.2436749999999988</v>
      </c>
      <c r="AE493" s="24"/>
      <c r="AF493" s="24">
        <f t="shared" si="91"/>
        <v>0.56193074999999981</v>
      </c>
      <c r="AG493" s="24">
        <f>(AB493+AD493)*$AH$7</f>
        <v>0.28096537499999991</v>
      </c>
      <c r="AH493" s="24"/>
      <c r="AI493" s="28">
        <f t="shared" si="92"/>
        <v>19.292955749999994</v>
      </c>
      <c r="AJ493" s="28">
        <f>AB493+AD493+AG493</f>
        <v>9.6464778749999969</v>
      </c>
      <c r="AK493" s="28">
        <f t="shared" si="93"/>
        <v>3.8585911499999987</v>
      </c>
      <c r="AL493" s="28">
        <f>AJ493*$AM$7</f>
        <v>1.9292955749999994</v>
      </c>
      <c r="AM493" s="73"/>
      <c r="AN493" s="28">
        <f t="shared" si="94"/>
        <v>23.151546899999992</v>
      </c>
      <c r="AO493" s="28">
        <f>AJ493+AL493</f>
        <v>11.575773449999996</v>
      </c>
    </row>
    <row r="494" spans="1:41" s="13" customFormat="1" ht="23.25" customHeight="1">
      <c r="A494" s="160"/>
      <c r="B494" s="161"/>
      <c r="C494" s="162"/>
      <c r="D494" s="21" t="s">
        <v>49</v>
      </c>
      <c r="E494" s="22">
        <v>30</v>
      </c>
      <c r="F494" s="22">
        <v>15</v>
      </c>
      <c r="G494" s="24">
        <f>$G$77</f>
        <v>3.6999999999999998E-2</v>
      </c>
      <c r="H494" s="24">
        <f t="shared" si="84"/>
        <v>1.1099999999999999</v>
      </c>
      <c r="I494" s="25"/>
      <c r="J494" s="24">
        <f t="shared" si="95"/>
        <v>0.55499999999999994</v>
      </c>
      <c r="K494" s="25"/>
      <c r="L494" s="24"/>
      <c r="M494" s="24"/>
      <c r="N494" s="24"/>
      <c r="O494" s="24"/>
      <c r="P494" s="24"/>
      <c r="Q494" s="24"/>
      <c r="R494" s="24"/>
      <c r="S494" s="26"/>
      <c r="T494" s="24"/>
      <c r="U494" s="27"/>
      <c r="V494" s="27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8"/>
      <c r="AJ494" s="28"/>
      <c r="AK494" s="28"/>
      <c r="AL494" s="28"/>
      <c r="AM494" s="73"/>
      <c r="AN494" s="28"/>
      <c r="AO494" s="28"/>
    </row>
    <row r="495" spans="1:41" s="13" customFormat="1" ht="15.75" customHeight="1">
      <c r="A495" s="160" t="s">
        <v>662</v>
      </c>
      <c r="B495" s="161" t="s">
        <v>663</v>
      </c>
      <c r="C495" s="162" t="s">
        <v>178</v>
      </c>
      <c r="D495" s="21" t="s">
        <v>179</v>
      </c>
      <c r="E495" s="22">
        <v>40</v>
      </c>
      <c r="F495" s="22">
        <v>20</v>
      </c>
      <c r="G495" s="24">
        <f>$G$76</f>
        <v>4.5999999999999999E-2</v>
      </c>
      <c r="H495" s="24">
        <f t="shared" si="84"/>
        <v>1.8399999999999999</v>
      </c>
      <c r="I495" s="25">
        <f>H495+H496</f>
        <v>2.9499999999999997</v>
      </c>
      <c r="J495" s="24">
        <f t="shared" si="95"/>
        <v>0.91999999999999993</v>
      </c>
      <c r="K495" s="25">
        <f>J495+J496</f>
        <v>1.4749999999999999</v>
      </c>
      <c r="L495" s="24"/>
      <c r="M495" s="24"/>
      <c r="N495" s="24"/>
      <c r="O495" s="24">
        <f t="shared" si="85"/>
        <v>4.4249999999999998E-2</v>
      </c>
      <c r="P495" s="24">
        <f>K495*$Q$7</f>
        <v>2.2124999999999999E-2</v>
      </c>
      <c r="Q495" s="24"/>
      <c r="R495" s="24">
        <f t="shared" si="86"/>
        <v>1.0029999999999999</v>
      </c>
      <c r="S495" s="26">
        <f>K495*$T$7</f>
        <v>0.50149999999999995</v>
      </c>
      <c r="T495" s="24"/>
      <c r="U495" s="27">
        <f t="shared" si="87"/>
        <v>2.9499999999999996E-4</v>
      </c>
      <c r="V495" s="27">
        <f>K495*$W$7</f>
        <v>1.4749999999999998E-4</v>
      </c>
      <c r="W495" s="24"/>
      <c r="X495" s="24">
        <f t="shared" si="88"/>
        <v>2.2461299999999995</v>
      </c>
      <c r="Y495" s="24">
        <f>K495*$Z$7</f>
        <v>1.1230649999999998</v>
      </c>
      <c r="Z495" s="24"/>
      <c r="AA495" s="24">
        <f t="shared" si="89"/>
        <v>6.2436749999999988</v>
      </c>
      <c r="AB495" s="24">
        <f>K495+P495+S495+V495+Y495</f>
        <v>3.1218374999999994</v>
      </c>
      <c r="AC495" s="24">
        <f t="shared" si="90"/>
        <v>12.487349999999998</v>
      </c>
      <c r="AD495" s="24">
        <f>AB495*$AE$7</f>
        <v>6.2436749999999988</v>
      </c>
      <c r="AE495" s="24"/>
      <c r="AF495" s="24">
        <f t="shared" si="91"/>
        <v>0.56193074999999981</v>
      </c>
      <c r="AG495" s="24">
        <f>(AB495+AD495)*$AH$7</f>
        <v>0.28096537499999991</v>
      </c>
      <c r="AH495" s="24"/>
      <c r="AI495" s="28">
        <f t="shared" si="92"/>
        <v>19.292955749999994</v>
      </c>
      <c r="AJ495" s="28">
        <f>AB495+AD495+AG495</f>
        <v>9.6464778749999969</v>
      </c>
      <c r="AK495" s="28">
        <f t="shared" si="93"/>
        <v>3.8585911499999987</v>
      </c>
      <c r="AL495" s="28">
        <f>AJ495*$AM$7</f>
        <v>1.9292955749999994</v>
      </c>
      <c r="AM495" s="73"/>
      <c r="AN495" s="28">
        <f t="shared" si="94"/>
        <v>23.151546899999992</v>
      </c>
      <c r="AO495" s="28">
        <f>AJ495+AL495</f>
        <v>11.575773449999996</v>
      </c>
    </row>
    <row r="496" spans="1:41" s="13" customFormat="1" ht="23.25" customHeight="1">
      <c r="A496" s="160"/>
      <c r="B496" s="161"/>
      <c r="C496" s="162"/>
      <c r="D496" s="21" t="s">
        <v>49</v>
      </c>
      <c r="E496" s="22">
        <v>30</v>
      </c>
      <c r="F496" s="22">
        <v>15</v>
      </c>
      <c r="G496" s="24">
        <f>$G$77</f>
        <v>3.6999999999999998E-2</v>
      </c>
      <c r="H496" s="24">
        <f t="shared" si="84"/>
        <v>1.1099999999999999</v>
      </c>
      <c r="I496" s="25"/>
      <c r="J496" s="24">
        <f t="shared" si="95"/>
        <v>0.55499999999999994</v>
      </c>
      <c r="K496" s="25"/>
      <c r="L496" s="24"/>
      <c r="M496" s="24"/>
      <c r="N496" s="24"/>
      <c r="O496" s="24"/>
      <c r="P496" s="24"/>
      <c r="Q496" s="24"/>
      <c r="R496" s="24"/>
      <c r="S496" s="26"/>
      <c r="T496" s="24"/>
      <c r="U496" s="27"/>
      <c r="V496" s="27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8"/>
      <c r="AJ496" s="28"/>
      <c r="AK496" s="28"/>
      <c r="AL496" s="28"/>
      <c r="AM496" s="73"/>
      <c r="AN496" s="28"/>
      <c r="AO496" s="28"/>
    </row>
    <row r="497" spans="1:41" s="13" customFormat="1" ht="30.75" customHeight="1">
      <c r="A497" s="19" t="s">
        <v>664</v>
      </c>
      <c r="B497" s="20" t="s">
        <v>665</v>
      </c>
      <c r="C497" s="21"/>
      <c r="D497" s="21"/>
      <c r="E497" s="22"/>
      <c r="F497" s="22"/>
      <c r="G497" s="24"/>
      <c r="H497" s="24"/>
      <c r="I497" s="25"/>
      <c r="J497" s="24"/>
      <c r="K497" s="25"/>
      <c r="L497" s="24"/>
      <c r="M497" s="24"/>
      <c r="N497" s="24"/>
      <c r="O497" s="24"/>
      <c r="P497" s="24"/>
      <c r="Q497" s="24"/>
      <c r="R497" s="24"/>
      <c r="S497" s="26"/>
      <c r="T497" s="24"/>
      <c r="U497" s="27"/>
      <c r="V497" s="27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8"/>
      <c r="AJ497" s="28"/>
      <c r="AK497" s="28"/>
      <c r="AL497" s="28"/>
      <c r="AM497" s="73"/>
      <c r="AN497" s="28"/>
      <c r="AO497" s="28"/>
    </row>
    <row r="498" spans="1:41" s="13" customFormat="1" ht="16.5" customHeight="1">
      <c r="A498" s="160" t="s">
        <v>666</v>
      </c>
      <c r="B498" s="161" t="s">
        <v>667</v>
      </c>
      <c r="C498" s="162" t="s">
        <v>178</v>
      </c>
      <c r="D498" s="21" t="s">
        <v>179</v>
      </c>
      <c r="E498" s="22">
        <v>15</v>
      </c>
      <c r="F498" s="22">
        <v>10</v>
      </c>
      <c r="G498" s="24">
        <f>$G$76</f>
        <v>4.5999999999999999E-2</v>
      </c>
      <c r="H498" s="24">
        <f t="shared" si="84"/>
        <v>0.69</v>
      </c>
      <c r="I498" s="25">
        <f>H498+H499</f>
        <v>2.7249999999999996</v>
      </c>
      <c r="J498" s="24">
        <f t="shared" si="95"/>
        <v>0.45999999999999996</v>
      </c>
      <c r="K498" s="25">
        <f>J498+J499</f>
        <v>1.94</v>
      </c>
      <c r="L498" s="24"/>
      <c r="M498" s="24"/>
      <c r="N498" s="24"/>
      <c r="O498" s="24">
        <f t="shared" si="85"/>
        <v>4.0874999999999995E-2</v>
      </c>
      <c r="P498" s="24">
        <f>K498*$Q$7</f>
        <v>2.9099999999999997E-2</v>
      </c>
      <c r="Q498" s="24"/>
      <c r="R498" s="24">
        <f t="shared" si="86"/>
        <v>0.92649999999999999</v>
      </c>
      <c r="S498" s="26">
        <f>K498*$T$7</f>
        <v>0.65960000000000008</v>
      </c>
      <c r="T498" s="24"/>
      <c r="U498" s="27">
        <f t="shared" si="87"/>
        <v>2.7249999999999996E-4</v>
      </c>
      <c r="V498" s="27">
        <f>K498*$W$7</f>
        <v>1.94E-4</v>
      </c>
      <c r="W498" s="24"/>
      <c r="X498" s="24">
        <f t="shared" si="88"/>
        <v>2.0748149999999996</v>
      </c>
      <c r="Y498" s="24">
        <f>K498*$Z$7</f>
        <v>1.4771159999999999</v>
      </c>
      <c r="Z498" s="24"/>
      <c r="AA498" s="24">
        <f t="shared" si="89"/>
        <v>5.7674624999999988</v>
      </c>
      <c r="AB498" s="24">
        <f>K498+P498+S498+V498+Y498</f>
        <v>4.1060099999999995</v>
      </c>
      <c r="AC498" s="24">
        <f t="shared" si="90"/>
        <v>11.534924999999998</v>
      </c>
      <c r="AD498" s="24">
        <f>AB498*$AE$7</f>
        <v>8.212019999999999</v>
      </c>
      <c r="AE498" s="24"/>
      <c r="AF498" s="24">
        <f t="shared" si="91"/>
        <v>0.51907162499999981</v>
      </c>
      <c r="AG498" s="24">
        <f>(AB498+AD498)*$AH$7</f>
        <v>0.36954089999999995</v>
      </c>
      <c r="AH498" s="24"/>
      <c r="AI498" s="28">
        <f t="shared" si="92"/>
        <v>17.821459124999993</v>
      </c>
      <c r="AJ498" s="28">
        <f>AB498+AD498+AG498</f>
        <v>12.687570899999999</v>
      </c>
      <c r="AK498" s="28">
        <f t="shared" si="93"/>
        <v>3.5642918249999989</v>
      </c>
      <c r="AL498" s="28">
        <f>AJ498*$AM$7</f>
        <v>2.5375141800000001</v>
      </c>
      <c r="AM498" s="73"/>
      <c r="AN498" s="28">
        <f t="shared" si="94"/>
        <v>21.385750949999991</v>
      </c>
      <c r="AO498" s="28">
        <f>AJ498+AL498</f>
        <v>15.225085079999999</v>
      </c>
    </row>
    <row r="499" spans="1:41" s="13" customFormat="1" ht="23.25" customHeight="1">
      <c r="A499" s="160"/>
      <c r="B499" s="161"/>
      <c r="C499" s="162"/>
      <c r="D499" s="21" t="s">
        <v>49</v>
      </c>
      <c r="E499" s="22">
        <v>55</v>
      </c>
      <c r="F499" s="22">
        <v>40</v>
      </c>
      <c r="G499" s="24">
        <f>$G$77</f>
        <v>3.6999999999999998E-2</v>
      </c>
      <c r="H499" s="24">
        <f t="shared" si="84"/>
        <v>2.0349999999999997</v>
      </c>
      <c r="I499" s="25"/>
      <c r="J499" s="24">
        <f t="shared" si="95"/>
        <v>1.48</v>
      </c>
      <c r="K499" s="25"/>
      <c r="L499" s="24"/>
      <c r="M499" s="24"/>
      <c r="N499" s="24"/>
      <c r="O499" s="24"/>
      <c r="P499" s="24"/>
      <c r="Q499" s="24"/>
      <c r="R499" s="24"/>
      <c r="S499" s="26"/>
      <c r="T499" s="24"/>
      <c r="U499" s="27"/>
      <c r="V499" s="27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8"/>
      <c r="AJ499" s="28"/>
      <c r="AK499" s="28"/>
      <c r="AL499" s="28"/>
      <c r="AM499" s="73"/>
      <c r="AN499" s="28"/>
      <c r="AO499" s="28"/>
    </row>
    <row r="500" spans="1:41" s="13" customFormat="1" ht="14.25" customHeight="1">
      <c r="A500" s="160" t="s">
        <v>668</v>
      </c>
      <c r="B500" s="161" t="s">
        <v>669</v>
      </c>
      <c r="C500" s="162" t="s">
        <v>178</v>
      </c>
      <c r="D500" s="21" t="s">
        <v>179</v>
      </c>
      <c r="E500" s="22">
        <v>15</v>
      </c>
      <c r="F500" s="22">
        <v>10</v>
      </c>
      <c r="G500" s="24">
        <f>$G$76</f>
        <v>4.5999999999999999E-2</v>
      </c>
      <c r="H500" s="24">
        <f t="shared" si="84"/>
        <v>0.69</v>
      </c>
      <c r="I500" s="25">
        <f>H500+H501</f>
        <v>2.9099999999999997</v>
      </c>
      <c r="J500" s="24">
        <f t="shared" si="95"/>
        <v>0.45999999999999996</v>
      </c>
      <c r="K500" s="25">
        <f>J500+J501</f>
        <v>2.125</v>
      </c>
      <c r="L500" s="24"/>
      <c r="M500" s="24"/>
      <c r="N500" s="24"/>
      <c r="O500" s="24">
        <f t="shared" si="85"/>
        <v>4.3649999999999994E-2</v>
      </c>
      <c r="P500" s="24">
        <f>K500*$Q$7</f>
        <v>3.1875000000000001E-2</v>
      </c>
      <c r="Q500" s="24"/>
      <c r="R500" s="24">
        <f t="shared" si="86"/>
        <v>0.98939999999999995</v>
      </c>
      <c r="S500" s="26">
        <f>K500*$T$7</f>
        <v>0.72250000000000003</v>
      </c>
      <c r="T500" s="24"/>
      <c r="U500" s="27">
        <f t="shared" si="87"/>
        <v>2.9099999999999997E-4</v>
      </c>
      <c r="V500" s="27">
        <f>K500*$W$7</f>
        <v>2.1250000000000002E-4</v>
      </c>
      <c r="W500" s="24"/>
      <c r="X500" s="24">
        <f t="shared" si="88"/>
        <v>2.2156739999999995</v>
      </c>
      <c r="Y500" s="24">
        <f>K500*$Z$7</f>
        <v>1.6179749999999999</v>
      </c>
      <c r="Z500" s="24"/>
      <c r="AA500" s="24">
        <f t="shared" si="89"/>
        <v>6.1590149999999984</v>
      </c>
      <c r="AB500" s="24">
        <f>K500+P500+S500+V500+Y500</f>
        <v>4.4975624999999999</v>
      </c>
      <c r="AC500" s="24">
        <f t="shared" si="90"/>
        <v>12.318029999999997</v>
      </c>
      <c r="AD500" s="24">
        <f>AB500*$AE$7</f>
        <v>8.9951249999999998</v>
      </c>
      <c r="AE500" s="24"/>
      <c r="AF500" s="24">
        <f t="shared" si="91"/>
        <v>0.55431134999999987</v>
      </c>
      <c r="AG500" s="24">
        <f>(AB500+AD500)*$AH$7</f>
        <v>0.40478062499999995</v>
      </c>
      <c r="AH500" s="24"/>
      <c r="AI500" s="28">
        <f t="shared" si="92"/>
        <v>19.031356349999996</v>
      </c>
      <c r="AJ500" s="28">
        <f>AB500+AD500+AG500</f>
        <v>13.897468125</v>
      </c>
      <c r="AK500" s="28">
        <f t="shared" si="93"/>
        <v>3.8062712699999994</v>
      </c>
      <c r="AL500" s="28">
        <f>AJ500*$AM$7</f>
        <v>2.7794936250000002</v>
      </c>
      <c r="AM500" s="73"/>
      <c r="AN500" s="28">
        <f t="shared" si="94"/>
        <v>22.837627619999996</v>
      </c>
      <c r="AO500" s="28">
        <f>AJ500+AL500</f>
        <v>16.67696175</v>
      </c>
    </row>
    <row r="501" spans="1:41" s="13" customFormat="1" ht="25.5" customHeight="1">
      <c r="A501" s="160"/>
      <c r="B501" s="161"/>
      <c r="C501" s="162"/>
      <c r="D501" s="21" t="s">
        <v>49</v>
      </c>
      <c r="E501" s="22">
        <v>60</v>
      </c>
      <c r="F501" s="22">
        <v>45</v>
      </c>
      <c r="G501" s="24">
        <f>$G$77</f>
        <v>3.6999999999999998E-2</v>
      </c>
      <c r="H501" s="24">
        <f t="shared" si="84"/>
        <v>2.2199999999999998</v>
      </c>
      <c r="I501" s="25"/>
      <c r="J501" s="24">
        <f t="shared" si="95"/>
        <v>1.6649999999999998</v>
      </c>
      <c r="K501" s="25"/>
      <c r="L501" s="24"/>
      <c r="M501" s="24"/>
      <c r="N501" s="24"/>
      <c r="O501" s="24"/>
      <c r="P501" s="24"/>
      <c r="Q501" s="24"/>
      <c r="R501" s="24"/>
      <c r="S501" s="26"/>
      <c r="T501" s="24"/>
      <c r="U501" s="27"/>
      <c r="V501" s="27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8"/>
      <c r="AJ501" s="28"/>
      <c r="AK501" s="28"/>
      <c r="AL501" s="28"/>
      <c r="AM501" s="73"/>
      <c r="AN501" s="28"/>
      <c r="AO501" s="28"/>
    </row>
    <row r="502" spans="1:41" s="13" customFormat="1" ht="13.5" customHeight="1">
      <c r="A502" s="160" t="s">
        <v>670</v>
      </c>
      <c r="B502" s="161" t="s">
        <v>671</v>
      </c>
      <c r="C502" s="162" t="s">
        <v>178</v>
      </c>
      <c r="D502" s="21" t="s">
        <v>179</v>
      </c>
      <c r="E502" s="22">
        <v>40</v>
      </c>
      <c r="F502" s="22">
        <v>30</v>
      </c>
      <c r="G502" s="24">
        <f>$G$76</f>
        <v>4.5999999999999999E-2</v>
      </c>
      <c r="H502" s="24">
        <f t="shared" si="84"/>
        <v>1.8399999999999999</v>
      </c>
      <c r="I502" s="25">
        <f>H502+H503</f>
        <v>4.0599999999999996</v>
      </c>
      <c r="J502" s="24">
        <f t="shared" si="95"/>
        <v>1.38</v>
      </c>
      <c r="K502" s="25">
        <f>J502+J503</f>
        <v>3.2299999999999995</v>
      </c>
      <c r="L502" s="24"/>
      <c r="M502" s="24"/>
      <c r="N502" s="24"/>
      <c r="O502" s="24">
        <f t="shared" si="85"/>
        <v>6.0899999999999989E-2</v>
      </c>
      <c r="P502" s="24">
        <f>K502*$Q$7</f>
        <v>4.8449999999999993E-2</v>
      </c>
      <c r="Q502" s="24"/>
      <c r="R502" s="24">
        <f t="shared" si="86"/>
        <v>1.3804000000000001</v>
      </c>
      <c r="S502" s="26">
        <f>K502*$T$7</f>
        <v>1.0981999999999998</v>
      </c>
      <c r="T502" s="24"/>
      <c r="U502" s="27">
        <f t="shared" si="87"/>
        <v>4.06E-4</v>
      </c>
      <c r="V502" s="27">
        <f>K502*$W$7</f>
        <v>3.2299999999999999E-4</v>
      </c>
      <c r="W502" s="24"/>
      <c r="X502" s="24">
        <f t="shared" si="88"/>
        <v>3.0912839999999995</v>
      </c>
      <c r="Y502" s="24">
        <f>K502*$Z$7</f>
        <v>2.4593219999999993</v>
      </c>
      <c r="Z502" s="24"/>
      <c r="AA502" s="24">
        <f t="shared" si="89"/>
        <v>8.5929899999999986</v>
      </c>
      <c r="AB502" s="24">
        <f>K502+P502+S502+V502+Y502</f>
        <v>6.8362949999999989</v>
      </c>
      <c r="AC502" s="24">
        <f t="shared" si="90"/>
        <v>17.185979999999997</v>
      </c>
      <c r="AD502" s="24">
        <f>AB502*$AE$7</f>
        <v>13.672589999999998</v>
      </c>
      <c r="AE502" s="24"/>
      <c r="AF502" s="24">
        <f t="shared" si="91"/>
        <v>0.77336909999999981</v>
      </c>
      <c r="AG502" s="24">
        <f>(AB502+AD502)*$AH$7</f>
        <v>0.61526654999999986</v>
      </c>
      <c r="AH502" s="24"/>
      <c r="AI502" s="28">
        <f t="shared" si="92"/>
        <v>26.552339099999994</v>
      </c>
      <c r="AJ502" s="28">
        <f>AB502+AD502+AG502</f>
        <v>21.124151549999997</v>
      </c>
      <c r="AK502" s="28">
        <f t="shared" si="93"/>
        <v>5.3104678199999995</v>
      </c>
      <c r="AL502" s="28">
        <f>AJ502*$AM$7</f>
        <v>4.2248303099999998</v>
      </c>
      <c r="AM502" s="73"/>
      <c r="AN502" s="28">
        <f t="shared" si="94"/>
        <v>31.862806919999993</v>
      </c>
      <c r="AO502" s="28">
        <f>AJ502+AL502</f>
        <v>25.348981859999995</v>
      </c>
    </row>
    <row r="503" spans="1:41" s="13" customFormat="1" ht="26.25" customHeight="1">
      <c r="A503" s="160"/>
      <c r="B503" s="161"/>
      <c r="C503" s="162"/>
      <c r="D503" s="21" t="s">
        <v>49</v>
      </c>
      <c r="E503" s="22">
        <v>60</v>
      </c>
      <c r="F503" s="22">
        <v>50</v>
      </c>
      <c r="G503" s="24">
        <f>$G$77</f>
        <v>3.6999999999999998E-2</v>
      </c>
      <c r="H503" s="24">
        <f t="shared" si="84"/>
        <v>2.2199999999999998</v>
      </c>
      <c r="I503" s="25"/>
      <c r="J503" s="24">
        <f t="shared" si="95"/>
        <v>1.8499999999999999</v>
      </c>
      <c r="K503" s="25"/>
      <c r="L503" s="24"/>
      <c r="M503" s="24"/>
      <c r="N503" s="24"/>
      <c r="O503" s="24"/>
      <c r="P503" s="24"/>
      <c r="Q503" s="24"/>
      <c r="R503" s="24"/>
      <c r="S503" s="26"/>
      <c r="T503" s="24"/>
      <c r="U503" s="27"/>
      <c r="V503" s="27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8"/>
      <c r="AJ503" s="28"/>
      <c r="AK503" s="28"/>
      <c r="AL503" s="28"/>
      <c r="AM503" s="73"/>
      <c r="AN503" s="28"/>
      <c r="AO503" s="28"/>
    </row>
    <row r="504" spans="1:41" s="13" customFormat="1" ht="17.25" customHeight="1">
      <c r="A504" s="19" t="s">
        <v>672</v>
      </c>
      <c r="B504" s="20" t="s">
        <v>673</v>
      </c>
      <c r="C504" s="21"/>
      <c r="D504" s="21"/>
      <c r="E504" s="22"/>
      <c r="F504" s="22"/>
      <c r="G504" s="24"/>
      <c r="H504" s="24"/>
      <c r="I504" s="25"/>
      <c r="J504" s="24"/>
      <c r="K504" s="25"/>
      <c r="L504" s="24"/>
      <c r="M504" s="24"/>
      <c r="N504" s="24"/>
      <c r="O504" s="24"/>
      <c r="P504" s="24"/>
      <c r="Q504" s="24"/>
      <c r="R504" s="24"/>
      <c r="S504" s="26"/>
      <c r="T504" s="24"/>
      <c r="U504" s="27"/>
      <c r="V504" s="27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8"/>
      <c r="AJ504" s="28"/>
      <c r="AK504" s="28"/>
      <c r="AL504" s="28"/>
      <c r="AM504" s="73"/>
      <c r="AN504" s="28"/>
      <c r="AO504" s="28"/>
    </row>
    <row r="505" spans="1:41" s="13" customFormat="1" ht="13.5" customHeight="1">
      <c r="A505" s="160" t="s">
        <v>674</v>
      </c>
      <c r="B505" s="161" t="s">
        <v>675</v>
      </c>
      <c r="C505" s="162" t="s">
        <v>178</v>
      </c>
      <c r="D505" s="21" t="s">
        <v>179</v>
      </c>
      <c r="E505" s="22">
        <v>20</v>
      </c>
      <c r="F505" s="22">
        <v>10</v>
      </c>
      <c r="G505" s="24">
        <f>$G$76</f>
        <v>4.5999999999999999E-2</v>
      </c>
      <c r="H505" s="24">
        <f t="shared" si="84"/>
        <v>0.91999999999999993</v>
      </c>
      <c r="I505" s="25">
        <f>H505+H506</f>
        <v>3.6949999999999998</v>
      </c>
      <c r="J505" s="24">
        <f t="shared" si="95"/>
        <v>0.45999999999999996</v>
      </c>
      <c r="K505" s="25">
        <f>J505+J506</f>
        <v>2.8649999999999998</v>
      </c>
      <c r="L505" s="24"/>
      <c r="M505" s="24"/>
      <c r="N505" s="24"/>
      <c r="O505" s="24">
        <f t="shared" si="85"/>
        <v>5.5424999999999995E-2</v>
      </c>
      <c r="P505" s="24">
        <f>K505*$Q$7</f>
        <v>4.2974999999999992E-2</v>
      </c>
      <c r="Q505" s="24"/>
      <c r="R505" s="24">
        <f t="shared" si="86"/>
        <v>1.2563</v>
      </c>
      <c r="S505" s="26">
        <f>K505*$T$7</f>
        <v>0.97409999999999997</v>
      </c>
      <c r="T505" s="24"/>
      <c r="U505" s="27">
        <f t="shared" si="87"/>
        <v>3.6949999999999998E-4</v>
      </c>
      <c r="V505" s="27">
        <f>K505*$W$7</f>
        <v>2.8649999999999997E-4</v>
      </c>
      <c r="W505" s="24"/>
      <c r="X505" s="24">
        <f t="shared" si="88"/>
        <v>2.8133729999999999</v>
      </c>
      <c r="Y505" s="24">
        <f>K505*$Z$7</f>
        <v>2.1814109999999998</v>
      </c>
      <c r="Z505" s="24"/>
      <c r="AA505" s="24">
        <f t="shared" si="89"/>
        <v>7.8204674999999995</v>
      </c>
      <c r="AB505" s="24">
        <f>K505+P505+S505+V505+Y505</f>
        <v>6.0637724999999998</v>
      </c>
      <c r="AC505" s="24">
        <f t="shared" si="90"/>
        <v>15.640934999999999</v>
      </c>
      <c r="AD505" s="24">
        <f>AB505*$AE$7</f>
        <v>12.127545</v>
      </c>
      <c r="AE505" s="24"/>
      <c r="AF505" s="24">
        <f t="shared" si="91"/>
        <v>0.70384207499999996</v>
      </c>
      <c r="AG505" s="24">
        <f>(AB505+AD505)*$AH$7</f>
        <v>0.545739525</v>
      </c>
      <c r="AH505" s="24"/>
      <c r="AI505" s="28">
        <f t="shared" si="92"/>
        <v>24.165244574999999</v>
      </c>
      <c r="AJ505" s="28">
        <f>AB505+AD505+AG505</f>
        <v>18.737057024999999</v>
      </c>
      <c r="AK505" s="28">
        <f t="shared" si="93"/>
        <v>4.833048915</v>
      </c>
      <c r="AL505" s="28">
        <f>AJ505*$AM$7</f>
        <v>3.7474114049999998</v>
      </c>
      <c r="AM505" s="73"/>
      <c r="AN505" s="28">
        <f t="shared" si="94"/>
        <v>28.998293489999998</v>
      </c>
      <c r="AO505" s="28">
        <f>AJ505+AL505</f>
        <v>22.48446843</v>
      </c>
    </row>
    <row r="506" spans="1:41" s="13" customFormat="1" ht="21" customHeight="1">
      <c r="A506" s="160"/>
      <c r="B506" s="161"/>
      <c r="C506" s="162"/>
      <c r="D506" s="21" t="s">
        <v>49</v>
      </c>
      <c r="E506" s="22">
        <v>75</v>
      </c>
      <c r="F506" s="22">
        <v>65</v>
      </c>
      <c r="G506" s="24">
        <f>$G$77</f>
        <v>3.6999999999999998E-2</v>
      </c>
      <c r="H506" s="24">
        <f t="shared" si="84"/>
        <v>2.7749999999999999</v>
      </c>
      <c r="I506" s="25"/>
      <c r="J506" s="24">
        <f t="shared" si="95"/>
        <v>2.4049999999999998</v>
      </c>
      <c r="K506" s="25"/>
      <c r="L506" s="24"/>
      <c r="M506" s="24"/>
      <c r="N506" s="24"/>
      <c r="O506" s="24"/>
      <c r="P506" s="24"/>
      <c r="Q506" s="24"/>
      <c r="R506" s="24"/>
      <c r="S506" s="26"/>
      <c r="T506" s="24"/>
      <c r="U506" s="27"/>
      <c r="V506" s="27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8"/>
      <c r="AJ506" s="28"/>
      <c r="AK506" s="28"/>
      <c r="AL506" s="28"/>
      <c r="AM506" s="73"/>
      <c r="AN506" s="28"/>
      <c r="AO506" s="28"/>
    </row>
    <row r="507" spans="1:41" s="13" customFormat="1" ht="18.75" customHeight="1">
      <c r="A507" s="19" t="s">
        <v>676</v>
      </c>
      <c r="B507" s="20" t="s">
        <v>677</v>
      </c>
      <c r="C507" s="21"/>
      <c r="D507" s="21"/>
      <c r="E507" s="22"/>
      <c r="F507" s="22"/>
      <c r="G507" s="24"/>
      <c r="H507" s="24"/>
      <c r="I507" s="25"/>
      <c r="J507" s="24"/>
      <c r="K507" s="25"/>
      <c r="L507" s="24"/>
      <c r="M507" s="24"/>
      <c r="N507" s="24"/>
      <c r="O507" s="24"/>
      <c r="P507" s="24"/>
      <c r="Q507" s="24"/>
      <c r="R507" s="24"/>
      <c r="S507" s="26"/>
      <c r="T507" s="24"/>
      <c r="U507" s="27"/>
      <c r="V507" s="27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8"/>
      <c r="AJ507" s="28"/>
      <c r="AK507" s="28"/>
      <c r="AL507" s="28"/>
      <c r="AM507" s="73"/>
      <c r="AN507" s="28"/>
      <c r="AO507" s="28"/>
    </row>
    <row r="508" spans="1:41" s="13" customFormat="1" ht="15.75" customHeight="1">
      <c r="A508" s="160" t="s">
        <v>678</v>
      </c>
      <c r="B508" s="161" t="s">
        <v>679</v>
      </c>
      <c r="C508" s="162" t="s">
        <v>178</v>
      </c>
      <c r="D508" s="21" t="s">
        <v>179</v>
      </c>
      <c r="E508" s="22">
        <v>15</v>
      </c>
      <c r="F508" s="22">
        <v>10</v>
      </c>
      <c r="G508" s="24">
        <f>$G$76</f>
        <v>4.5999999999999999E-2</v>
      </c>
      <c r="H508" s="24">
        <f t="shared" si="84"/>
        <v>0.69</v>
      </c>
      <c r="I508" s="25">
        <f>H508+H509</f>
        <v>1.6149999999999998</v>
      </c>
      <c r="J508" s="24">
        <f t="shared" si="95"/>
        <v>0.45999999999999996</v>
      </c>
      <c r="K508" s="25">
        <f>J508+J509</f>
        <v>1.2</v>
      </c>
      <c r="L508" s="24"/>
      <c r="M508" s="24"/>
      <c r="N508" s="24"/>
      <c r="O508" s="24">
        <f t="shared" si="85"/>
        <v>2.4224999999999997E-2</v>
      </c>
      <c r="P508" s="24">
        <f>K508*$Q$7</f>
        <v>1.7999999999999999E-2</v>
      </c>
      <c r="Q508" s="24"/>
      <c r="R508" s="24">
        <f t="shared" si="86"/>
        <v>0.54909999999999992</v>
      </c>
      <c r="S508" s="26">
        <f>K508*$T$7</f>
        <v>0.40800000000000003</v>
      </c>
      <c r="T508" s="24"/>
      <c r="U508" s="27">
        <f t="shared" si="87"/>
        <v>1.615E-4</v>
      </c>
      <c r="V508" s="27">
        <f>K508*$W$7</f>
        <v>1.2E-4</v>
      </c>
      <c r="W508" s="24"/>
      <c r="X508" s="24">
        <f t="shared" si="88"/>
        <v>1.2296609999999997</v>
      </c>
      <c r="Y508" s="24">
        <f>K508*$Z$7</f>
        <v>0.91367999999999994</v>
      </c>
      <c r="Z508" s="24"/>
      <c r="AA508" s="24">
        <f t="shared" si="89"/>
        <v>3.4181474999999995</v>
      </c>
      <c r="AB508" s="24">
        <f>K508+P508+S508+V508+Y508</f>
        <v>2.5397999999999996</v>
      </c>
      <c r="AC508" s="24">
        <f t="shared" si="90"/>
        <v>6.8362949999999989</v>
      </c>
      <c r="AD508" s="24">
        <f>AB508*$AE$7</f>
        <v>5.0795999999999992</v>
      </c>
      <c r="AE508" s="24"/>
      <c r="AF508" s="24">
        <f t="shared" si="91"/>
        <v>0.30763327499999993</v>
      </c>
      <c r="AG508" s="24">
        <f>(AB508+AD508)*$AH$7</f>
        <v>0.22858199999999995</v>
      </c>
      <c r="AH508" s="24"/>
      <c r="AI508" s="28">
        <f t="shared" si="92"/>
        <v>10.562075774999999</v>
      </c>
      <c r="AJ508" s="28">
        <f>AB508+AD508+AG508</f>
        <v>7.8479819999999991</v>
      </c>
      <c r="AK508" s="28">
        <f t="shared" si="93"/>
        <v>2.1124151549999999</v>
      </c>
      <c r="AL508" s="28">
        <f>AJ508*$AM$7</f>
        <v>1.5695964</v>
      </c>
      <c r="AM508" s="73"/>
      <c r="AN508" s="28">
        <f t="shared" si="94"/>
        <v>12.674490929999997</v>
      </c>
      <c r="AO508" s="28">
        <f>AJ508+AL508</f>
        <v>9.4175784</v>
      </c>
    </row>
    <row r="509" spans="1:41" s="13" customFormat="1" ht="21" customHeight="1">
      <c r="A509" s="160"/>
      <c r="B509" s="161"/>
      <c r="C509" s="162"/>
      <c r="D509" s="21" t="s">
        <v>49</v>
      </c>
      <c r="E509" s="22">
        <v>25</v>
      </c>
      <c r="F509" s="22">
        <v>20</v>
      </c>
      <c r="G509" s="24">
        <f>$G$77</f>
        <v>3.6999999999999998E-2</v>
      </c>
      <c r="H509" s="24">
        <f t="shared" si="84"/>
        <v>0.92499999999999993</v>
      </c>
      <c r="I509" s="25"/>
      <c r="J509" s="24">
        <f t="shared" si="95"/>
        <v>0.74</v>
      </c>
      <c r="K509" s="25"/>
      <c r="L509" s="24"/>
      <c r="M509" s="24"/>
      <c r="N509" s="24"/>
      <c r="O509" s="24"/>
      <c r="P509" s="24"/>
      <c r="Q509" s="24"/>
      <c r="R509" s="24"/>
      <c r="S509" s="26"/>
      <c r="T509" s="24"/>
      <c r="U509" s="27"/>
      <c r="V509" s="27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8"/>
      <c r="AJ509" s="28"/>
      <c r="AK509" s="28"/>
      <c r="AL509" s="28"/>
      <c r="AM509" s="73"/>
      <c r="AN509" s="28"/>
      <c r="AO509" s="28"/>
    </row>
    <row r="510" spans="1:41" s="13" customFormat="1" ht="12" customHeight="1">
      <c r="A510" s="160" t="s">
        <v>680</v>
      </c>
      <c r="B510" s="161" t="s">
        <v>681</v>
      </c>
      <c r="C510" s="162" t="s">
        <v>178</v>
      </c>
      <c r="D510" s="21" t="s">
        <v>179</v>
      </c>
      <c r="E510" s="22">
        <v>60</v>
      </c>
      <c r="F510" s="22">
        <v>40</v>
      </c>
      <c r="G510" s="24">
        <f>$G$76</f>
        <v>4.5999999999999999E-2</v>
      </c>
      <c r="H510" s="24">
        <f t="shared" si="84"/>
        <v>2.76</v>
      </c>
      <c r="I510" s="25">
        <f>H510+H511</f>
        <v>3.6849999999999996</v>
      </c>
      <c r="J510" s="24">
        <f t="shared" si="95"/>
        <v>1.8399999999999999</v>
      </c>
      <c r="K510" s="25">
        <f>J510+J511</f>
        <v>2.3949999999999996</v>
      </c>
      <c r="L510" s="24"/>
      <c r="M510" s="24"/>
      <c r="N510" s="24"/>
      <c r="O510" s="24">
        <f t="shared" si="85"/>
        <v>5.5274999999999991E-2</v>
      </c>
      <c r="P510" s="24">
        <f>K510*$Q$7</f>
        <v>3.5924999999999992E-2</v>
      </c>
      <c r="Q510" s="24"/>
      <c r="R510" s="24">
        <f t="shared" si="86"/>
        <v>1.2528999999999999</v>
      </c>
      <c r="S510" s="26">
        <f>K510*$T$7</f>
        <v>0.81429999999999991</v>
      </c>
      <c r="T510" s="24"/>
      <c r="U510" s="27">
        <f t="shared" si="87"/>
        <v>3.6849999999999996E-4</v>
      </c>
      <c r="V510" s="27">
        <f>K510*$W$7</f>
        <v>2.3949999999999997E-4</v>
      </c>
      <c r="W510" s="24"/>
      <c r="X510" s="24">
        <f t="shared" si="88"/>
        <v>2.8057589999999997</v>
      </c>
      <c r="Y510" s="24">
        <f>K510*$Z$7</f>
        <v>1.8235529999999995</v>
      </c>
      <c r="Z510" s="24"/>
      <c r="AA510" s="24">
        <f t="shared" si="89"/>
        <v>7.7993024999999996</v>
      </c>
      <c r="AB510" s="24">
        <f>K510+P510+S510+V510+Y510</f>
        <v>5.0690174999999993</v>
      </c>
      <c r="AC510" s="24">
        <f t="shared" si="90"/>
        <v>15.598604999999999</v>
      </c>
      <c r="AD510" s="24">
        <f>AB510*$AE$7</f>
        <v>10.138034999999999</v>
      </c>
      <c r="AE510" s="24"/>
      <c r="AF510" s="24">
        <f t="shared" si="91"/>
        <v>0.70193722499999989</v>
      </c>
      <c r="AG510" s="24">
        <f>(AB510+AD510)*$AH$7</f>
        <v>0.45621157499999992</v>
      </c>
      <c r="AH510" s="24"/>
      <c r="AI510" s="28">
        <f t="shared" si="92"/>
        <v>24.099844724999997</v>
      </c>
      <c r="AJ510" s="28">
        <f>AB510+AD510+AG510</f>
        <v>15.663264074999997</v>
      </c>
      <c r="AK510" s="28">
        <f t="shared" si="93"/>
        <v>4.8199689449999994</v>
      </c>
      <c r="AL510" s="28">
        <f>AJ510*$AM$7</f>
        <v>3.1326528149999997</v>
      </c>
      <c r="AM510" s="73"/>
      <c r="AN510" s="28">
        <f t="shared" si="94"/>
        <v>28.919813669999996</v>
      </c>
      <c r="AO510" s="28">
        <f>AJ510+AL510</f>
        <v>18.795916889999997</v>
      </c>
    </row>
    <row r="511" spans="1:41" s="13" customFormat="1" ht="25.5" customHeight="1">
      <c r="A511" s="160"/>
      <c r="B511" s="161"/>
      <c r="C511" s="162"/>
      <c r="D511" s="21" t="s">
        <v>49</v>
      </c>
      <c r="E511" s="22">
        <v>25</v>
      </c>
      <c r="F511" s="22">
        <v>15</v>
      </c>
      <c r="G511" s="24">
        <f>$G$77</f>
        <v>3.6999999999999998E-2</v>
      </c>
      <c r="H511" s="24">
        <f t="shared" si="84"/>
        <v>0.92499999999999993</v>
      </c>
      <c r="I511" s="25"/>
      <c r="J511" s="24">
        <f t="shared" si="95"/>
        <v>0.55499999999999994</v>
      </c>
      <c r="K511" s="25"/>
      <c r="L511" s="24"/>
      <c r="M511" s="24"/>
      <c r="N511" s="24"/>
      <c r="O511" s="24"/>
      <c r="P511" s="24"/>
      <c r="Q511" s="24"/>
      <c r="R511" s="24"/>
      <c r="S511" s="26"/>
      <c r="T511" s="24"/>
      <c r="U511" s="27"/>
      <c r="V511" s="27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8"/>
      <c r="AJ511" s="28"/>
      <c r="AK511" s="28"/>
      <c r="AL511" s="28"/>
      <c r="AM511" s="73"/>
      <c r="AN511" s="28"/>
      <c r="AO511" s="28"/>
    </row>
    <row r="512" spans="1:41" s="13" customFormat="1" ht="12.75" customHeight="1">
      <c r="A512" s="160" t="s">
        <v>682</v>
      </c>
      <c r="B512" s="161" t="s">
        <v>683</v>
      </c>
      <c r="C512" s="162" t="s">
        <v>178</v>
      </c>
      <c r="D512" s="21" t="s">
        <v>179</v>
      </c>
      <c r="E512" s="22">
        <v>40</v>
      </c>
      <c r="F512" s="22">
        <v>30</v>
      </c>
      <c r="G512" s="24">
        <f>$G$76</f>
        <v>4.5999999999999999E-2</v>
      </c>
      <c r="H512" s="24">
        <f t="shared" si="84"/>
        <v>1.8399999999999999</v>
      </c>
      <c r="I512" s="25">
        <f>H512+H513</f>
        <v>2.3949999999999996</v>
      </c>
      <c r="J512" s="24">
        <f t="shared" si="95"/>
        <v>1.38</v>
      </c>
      <c r="K512" s="25">
        <f>J512+J513</f>
        <v>1.75</v>
      </c>
      <c r="L512" s="24"/>
      <c r="M512" s="24"/>
      <c r="N512" s="24"/>
      <c r="O512" s="24">
        <f t="shared" si="85"/>
        <v>3.5924999999999992E-2</v>
      </c>
      <c r="P512" s="24">
        <f>K512*$Q$7</f>
        <v>2.6249999999999999E-2</v>
      </c>
      <c r="Q512" s="24"/>
      <c r="R512" s="24">
        <f t="shared" si="86"/>
        <v>0.81429999999999991</v>
      </c>
      <c r="S512" s="26">
        <f>K512*$T$7</f>
        <v>0.59500000000000008</v>
      </c>
      <c r="T512" s="24"/>
      <c r="U512" s="27">
        <f t="shared" si="87"/>
        <v>2.3949999999999997E-4</v>
      </c>
      <c r="V512" s="27">
        <f>K512*$W$7</f>
        <v>1.75E-4</v>
      </c>
      <c r="W512" s="24"/>
      <c r="X512" s="24">
        <f t="shared" si="88"/>
        <v>1.8235529999999995</v>
      </c>
      <c r="Y512" s="24">
        <f>K512*$Z$7</f>
        <v>1.3324499999999999</v>
      </c>
      <c r="Z512" s="24"/>
      <c r="AA512" s="24">
        <f t="shared" si="89"/>
        <v>5.0690174999999993</v>
      </c>
      <c r="AB512" s="24">
        <f>K512+P512+S512+V512+Y512</f>
        <v>3.703875</v>
      </c>
      <c r="AC512" s="24">
        <f t="shared" si="90"/>
        <v>10.138034999999999</v>
      </c>
      <c r="AD512" s="24">
        <f>AB512*$AE$7</f>
        <v>7.4077500000000001</v>
      </c>
      <c r="AE512" s="24"/>
      <c r="AF512" s="24">
        <f t="shared" si="91"/>
        <v>0.45621157499999992</v>
      </c>
      <c r="AG512" s="24">
        <f>(AB512+AD512)*$AH$7</f>
        <v>0.33334874999999997</v>
      </c>
      <c r="AH512" s="24"/>
      <c r="AI512" s="28">
        <f t="shared" si="92"/>
        <v>15.663264074999997</v>
      </c>
      <c r="AJ512" s="28">
        <f>AB512+AD512+AG512</f>
        <v>11.444973750000001</v>
      </c>
      <c r="AK512" s="28">
        <f t="shared" si="93"/>
        <v>3.1326528149999997</v>
      </c>
      <c r="AL512" s="28">
        <f>AJ512*$AM$7</f>
        <v>2.2889947500000001</v>
      </c>
      <c r="AM512" s="73"/>
      <c r="AN512" s="28">
        <f t="shared" si="94"/>
        <v>18.795916889999997</v>
      </c>
      <c r="AO512" s="28">
        <f>AJ512+AL512</f>
        <v>13.733968500000001</v>
      </c>
    </row>
    <row r="513" spans="1:41" s="13" customFormat="1" ht="22.5" customHeight="1">
      <c r="A513" s="160"/>
      <c r="B513" s="161"/>
      <c r="C513" s="162"/>
      <c r="D513" s="21" t="s">
        <v>49</v>
      </c>
      <c r="E513" s="22">
        <v>15</v>
      </c>
      <c r="F513" s="22">
        <v>10</v>
      </c>
      <c r="G513" s="24">
        <f>$G$77</f>
        <v>3.6999999999999998E-2</v>
      </c>
      <c r="H513" s="24">
        <f t="shared" si="84"/>
        <v>0.55499999999999994</v>
      </c>
      <c r="I513" s="25"/>
      <c r="J513" s="24">
        <f t="shared" si="95"/>
        <v>0.37</v>
      </c>
      <c r="K513" s="25"/>
      <c r="L513" s="24"/>
      <c r="M513" s="24"/>
      <c r="N513" s="24"/>
      <c r="O513" s="24"/>
      <c r="P513" s="24"/>
      <c r="Q513" s="24"/>
      <c r="R513" s="24"/>
      <c r="S513" s="26"/>
      <c r="T513" s="24"/>
      <c r="U513" s="27"/>
      <c r="V513" s="27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8"/>
      <c r="AJ513" s="28"/>
      <c r="AK513" s="28"/>
      <c r="AL513" s="28"/>
      <c r="AM513" s="73"/>
      <c r="AN513" s="28"/>
      <c r="AO513" s="28"/>
    </row>
    <row r="514" spans="1:41" s="13" customFormat="1" ht="19.5" customHeight="1">
      <c r="A514" s="19" t="s">
        <v>684</v>
      </c>
      <c r="B514" s="20" t="s">
        <v>685</v>
      </c>
      <c r="C514" s="21"/>
      <c r="D514" s="21"/>
      <c r="E514" s="22"/>
      <c r="F514" s="22"/>
      <c r="G514" s="24"/>
      <c r="H514" s="24"/>
      <c r="I514" s="25"/>
      <c r="J514" s="24"/>
      <c r="K514" s="25"/>
      <c r="L514" s="24"/>
      <c r="M514" s="24"/>
      <c r="N514" s="24"/>
      <c r="O514" s="24"/>
      <c r="P514" s="24"/>
      <c r="Q514" s="24"/>
      <c r="R514" s="24"/>
      <c r="S514" s="26"/>
      <c r="T514" s="24"/>
      <c r="U514" s="27"/>
      <c r="V514" s="27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8"/>
      <c r="AJ514" s="28"/>
      <c r="AK514" s="28"/>
      <c r="AL514" s="28"/>
      <c r="AM514" s="73"/>
      <c r="AN514" s="28"/>
      <c r="AO514" s="28"/>
    </row>
    <row r="515" spans="1:41" s="13" customFormat="1" ht="24.75" customHeight="1">
      <c r="A515" s="19" t="s">
        <v>686</v>
      </c>
      <c r="B515" s="20" t="s">
        <v>687</v>
      </c>
      <c r="C515" s="21" t="s">
        <v>178</v>
      </c>
      <c r="D515" s="21" t="s">
        <v>49</v>
      </c>
      <c r="E515" s="22">
        <v>5</v>
      </c>
      <c r="F515" s="22"/>
      <c r="G515" s="24">
        <f>$G$77</f>
        <v>3.6999999999999998E-2</v>
      </c>
      <c r="H515" s="24">
        <f t="shared" si="84"/>
        <v>0.185</v>
      </c>
      <c r="I515" s="25">
        <f>H515</f>
        <v>0.185</v>
      </c>
      <c r="J515" s="24">
        <f t="shared" si="95"/>
        <v>0</v>
      </c>
      <c r="K515" s="25">
        <f>J515</f>
        <v>0</v>
      </c>
      <c r="L515" s="24"/>
      <c r="M515" s="24"/>
      <c r="N515" s="24"/>
      <c r="O515" s="24">
        <f t="shared" si="85"/>
        <v>2.7749999999999997E-3</v>
      </c>
      <c r="P515" s="24">
        <f>K515*$Q$7</f>
        <v>0</v>
      </c>
      <c r="Q515" s="24"/>
      <c r="R515" s="24">
        <f t="shared" si="86"/>
        <v>6.2899999999999998E-2</v>
      </c>
      <c r="S515" s="26">
        <f>K515*$T$7</f>
        <v>0</v>
      </c>
      <c r="T515" s="24"/>
      <c r="U515" s="27">
        <f t="shared" si="87"/>
        <v>1.8499999999999999E-5</v>
      </c>
      <c r="V515" s="27">
        <f>K515*$W$7</f>
        <v>0</v>
      </c>
      <c r="W515" s="24"/>
      <c r="X515" s="24">
        <f t="shared" si="88"/>
        <v>0.14085899999999998</v>
      </c>
      <c r="Y515" s="24">
        <f>K515*$Z$7</f>
        <v>0</v>
      </c>
      <c r="Z515" s="24"/>
      <c r="AA515" s="24">
        <f t="shared" si="89"/>
        <v>0.39155249999999997</v>
      </c>
      <c r="AB515" s="24">
        <f>K515+P515+S515+V515+Y515</f>
        <v>0</v>
      </c>
      <c r="AC515" s="24">
        <f t="shared" si="90"/>
        <v>0.78310499999999994</v>
      </c>
      <c r="AD515" s="24">
        <f>AB515*$AE$7</f>
        <v>0</v>
      </c>
      <c r="AE515" s="24"/>
      <c r="AF515" s="24">
        <f t="shared" si="91"/>
        <v>3.5239724999999993E-2</v>
      </c>
      <c r="AG515" s="24">
        <f>(AB515+AD515)*$AH$7</f>
        <v>0</v>
      </c>
      <c r="AH515" s="24"/>
      <c r="AI515" s="28">
        <f t="shared" si="92"/>
        <v>1.209897225</v>
      </c>
      <c r="AJ515" s="28">
        <f>AB515+AD515+AG515</f>
        <v>0</v>
      </c>
      <c r="AK515" s="28">
        <f t="shared" si="93"/>
        <v>0.24197944500000002</v>
      </c>
      <c r="AL515" s="28">
        <f>AJ515*$AM$7</f>
        <v>0</v>
      </c>
      <c r="AM515" s="73"/>
      <c r="AN515" s="28">
        <f t="shared" si="94"/>
        <v>1.4518766699999999</v>
      </c>
      <c r="AO515" s="28">
        <f>AJ515+AL515</f>
        <v>0</v>
      </c>
    </row>
    <row r="516" spans="1:41" s="13" customFormat="1" ht="24.75" customHeight="1">
      <c r="A516" s="19" t="s">
        <v>688</v>
      </c>
      <c r="B516" s="20" t="s">
        <v>689</v>
      </c>
      <c r="C516" s="21" t="s">
        <v>178</v>
      </c>
      <c r="D516" s="21" t="s">
        <v>49</v>
      </c>
      <c r="E516" s="22">
        <v>10</v>
      </c>
      <c r="F516" s="22">
        <v>5</v>
      </c>
      <c r="G516" s="24">
        <f>$G$77</f>
        <v>3.6999999999999998E-2</v>
      </c>
      <c r="H516" s="24">
        <f t="shared" si="84"/>
        <v>0.37</v>
      </c>
      <c r="I516" s="25">
        <f>H516</f>
        <v>0.37</v>
      </c>
      <c r="J516" s="24">
        <f t="shared" si="95"/>
        <v>0.185</v>
      </c>
      <c r="K516" s="25">
        <f>J516</f>
        <v>0.185</v>
      </c>
      <c r="L516" s="24"/>
      <c r="M516" s="24"/>
      <c r="N516" s="24"/>
      <c r="O516" s="24">
        <f t="shared" si="85"/>
        <v>5.5499999999999994E-3</v>
      </c>
      <c r="P516" s="24">
        <f>K516*$Q$7</f>
        <v>2.7749999999999997E-3</v>
      </c>
      <c r="Q516" s="24"/>
      <c r="R516" s="24">
        <f t="shared" si="86"/>
        <v>0.1258</v>
      </c>
      <c r="S516" s="26">
        <f>K516*$T$7</f>
        <v>6.2899999999999998E-2</v>
      </c>
      <c r="T516" s="24"/>
      <c r="U516" s="27">
        <f t="shared" si="87"/>
        <v>3.6999999999999998E-5</v>
      </c>
      <c r="V516" s="27">
        <f>K516*$W$7</f>
        <v>1.8499999999999999E-5</v>
      </c>
      <c r="W516" s="24"/>
      <c r="X516" s="24">
        <f t="shared" si="88"/>
        <v>0.28171799999999997</v>
      </c>
      <c r="Y516" s="24">
        <f>K516*$Z$7</f>
        <v>0.14085899999999998</v>
      </c>
      <c r="Z516" s="24"/>
      <c r="AA516" s="24">
        <f t="shared" si="89"/>
        <v>0.78310499999999994</v>
      </c>
      <c r="AB516" s="24">
        <f>K516+P516+S516+V516+Y516</f>
        <v>0.39155249999999997</v>
      </c>
      <c r="AC516" s="24">
        <f t="shared" si="90"/>
        <v>1.5662099999999999</v>
      </c>
      <c r="AD516" s="24">
        <f>AB516*$AE$7</f>
        <v>0.78310499999999994</v>
      </c>
      <c r="AE516" s="24"/>
      <c r="AF516" s="24">
        <f t="shared" si="91"/>
        <v>7.0479449999999985E-2</v>
      </c>
      <c r="AG516" s="24">
        <f>(AB516+AD516)*$AH$7</f>
        <v>3.5239724999999993E-2</v>
      </c>
      <c r="AH516" s="24"/>
      <c r="AI516" s="28">
        <f t="shared" si="92"/>
        <v>2.4197944499999999</v>
      </c>
      <c r="AJ516" s="28">
        <f>AB516+AD516+AG516</f>
        <v>1.209897225</v>
      </c>
      <c r="AK516" s="28">
        <f t="shared" si="93"/>
        <v>0.48395889000000003</v>
      </c>
      <c r="AL516" s="28">
        <f>AJ516*$AM$7</f>
        <v>0.24197944500000002</v>
      </c>
      <c r="AM516" s="73"/>
      <c r="AN516" s="28">
        <f t="shared" si="94"/>
        <v>2.9037533399999997</v>
      </c>
      <c r="AO516" s="28">
        <f>AJ516+AL516</f>
        <v>1.4518766699999999</v>
      </c>
    </row>
    <row r="517" spans="1:41" s="12" customFormat="1" ht="30" customHeight="1">
      <c r="A517" s="36" t="s">
        <v>690</v>
      </c>
      <c r="B517" s="74" t="s">
        <v>691</v>
      </c>
      <c r="C517" s="38" t="s">
        <v>439</v>
      </c>
      <c r="D517" s="38" t="s">
        <v>49</v>
      </c>
      <c r="E517" s="39">
        <v>15</v>
      </c>
      <c r="F517" s="39"/>
      <c r="G517" s="40">
        <f>$G$77</f>
        <v>3.6999999999999998E-2</v>
      </c>
      <c r="H517" s="40">
        <f t="shared" si="84"/>
        <v>0.55499999999999994</v>
      </c>
      <c r="I517" s="40">
        <f>H517</f>
        <v>0.55499999999999994</v>
      </c>
      <c r="J517" s="40"/>
      <c r="K517" s="40"/>
      <c r="L517" s="40"/>
      <c r="M517" s="40"/>
      <c r="N517" s="40"/>
      <c r="O517" s="40">
        <f t="shared" si="85"/>
        <v>8.3249999999999991E-3</v>
      </c>
      <c r="P517" s="40"/>
      <c r="Q517" s="40"/>
      <c r="R517" s="40">
        <f t="shared" si="86"/>
        <v>0.18869999999999998</v>
      </c>
      <c r="S517" s="41"/>
      <c r="T517" s="40"/>
      <c r="U517" s="42">
        <f t="shared" si="87"/>
        <v>5.5499999999999994E-5</v>
      </c>
      <c r="V517" s="42"/>
      <c r="W517" s="40"/>
      <c r="X517" s="40">
        <f t="shared" si="88"/>
        <v>0.42257699999999992</v>
      </c>
      <c r="Y517" s="40"/>
      <c r="Z517" s="40"/>
      <c r="AA517" s="40">
        <f t="shared" si="89"/>
        <v>1.1746574999999999</v>
      </c>
      <c r="AB517" s="40"/>
      <c r="AC517" s="40">
        <f t="shared" si="90"/>
        <v>2.3493149999999998</v>
      </c>
      <c r="AD517" s="40"/>
      <c r="AE517" s="40"/>
      <c r="AF517" s="40">
        <f t="shared" si="91"/>
        <v>0.10571917499999998</v>
      </c>
      <c r="AG517" s="40"/>
      <c r="AH517" s="40"/>
      <c r="AI517" s="43">
        <f t="shared" si="92"/>
        <v>3.6296916749999997</v>
      </c>
      <c r="AJ517" s="43"/>
      <c r="AK517" s="43">
        <f t="shared" si="93"/>
        <v>0.72593833499999993</v>
      </c>
      <c r="AL517" s="43"/>
      <c r="AM517" s="75"/>
      <c r="AN517" s="43">
        <f t="shared" si="94"/>
        <v>4.3556300099999996</v>
      </c>
      <c r="AO517" s="43"/>
    </row>
    <row r="518" spans="1:41" s="12" customFormat="1" ht="18.75" customHeight="1">
      <c r="A518" s="36" t="s">
        <v>692</v>
      </c>
      <c r="B518" s="37" t="s">
        <v>693</v>
      </c>
      <c r="C518" s="38"/>
      <c r="D518" s="38"/>
      <c r="E518" s="39"/>
      <c r="F518" s="39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1"/>
      <c r="T518" s="40"/>
      <c r="U518" s="42"/>
      <c r="V518" s="42"/>
      <c r="W518" s="40"/>
      <c r="X518" s="40"/>
      <c r="Y518" s="40"/>
      <c r="Z518" s="40"/>
      <c r="AA518" s="40"/>
      <c r="AB518" s="40"/>
      <c r="AC518" s="40"/>
      <c r="AD518" s="40"/>
      <c r="AE518" s="40"/>
      <c r="AF518" s="40"/>
      <c r="AG518" s="40"/>
      <c r="AH518" s="40"/>
      <c r="AI518" s="43"/>
      <c r="AJ518" s="43"/>
      <c r="AK518" s="43"/>
      <c r="AL518" s="43"/>
      <c r="AM518" s="75"/>
      <c r="AN518" s="43"/>
      <c r="AO518" s="43"/>
    </row>
    <row r="519" spans="1:41" s="12" customFormat="1" ht="21" customHeight="1">
      <c r="A519" s="36" t="s">
        <v>694</v>
      </c>
      <c r="B519" s="37" t="s">
        <v>695</v>
      </c>
      <c r="C519" s="38" t="s">
        <v>439</v>
      </c>
      <c r="D519" s="38" t="s">
        <v>49</v>
      </c>
      <c r="E519" s="39">
        <v>20</v>
      </c>
      <c r="F519" s="39"/>
      <c r="G519" s="40">
        <f>$G$77</f>
        <v>3.6999999999999998E-2</v>
      </c>
      <c r="H519" s="40">
        <f t="shared" si="84"/>
        <v>0.74</v>
      </c>
      <c r="I519" s="40">
        <f>H519</f>
        <v>0.74</v>
      </c>
      <c r="J519" s="40"/>
      <c r="K519" s="40"/>
      <c r="L519" s="40"/>
      <c r="M519" s="40"/>
      <c r="N519" s="40"/>
      <c r="O519" s="40">
        <f t="shared" si="85"/>
        <v>1.1099999999999999E-2</v>
      </c>
      <c r="P519" s="40"/>
      <c r="Q519" s="40"/>
      <c r="R519" s="40">
        <f t="shared" si="86"/>
        <v>0.25159999999999999</v>
      </c>
      <c r="S519" s="41"/>
      <c r="T519" s="40"/>
      <c r="U519" s="42">
        <f t="shared" si="87"/>
        <v>7.3999999999999996E-5</v>
      </c>
      <c r="V519" s="42"/>
      <c r="W519" s="40"/>
      <c r="X519" s="40">
        <f t="shared" si="88"/>
        <v>0.56343599999999994</v>
      </c>
      <c r="Y519" s="40"/>
      <c r="Z519" s="40"/>
      <c r="AA519" s="40">
        <f t="shared" si="89"/>
        <v>1.5662099999999999</v>
      </c>
      <c r="AB519" s="40"/>
      <c r="AC519" s="40">
        <f t="shared" si="90"/>
        <v>3.1324199999999998</v>
      </c>
      <c r="AD519" s="40"/>
      <c r="AE519" s="40"/>
      <c r="AF519" s="40">
        <f t="shared" si="91"/>
        <v>0.14095889999999997</v>
      </c>
      <c r="AG519" s="40"/>
      <c r="AH519" s="40"/>
      <c r="AI519" s="43">
        <f t="shared" si="92"/>
        <v>4.8395888999999999</v>
      </c>
      <c r="AJ519" s="43"/>
      <c r="AK519" s="43">
        <f t="shared" si="93"/>
        <v>0.96791778000000006</v>
      </c>
      <c r="AL519" s="43"/>
      <c r="AM519" s="75"/>
      <c r="AN519" s="43">
        <f t="shared" si="94"/>
        <v>5.8075066799999995</v>
      </c>
      <c r="AO519" s="43"/>
    </row>
    <row r="520" spans="1:41" s="12" customFormat="1" ht="27" customHeight="1">
      <c r="A520" s="36" t="s">
        <v>696</v>
      </c>
      <c r="B520" s="37" t="s">
        <v>697</v>
      </c>
      <c r="C520" s="38" t="s">
        <v>439</v>
      </c>
      <c r="D520" s="38" t="s">
        <v>49</v>
      </c>
      <c r="E520" s="39">
        <v>30</v>
      </c>
      <c r="F520" s="39"/>
      <c r="G520" s="40">
        <f>$G$77</f>
        <v>3.6999999999999998E-2</v>
      </c>
      <c r="H520" s="40">
        <f t="shared" si="84"/>
        <v>1.1099999999999999</v>
      </c>
      <c r="I520" s="40">
        <f>H520</f>
        <v>1.1099999999999999</v>
      </c>
      <c r="J520" s="40"/>
      <c r="K520" s="40"/>
      <c r="L520" s="40"/>
      <c r="M520" s="40"/>
      <c r="N520" s="40"/>
      <c r="O520" s="40">
        <f t="shared" si="85"/>
        <v>1.6649999999999998E-2</v>
      </c>
      <c r="P520" s="40"/>
      <c r="Q520" s="40"/>
      <c r="R520" s="40">
        <f t="shared" si="86"/>
        <v>0.37739999999999996</v>
      </c>
      <c r="S520" s="41"/>
      <c r="T520" s="40"/>
      <c r="U520" s="42">
        <f t="shared" si="87"/>
        <v>1.1099999999999999E-4</v>
      </c>
      <c r="V520" s="42"/>
      <c r="W520" s="40"/>
      <c r="X520" s="40">
        <f t="shared" si="88"/>
        <v>0.84515399999999985</v>
      </c>
      <c r="Y520" s="40"/>
      <c r="Z520" s="40"/>
      <c r="AA520" s="40">
        <f t="shared" si="89"/>
        <v>2.3493149999999998</v>
      </c>
      <c r="AB520" s="40"/>
      <c r="AC520" s="40">
        <f t="shared" si="90"/>
        <v>4.6986299999999996</v>
      </c>
      <c r="AD520" s="40"/>
      <c r="AE520" s="40"/>
      <c r="AF520" s="40">
        <f t="shared" si="91"/>
        <v>0.21143834999999997</v>
      </c>
      <c r="AG520" s="40"/>
      <c r="AH520" s="40"/>
      <c r="AI520" s="43">
        <f t="shared" si="92"/>
        <v>7.2593833499999993</v>
      </c>
      <c r="AJ520" s="43"/>
      <c r="AK520" s="43">
        <f t="shared" si="93"/>
        <v>1.4518766699999999</v>
      </c>
      <c r="AL520" s="43"/>
      <c r="AM520" s="75"/>
      <c r="AN520" s="43">
        <f t="shared" si="94"/>
        <v>8.7112600199999992</v>
      </c>
      <c r="AO520" s="43"/>
    </row>
    <row r="521" spans="1:41" s="12" customFormat="1" ht="23.25" customHeight="1">
      <c r="A521" s="36" t="s">
        <v>698</v>
      </c>
      <c r="B521" s="37" t="s">
        <v>699</v>
      </c>
      <c r="C521" s="38" t="s">
        <v>439</v>
      </c>
      <c r="D521" s="38" t="s">
        <v>49</v>
      </c>
      <c r="E521" s="39">
        <v>60</v>
      </c>
      <c r="F521" s="39"/>
      <c r="G521" s="40">
        <f>$G$77</f>
        <v>3.6999999999999998E-2</v>
      </c>
      <c r="H521" s="40">
        <f t="shared" si="84"/>
        <v>2.2199999999999998</v>
      </c>
      <c r="I521" s="40">
        <f>H521</f>
        <v>2.2199999999999998</v>
      </c>
      <c r="J521" s="40"/>
      <c r="K521" s="40"/>
      <c r="L521" s="40"/>
      <c r="M521" s="40"/>
      <c r="N521" s="40"/>
      <c r="O521" s="40">
        <f t="shared" si="85"/>
        <v>3.3299999999999996E-2</v>
      </c>
      <c r="P521" s="40"/>
      <c r="Q521" s="40"/>
      <c r="R521" s="40">
        <f t="shared" si="86"/>
        <v>0.75479999999999992</v>
      </c>
      <c r="S521" s="41"/>
      <c r="T521" s="40"/>
      <c r="U521" s="42">
        <f t="shared" si="87"/>
        <v>2.2199999999999998E-4</v>
      </c>
      <c r="V521" s="42"/>
      <c r="W521" s="40"/>
      <c r="X521" s="40">
        <f t="shared" si="88"/>
        <v>1.6903079999999997</v>
      </c>
      <c r="Y521" s="40"/>
      <c r="Z521" s="40"/>
      <c r="AA521" s="40">
        <f t="shared" si="89"/>
        <v>4.6986299999999996</v>
      </c>
      <c r="AB521" s="40"/>
      <c r="AC521" s="40">
        <f t="shared" si="90"/>
        <v>9.3972599999999993</v>
      </c>
      <c r="AD521" s="40"/>
      <c r="AE521" s="40"/>
      <c r="AF521" s="40">
        <f t="shared" si="91"/>
        <v>0.42287669999999994</v>
      </c>
      <c r="AG521" s="40"/>
      <c r="AH521" s="40"/>
      <c r="AI521" s="43">
        <f t="shared" si="92"/>
        <v>14.518766699999999</v>
      </c>
      <c r="AJ521" s="43"/>
      <c r="AK521" s="43">
        <f t="shared" si="93"/>
        <v>2.9037533399999997</v>
      </c>
      <c r="AL521" s="43"/>
      <c r="AM521" s="75"/>
      <c r="AN521" s="43">
        <f t="shared" si="94"/>
        <v>17.422520039999998</v>
      </c>
      <c r="AO521" s="43"/>
    </row>
    <row r="522" spans="1:41" s="13" customFormat="1" ht="38.25" hidden="1" customHeight="1">
      <c r="A522" s="19"/>
      <c r="B522" s="20"/>
      <c r="C522" s="21"/>
      <c r="D522" s="21"/>
      <c r="E522" s="22"/>
      <c r="F522" s="22"/>
      <c r="G522" s="24"/>
      <c r="H522" s="24"/>
      <c r="I522" s="25"/>
      <c r="J522" s="24"/>
      <c r="K522" s="25"/>
      <c r="L522" s="24"/>
      <c r="M522" s="24"/>
      <c r="N522" s="24"/>
      <c r="O522" s="24"/>
      <c r="P522" s="24"/>
      <c r="Q522" s="24"/>
      <c r="R522" s="24"/>
      <c r="S522" s="26"/>
      <c r="T522" s="24"/>
      <c r="U522" s="27"/>
      <c r="V522" s="27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8"/>
      <c r="AJ522" s="28"/>
      <c r="AK522" s="28"/>
      <c r="AL522" s="28"/>
      <c r="AM522" s="73"/>
      <c r="AN522" s="28"/>
      <c r="AO522" s="28"/>
    </row>
    <row r="523" spans="1:41" s="58" customFormat="1" ht="38.25" customHeight="1">
      <c r="A523" s="48" t="s">
        <v>700</v>
      </c>
      <c r="B523" s="49" t="s">
        <v>701</v>
      </c>
      <c r="C523" s="50"/>
      <c r="D523" s="50"/>
      <c r="E523" s="51"/>
      <c r="F523" s="51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3"/>
      <c r="T523" s="52"/>
      <c r="U523" s="55"/>
      <c r="V523" s="55"/>
      <c r="W523" s="52"/>
      <c r="X523" s="52"/>
      <c r="Y523" s="52"/>
      <c r="Z523" s="52"/>
      <c r="AA523" s="52"/>
      <c r="AB523" s="52"/>
      <c r="AC523" s="52"/>
      <c r="AD523" s="52"/>
      <c r="AE523" s="52"/>
      <c r="AF523" s="52"/>
      <c r="AG523" s="52"/>
      <c r="AH523" s="52"/>
      <c r="AI523" s="56"/>
      <c r="AJ523" s="56"/>
      <c r="AK523" s="56"/>
      <c r="AL523" s="56"/>
      <c r="AM523" s="57"/>
      <c r="AN523" s="56"/>
      <c r="AO523" s="56"/>
    </row>
    <row r="524" spans="1:41" s="13" customFormat="1" ht="31.5" customHeight="1">
      <c r="A524" s="160" t="s">
        <v>702</v>
      </c>
      <c r="B524" s="161" t="s">
        <v>703</v>
      </c>
      <c r="C524" s="162" t="s">
        <v>178</v>
      </c>
      <c r="D524" s="21" t="s">
        <v>179</v>
      </c>
      <c r="E524" s="22">
        <v>100</v>
      </c>
      <c r="F524" s="22">
        <v>55</v>
      </c>
      <c r="G524" s="24">
        <f>$G$76</f>
        <v>4.5999999999999999E-2</v>
      </c>
      <c r="H524" s="24">
        <f t="shared" si="84"/>
        <v>4.5999999999999996</v>
      </c>
      <c r="I524" s="25">
        <f>H524+H525</f>
        <v>5.8</v>
      </c>
      <c r="J524" s="24">
        <f t="shared" si="95"/>
        <v>2.5299999999999998</v>
      </c>
      <c r="K524" s="25">
        <f>J524+J525</f>
        <v>3.3699999999999997</v>
      </c>
      <c r="L524" s="24"/>
      <c r="M524" s="24"/>
      <c r="N524" s="24"/>
      <c r="O524" s="24">
        <f t="shared" si="85"/>
        <v>8.6999999999999994E-2</v>
      </c>
      <c r="P524" s="24">
        <f>K524*$Q$7</f>
        <v>5.0549999999999991E-2</v>
      </c>
      <c r="Q524" s="24"/>
      <c r="R524" s="24">
        <f t="shared" si="86"/>
        <v>1.972</v>
      </c>
      <c r="S524" s="26">
        <f>K524*$T$7</f>
        <v>1.1457999999999999</v>
      </c>
      <c r="T524" s="24"/>
      <c r="U524" s="27">
        <f t="shared" si="87"/>
        <v>5.8E-4</v>
      </c>
      <c r="V524" s="27">
        <f>K524*$W$7</f>
        <v>3.3700000000000001E-4</v>
      </c>
      <c r="W524" s="24"/>
      <c r="X524" s="24">
        <f t="shared" si="88"/>
        <v>4.4161199999999994</v>
      </c>
      <c r="Y524" s="24">
        <f>K524*$Z$7</f>
        <v>2.5659179999999995</v>
      </c>
      <c r="Z524" s="24"/>
      <c r="AA524" s="24">
        <f t="shared" si="89"/>
        <v>12.275700000000001</v>
      </c>
      <c r="AB524" s="24">
        <f>K524+P524+S524+V524+Y524</f>
        <v>7.1326049999999999</v>
      </c>
      <c r="AC524" s="24">
        <f t="shared" si="90"/>
        <v>24.551400000000001</v>
      </c>
      <c r="AD524" s="24">
        <f>AB524*$AE$7</f>
        <v>14.26521</v>
      </c>
      <c r="AE524" s="24"/>
      <c r="AF524" s="24">
        <f t="shared" si="91"/>
        <v>1.104813</v>
      </c>
      <c r="AG524" s="24">
        <f>(AB524+AD524)*$AH$7</f>
        <v>0.64193445000000005</v>
      </c>
      <c r="AH524" s="24"/>
      <c r="AI524" s="28">
        <f t="shared" si="92"/>
        <v>37.931913000000002</v>
      </c>
      <c r="AJ524" s="28">
        <f>AB524+AD524+AG524</f>
        <v>22.039749450000002</v>
      </c>
      <c r="AK524" s="28">
        <f t="shared" si="93"/>
        <v>7.5863826000000003</v>
      </c>
      <c r="AL524" s="28">
        <f>AJ524*$AM$7</f>
        <v>4.4079498900000003</v>
      </c>
      <c r="AM524" s="73"/>
      <c r="AN524" s="28">
        <f t="shared" si="94"/>
        <v>45.518295600000002</v>
      </c>
      <c r="AO524" s="28">
        <f>AJ524+AL524</f>
        <v>26.447699340000003</v>
      </c>
    </row>
    <row r="525" spans="1:41" s="13" customFormat="1" ht="24.75" customHeight="1">
      <c r="A525" s="160"/>
      <c r="B525" s="161"/>
      <c r="C525" s="162"/>
      <c r="D525" s="21" t="s">
        <v>704</v>
      </c>
      <c r="E525" s="22">
        <v>50</v>
      </c>
      <c r="F525" s="22">
        <v>35</v>
      </c>
      <c r="G525" s="61">
        <v>2.4E-2</v>
      </c>
      <c r="H525" s="24">
        <f t="shared" si="84"/>
        <v>1.2</v>
      </c>
      <c r="I525" s="25"/>
      <c r="J525" s="24">
        <f t="shared" si="95"/>
        <v>0.84</v>
      </c>
      <c r="K525" s="25"/>
      <c r="L525" s="24"/>
      <c r="M525" s="24"/>
      <c r="N525" s="24"/>
      <c r="O525" s="24"/>
      <c r="P525" s="24"/>
      <c r="Q525" s="24"/>
      <c r="R525" s="24"/>
      <c r="S525" s="26"/>
      <c r="T525" s="24"/>
      <c r="U525" s="27"/>
      <c r="V525" s="27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8"/>
      <c r="AJ525" s="28"/>
      <c r="AK525" s="28"/>
      <c r="AL525" s="28"/>
      <c r="AM525" s="73"/>
      <c r="AN525" s="28"/>
      <c r="AO525" s="28"/>
    </row>
    <row r="526" spans="1:41" s="13" customFormat="1" ht="13.5" customHeight="1">
      <c r="A526" s="160" t="s">
        <v>705</v>
      </c>
      <c r="B526" s="161" t="s">
        <v>706</v>
      </c>
      <c r="C526" s="162" t="s">
        <v>178</v>
      </c>
      <c r="D526" s="21" t="s">
        <v>179</v>
      </c>
      <c r="E526" s="22">
        <v>140</v>
      </c>
      <c r="F526" s="22">
        <v>75</v>
      </c>
      <c r="G526" s="24">
        <f>$G$76</f>
        <v>4.5999999999999999E-2</v>
      </c>
      <c r="H526" s="24">
        <f t="shared" si="84"/>
        <v>6.4399999999999995</v>
      </c>
      <c r="I526" s="25">
        <f>H526+H527</f>
        <v>8.24</v>
      </c>
      <c r="J526" s="24">
        <f t="shared" si="95"/>
        <v>3.4499999999999997</v>
      </c>
      <c r="K526" s="25">
        <f>J526+J527</f>
        <v>4.5299999999999994</v>
      </c>
      <c r="L526" s="24"/>
      <c r="M526" s="24"/>
      <c r="N526" s="24"/>
      <c r="O526" s="24">
        <f t="shared" si="85"/>
        <v>0.1236</v>
      </c>
      <c r="P526" s="24">
        <f>K526*$Q$7</f>
        <v>6.7949999999999983E-2</v>
      </c>
      <c r="Q526" s="24"/>
      <c r="R526" s="24">
        <f t="shared" si="86"/>
        <v>2.8016000000000001</v>
      </c>
      <c r="S526" s="26">
        <f>K526*$T$7</f>
        <v>1.5401999999999998</v>
      </c>
      <c r="T526" s="24"/>
      <c r="U526" s="27">
        <f t="shared" si="87"/>
        <v>8.2400000000000008E-4</v>
      </c>
      <c r="V526" s="27">
        <f>K526*$W$7</f>
        <v>4.5299999999999995E-4</v>
      </c>
      <c r="W526" s="24"/>
      <c r="X526" s="24">
        <f t="shared" si="88"/>
        <v>6.273936</v>
      </c>
      <c r="Y526" s="24">
        <f>K526*$Z$7</f>
        <v>3.4491419999999993</v>
      </c>
      <c r="Z526" s="24"/>
      <c r="AA526" s="24">
        <f t="shared" si="89"/>
        <v>17.439959999999999</v>
      </c>
      <c r="AB526" s="24">
        <f>K526+P526+S526+V526+Y526</f>
        <v>9.5877449999999982</v>
      </c>
      <c r="AC526" s="24">
        <f t="shared" si="90"/>
        <v>34.879919999999998</v>
      </c>
      <c r="AD526" s="24">
        <f>AB526*$AE$7</f>
        <v>19.175489999999996</v>
      </c>
      <c r="AE526" s="24"/>
      <c r="AF526" s="24">
        <f t="shared" si="91"/>
        <v>1.5695963999999998</v>
      </c>
      <c r="AG526" s="24">
        <f>(AB526+AD526)*$AH$7</f>
        <v>0.86289704999999983</v>
      </c>
      <c r="AH526" s="24"/>
      <c r="AI526" s="28">
        <f t="shared" si="92"/>
        <v>53.8894764</v>
      </c>
      <c r="AJ526" s="28">
        <f>AB526+AD526+AG526</f>
        <v>29.626132049999995</v>
      </c>
      <c r="AK526" s="28">
        <f t="shared" si="93"/>
        <v>10.777895280000001</v>
      </c>
      <c r="AL526" s="28">
        <f>AJ526*$AM$7</f>
        <v>5.9252264099999996</v>
      </c>
      <c r="AM526" s="73"/>
      <c r="AN526" s="28">
        <f t="shared" si="94"/>
        <v>64.667371680000002</v>
      </c>
      <c r="AO526" s="28">
        <f>AJ526+AL526</f>
        <v>35.551358459999996</v>
      </c>
    </row>
    <row r="527" spans="1:41" s="13" customFormat="1" ht="28.5" customHeight="1">
      <c r="A527" s="160"/>
      <c r="B527" s="161"/>
      <c r="C527" s="162"/>
      <c r="D527" s="21" t="s">
        <v>704</v>
      </c>
      <c r="E527" s="22">
        <v>75</v>
      </c>
      <c r="F527" s="22">
        <v>45</v>
      </c>
      <c r="G527" s="24">
        <f>$G$525</f>
        <v>2.4E-2</v>
      </c>
      <c r="H527" s="24">
        <f t="shared" si="84"/>
        <v>1.8</v>
      </c>
      <c r="I527" s="25"/>
      <c r="J527" s="24">
        <f t="shared" si="95"/>
        <v>1.08</v>
      </c>
      <c r="K527" s="25"/>
      <c r="L527" s="24"/>
      <c r="M527" s="24"/>
      <c r="N527" s="24"/>
      <c r="O527" s="24"/>
      <c r="P527" s="24"/>
      <c r="Q527" s="24"/>
      <c r="R527" s="24"/>
      <c r="S527" s="26"/>
      <c r="T527" s="24"/>
      <c r="U527" s="27"/>
      <c r="V527" s="27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8"/>
      <c r="AJ527" s="28"/>
      <c r="AK527" s="28"/>
      <c r="AL527" s="28"/>
      <c r="AM527" s="73"/>
      <c r="AN527" s="28"/>
      <c r="AO527" s="28"/>
    </row>
    <row r="528" spans="1:41" s="13" customFormat="1" ht="31.5" customHeight="1">
      <c r="A528" s="19" t="s">
        <v>707</v>
      </c>
      <c r="B528" s="20" t="s">
        <v>708</v>
      </c>
      <c r="C528" s="21"/>
      <c r="D528" s="21" t="s">
        <v>704</v>
      </c>
      <c r="E528" s="22">
        <v>100</v>
      </c>
      <c r="F528" s="22">
        <v>45</v>
      </c>
      <c r="G528" s="24">
        <f>$G$525</f>
        <v>2.4E-2</v>
      </c>
      <c r="H528" s="24">
        <f t="shared" si="84"/>
        <v>2.4</v>
      </c>
      <c r="I528" s="25">
        <f>H528</f>
        <v>2.4</v>
      </c>
      <c r="J528" s="24">
        <f t="shared" si="95"/>
        <v>1.08</v>
      </c>
      <c r="K528" s="25">
        <f>J528</f>
        <v>1.08</v>
      </c>
      <c r="L528" s="24"/>
      <c r="M528" s="24"/>
      <c r="N528" s="24"/>
      <c r="O528" s="24">
        <f t="shared" si="85"/>
        <v>3.5999999999999997E-2</v>
      </c>
      <c r="P528" s="24">
        <f>K528*$Q$7</f>
        <v>1.6199999999999999E-2</v>
      </c>
      <c r="Q528" s="24"/>
      <c r="R528" s="24">
        <f t="shared" si="86"/>
        <v>0.81600000000000006</v>
      </c>
      <c r="S528" s="26">
        <f>K528*$T$7</f>
        <v>0.36720000000000003</v>
      </c>
      <c r="T528" s="24"/>
      <c r="U528" s="27">
        <f t="shared" si="87"/>
        <v>2.4000000000000001E-4</v>
      </c>
      <c r="V528" s="27">
        <f>K528*$W$7</f>
        <v>1.0800000000000001E-4</v>
      </c>
      <c r="W528" s="24"/>
      <c r="X528" s="24">
        <f t="shared" si="88"/>
        <v>1.8273599999999999</v>
      </c>
      <c r="Y528" s="24">
        <f>K528*$Z$7</f>
        <v>0.82231200000000004</v>
      </c>
      <c r="Z528" s="24"/>
      <c r="AA528" s="24">
        <f t="shared" si="89"/>
        <v>5.0795999999999992</v>
      </c>
      <c r="AB528" s="24">
        <f>K528+P528+S528+V528+Y528</f>
        <v>2.2858200000000002</v>
      </c>
      <c r="AC528" s="24">
        <f t="shared" si="90"/>
        <v>10.159199999999998</v>
      </c>
      <c r="AD528" s="24">
        <f>AB528*$AE$7</f>
        <v>4.5716400000000004</v>
      </c>
      <c r="AE528" s="24"/>
      <c r="AF528" s="24">
        <f t="shared" si="91"/>
        <v>0.4571639999999999</v>
      </c>
      <c r="AG528" s="24">
        <f>(AB528+AD528)*$AH$7</f>
        <v>0.20572380000000001</v>
      </c>
      <c r="AH528" s="24"/>
      <c r="AI528" s="28">
        <f t="shared" si="92"/>
        <v>15.695963999999998</v>
      </c>
      <c r="AJ528" s="28">
        <f>AB528+AD528+AG528</f>
        <v>7.0631838000000009</v>
      </c>
      <c r="AK528" s="28">
        <f t="shared" si="93"/>
        <v>3.1391928</v>
      </c>
      <c r="AL528" s="28">
        <f>AJ528*$AM$7</f>
        <v>1.4126367600000003</v>
      </c>
      <c r="AM528" s="73"/>
      <c r="AN528" s="28">
        <f t="shared" si="94"/>
        <v>18.8351568</v>
      </c>
      <c r="AO528" s="28">
        <f>AJ528+AL528</f>
        <v>8.4758205600000007</v>
      </c>
    </row>
    <row r="529" spans="1:41" s="13" customFormat="1" ht="13.5" customHeight="1">
      <c r="A529" s="160" t="s">
        <v>709</v>
      </c>
      <c r="B529" s="161" t="s">
        <v>710</v>
      </c>
      <c r="C529" s="162" t="s">
        <v>178</v>
      </c>
      <c r="D529" s="21" t="s">
        <v>179</v>
      </c>
      <c r="E529" s="22">
        <v>135</v>
      </c>
      <c r="F529" s="22">
        <v>65</v>
      </c>
      <c r="G529" s="24">
        <f>$G$76</f>
        <v>4.5999999999999999E-2</v>
      </c>
      <c r="H529" s="24">
        <f t="shared" si="84"/>
        <v>6.21</v>
      </c>
      <c r="I529" s="25">
        <f>H529+H530</f>
        <v>8.129999999999999</v>
      </c>
      <c r="J529" s="24">
        <f t="shared" si="95"/>
        <v>2.9899999999999998</v>
      </c>
      <c r="K529" s="25">
        <f>J529+J530</f>
        <v>4.07</v>
      </c>
      <c r="L529" s="24"/>
      <c r="M529" s="24"/>
      <c r="N529" s="24"/>
      <c r="O529" s="24">
        <f t="shared" si="85"/>
        <v>0.12194999999999998</v>
      </c>
      <c r="P529" s="24">
        <f>K529*$Q$7</f>
        <v>6.105E-2</v>
      </c>
      <c r="Q529" s="24"/>
      <c r="R529" s="24">
        <f t="shared" si="86"/>
        <v>2.7641999999999998</v>
      </c>
      <c r="S529" s="26">
        <f>K529*$T$7</f>
        <v>1.3838000000000001</v>
      </c>
      <c r="T529" s="24"/>
      <c r="U529" s="27">
        <f t="shared" si="87"/>
        <v>8.1299999999999992E-4</v>
      </c>
      <c r="V529" s="27">
        <f>K529*$W$7</f>
        <v>4.0700000000000003E-4</v>
      </c>
      <c r="W529" s="24"/>
      <c r="X529" s="24">
        <f t="shared" si="88"/>
        <v>6.1901819999999992</v>
      </c>
      <c r="Y529" s="24">
        <f>K529*$Z$7</f>
        <v>3.0988980000000002</v>
      </c>
      <c r="Z529" s="24"/>
      <c r="AA529" s="24">
        <f t="shared" si="89"/>
        <v>17.207145000000001</v>
      </c>
      <c r="AB529" s="24">
        <f>K529+P529+S529+V529+Y529</f>
        <v>8.6141550000000002</v>
      </c>
      <c r="AC529" s="24">
        <f t="shared" si="90"/>
        <v>34.414290000000001</v>
      </c>
      <c r="AD529" s="24">
        <f>AB529*$AE$7</f>
        <v>17.22831</v>
      </c>
      <c r="AE529" s="24"/>
      <c r="AF529" s="24">
        <f t="shared" si="91"/>
        <v>1.5486430500000001</v>
      </c>
      <c r="AG529" s="24">
        <f>(AB529+AD529)*$AH$7</f>
        <v>0.77527394999999999</v>
      </c>
      <c r="AH529" s="24"/>
      <c r="AI529" s="28">
        <f t="shared" si="92"/>
        <v>53.170078050000008</v>
      </c>
      <c r="AJ529" s="28">
        <f>AB529+AD529+AG529</f>
        <v>26.61773895</v>
      </c>
      <c r="AK529" s="28">
        <f t="shared" si="93"/>
        <v>10.634015610000002</v>
      </c>
      <c r="AL529" s="28">
        <f>AJ529*$AM$7</f>
        <v>5.3235477900000001</v>
      </c>
      <c r="AM529" s="73"/>
      <c r="AN529" s="28">
        <f t="shared" si="94"/>
        <v>63.804093660000007</v>
      </c>
      <c r="AO529" s="28">
        <f>AJ529+AL529</f>
        <v>31.941286739999999</v>
      </c>
    </row>
    <row r="530" spans="1:41" s="13" customFormat="1" ht="24.75" customHeight="1">
      <c r="A530" s="160"/>
      <c r="B530" s="161"/>
      <c r="C530" s="162"/>
      <c r="D530" s="21" t="s">
        <v>704</v>
      </c>
      <c r="E530" s="22">
        <v>80</v>
      </c>
      <c r="F530" s="22">
        <v>45</v>
      </c>
      <c r="G530" s="24">
        <f>$G$525</f>
        <v>2.4E-2</v>
      </c>
      <c r="H530" s="24">
        <f t="shared" si="84"/>
        <v>1.92</v>
      </c>
      <c r="I530" s="25"/>
      <c r="J530" s="24">
        <f t="shared" si="95"/>
        <v>1.08</v>
      </c>
      <c r="K530" s="25"/>
      <c r="L530" s="24"/>
      <c r="M530" s="24"/>
      <c r="N530" s="24"/>
      <c r="O530" s="24"/>
      <c r="P530" s="24"/>
      <c r="Q530" s="24"/>
      <c r="R530" s="24"/>
      <c r="S530" s="26"/>
      <c r="T530" s="24"/>
      <c r="U530" s="27"/>
      <c r="V530" s="27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8"/>
      <c r="AJ530" s="28"/>
      <c r="AK530" s="28"/>
      <c r="AL530" s="28"/>
      <c r="AM530" s="73"/>
      <c r="AN530" s="28"/>
      <c r="AO530" s="28"/>
    </row>
    <row r="531" spans="1:41" s="13" customFormat="1" ht="32.25" customHeight="1">
      <c r="A531" s="19" t="s">
        <v>711</v>
      </c>
      <c r="B531" s="20" t="s">
        <v>712</v>
      </c>
      <c r="C531" s="21" t="s">
        <v>178</v>
      </c>
      <c r="D531" s="21" t="s">
        <v>704</v>
      </c>
      <c r="E531" s="22">
        <v>90</v>
      </c>
      <c r="F531" s="22">
        <v>50</v>
      </c>
      <c r="G531" s="24">
        <f>$G$525</f>
        <v>2.4E-2</v>
      </c>
      <c r="H531" s="24">
        <f t="shared" si="84"/>
        <v>2.16</v>
      </c>
      <c r="I531" s="25">
        <f>H531</f>
        <v>2.16</v>
      </c>
      <c r="J531" s="24">
        <f t="shared" si="95"/>
        <v>1.2</v>
      </c>
      <c r="K531" s="25">
        <f>J531</f>
        <v>1.2</v>
      </c>
      <c r="L531" s="24"/>
      <c r="M531" s="24"/>
      <c r="N531" s="24"/>
      <c r="O531" s="24">
        <f t="shared" si="85"/>
        <v>3.2399999999999998E-2</v>
      </c>
      <c r="P531" s="24">
        <f>K531*$Q$7</f>
        <v>1.7999999999999999E-2</v>
      </c>
      <c r="Q531" s="24"/>
      <c r="R531" s="24">
        <f t="shared" si="86"/>
        <v>0.73440000000000005</v>
      </c>
      <c r="S531" s="26">
        <f>K531*$T$7</f>
        <v>0.40800000000000003</v>
      </c>
      <c r="T531" s="24"/>
      <c r="U531" s="27">
        <f t="shared" si="87"/>
        <v>2.1600000000000002E-4</v>
      </c>
      <c r="V531" s="27">
        <f>K531*$W$7</f>
        <v>1.2E-4</v>
      </c>
      <c r="W531" s="24"/>
      <c r="X531" s="24">
        <f t="shared" si="88"/>
        <v>1.6446240000000001</v>
      </c>
      <c r="Y531" s="24">
        <f>K531*$Z$7</f>
        <v>0.91367999999999994</v>
      </c>
      <c r="Z531" s="24"/>
      <c r="AA531" s="24">
        <f t="shared" si="89"/>
        <v>4.5716400000000004</v>
      </c>
      <c r="AB531" s="24">
        <f>K531+P531+S531+V531+Y531</f>
        <v>2.5397999999999996</v>
      </c>
      <c r="AC531" s="24">
        <f t="shared" si="90"/>
        <v>9.1432800000000007</v>
      </c>
      <c r="AD531" s="24">
        <f>AB531*$AE$7</f>
        <v>5.0795999999999992</v>
      </c>
      <c r="AE531" s="24"/>
      <c r="AF531" s="24">
        <f t="shared" si="91"/>
        <v>0.41144760000000002</v>
      </c>
      <c r="AG531" s="24">
        <f>(AB531+AD531)*$AH$7</f>
        <v>0.22858199999999995</v>
      </c>
      <c r="AH531" s="24"/>
      <c r="AI531" s="28">
        <f t="shared" si="92"/>
        <v>14.126367600000002</v>
      </c>
      <c r="AJ531" s="28">
        <f>AB531+AD531+AG531</f>
        <v>7.8479819999999991</v>
      </c>
      <c r="AK531" s="28">
        <f t="shared" si="93"/>
        <v>2.8252735200000005</v>
      </c>
      <c r="AL531" s="28">
        <f>AJ531*$AM$7</f>
        <v>1.5695964</v>
      </c>
      <c r="AM531" s="73"/>
      <c r="AN531" s="28">
        <f t="shared" si="94"/>
        <v>16.951641120000001</v>
      </c>
      <c r="AO531" s="28">
        <f>AJ531+AL531</f>
        <v>9.4175784</v>
      </c>
    </row>
    <row r="532" spans="1:41" s="13" customFormat="1" ht="15" customHeight="1">
      <c r="A532" s="160" t="s">
        <v>713</v>
      </c>
      <c r="B532" s="161" t="s">
        <v>714</v>
      </c>
      <c r="C532" s="162" t="s">
        <v>178</v>
      </c>
      <c r="D532" s="21" t="s">
        <v>179</v>
      </c>
      <c r="E532" s="22">
        <v>50</v>
      </c>
      <c r="F532" s="22">
        <v>35</v>
      </c>
      <c r="G532" s="24">
        <f>$G$76</f>
        <v>4.5999999999999999E-2</v>
      </c>
      <c r="H532" s="24">
        <f t="shared" si="84"/>
        <v>2.2999999999999998</v>
      </c>
      <c r="I532" s="25">
        <f>H532+H533</f>
        <v>2.9</v>
      </c>
      <c r="J532" s="24">
        <f t="shared" si="95"/>
        <v>1.6099999999999999</v>
      </c>
      <c r="K532" s="25">
        <f>J532+J533</f>
        <v>2.09</v>
      </c>
      <c r="L532" s="24"/>
      <c r="M532" s="24"/>
      <c r="N532" s="24"/>
      <c r="O532" s="24">
        <f t="shared" si="85"/>
        <v>4.3499999999999997E-2</v>
      </c>
      <c r="P532" s="24">
        <f>K532*$Q$7</f>
        <v>3.1349999999999996E-2</v>
      </c>
      <c r="Q532" s="24"/>
      <c r="R532" s="24">
        <f t="shared" si="86"/>
        <v>0.98599999999999999</v>
      </c>
      <c r="S532" s="26">
        <f>K532*$T$7</f>
        <v>0.71060000000000001</v>
      </c>
      <c r="T532" s="24"/>
      <c r="U532" s="27">
        <f t="shared" si="87"/>
        <v>2.9E-4</v>
      </c>
      <c r="V532" s="27">
        <f>K532*$W$7</f>
        <v>2.0899999999999998E-4</v>
      </c>
      <c r="W532" s="24"/>
      <c r="X532" s="24">
        <f t="shared" si="88"/>
        <v>2.2080599999999997</v>
      </c>
      <c r="Y532" s="24">
        <f>K532*$Z$7</f>
        <v>1.5913259999999998</v>
      </c>
      <c r="Z532" s="24"/>
      <c r="AA532" s="24">
        <f t="shared" si="89"/>
        <v>6.1378500000000003</v>
      </c>
      <c r="AB532" s="24">
        <f>K532+P532+S532+V532+Y532</f>
        <v>4.4234849999999994</v>
      </c>
      <c r="AC532" s="24">
        <f t="shared" si="90"/>
        <v>12.275700000000001</v>
      </c>
      <c r="AD532" s="24">
        <f>AB532*$AE$7</f>
        <v>8.8469699999999989</v>
      </c>
      <c r="AE532" s="24"/>
      <c r="AF532" s="24">
        <f t="shared" si="91"/>
        <v>0.55240650000000002</v>
      </c>
      <c r="AG532" s="24">
        <f>(AB532+AD532)*$AH$7</f>
        <v>0.39811364999999993</v>
      </c>
      <c r="AH532" s="24"/>
      <c r="AI532" s="28">
        <f t="shared" si="92"/>
        <v>18.965956500000001</v>
      </c>
      <c r="AJ532" s="28">
        <f>AB532+AD532+AG532</f>
        <v>13.668568649999997</v>
      </c>
      <c r="AK532" s="28">
        <f t="shared" si="93"/>
        <v>3.7931913000000002</v>
      </c>
      <c r="AL532" s="28">
        <f>AJ532*$AM$7</f>
        <v>2.7337137299999998</v>
      </c>
      <c r="AM532" s="73"/>
      <c r="AN532" s="28">
        <f t="shared" si="94"/>
        <v>22.759147800000001</v>
      </c>
      <c r="AO532" s="28">
        <f>AJ532+AL532</f>
        <v>16.402282379999995</v>
      </c>
    </row>
    <row r="533" spans="1:41" s="13" customFormat="1" ht="20.25" customHeight="1">
      <c r="A533" s="160"/>
      <c r="B533" s="161"/>
      <c r="C533" s="162"/>
      <c r="D533" s="21" t="s">
        <v>704</v>
      </c>
      <c r="E533" s="22">
        <v>25</v>
      </c>
      <c r="F533" s="22">
        <v>20</v>
      </c>
      <c r="G533" s="24">
        <f>$G$525</f>
        <v>2.4E-2</v>
      </c>
      <c r="H533" s="24">
        <f t="shared" si="84"/>
        <v>0.6</v>
      </c>
      <c r="I533" s="25"/>
      <c r="J533" s="24">
        <f t="shared" si="95"/>
        <v>0.48</v>
      </c>
      <c r="K533" s="25"/>
      <c r="L533" s="24"/>
      <c r="M533" s="24"/>
      <c r="N533" s="24"/>
      <c r="O533" s="24"/>
      <c r="P533" s="24"/>
      <c r="Q533" s="24"/>
      <c r="R533" s="24"/>
      <c r="S533" s="26"/>
      <c r="T533" s="24"/>
      <c r="U533" s="27"/>
      <c r="V533" s="27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8"/>
      <c r="AJ533" s="28"/>
      <c r="AK533" s="28"/>
      <c r="AL533" s="28"/>
      <c r="AM533" s="73"/>
      <c r="AN533" s="28"/>
      <c r="AO533" s="28"/>
    </row>
    <row r="534" spans="1:41" s="13" customFormat="1" ht="11.25" customHeight="1">
      <c r="A534" s="160" t="s">
        <v>715</v>
      </c>
      <c r="B534" s="161" t="s">
        <v>716</v>
      </c>
      <c r="C534" s="162" t="s">
        <v>178</v>
      </c>
      <c r="D534" s="21" t="s">
        <v>179</v>
      </c>
      <c r="E534" s="22">
        <v>130</v>
      </c>
      <c r="F534" s="22">
        <v>55</v>
      </c>
      <c r="G534" s="24">
        <f>$G$76</f>
        <v>4.5999999999999999E-2</v>
      </c>
      <c r="H534" s="24">
        <f t="shared" si="84"/>
        <v>5.9799999999999995</v>
      </c>
      <c r="I534" s="25">
        <f>H534+H535</f>
        <v>7.8999999999999995</v>
      </c>
      <c r="J534" s="24">
        <f t="shared" si="95"/>
        <v>2.5299999999999998</v>
      </c>
      <c r="K534" s="25">
        <f>J534+J535</f>
        <v>3.61</v>
      </c>
      <c r="L534" s="24"/>
      <c r="M534" s="24"/>
      <c r="N534" s="24"/>
      <c r="O534" s="24">
        <f t="shared" si="85"/>
        <v>0.11849999999999999</v>
      </c>
      <c r="P534" s="24">
        <f>K534*$Q$7</f>
        <v>5.4149999999999997E-2</v>
      </c>
      <c r="Q534" s="24"/>
      <c r="R534" s="24">
        <f t="shared" si="86"/>
        <v>2.6859999999999999</v>
      </c>
      <c r="S534" s="26">
        <f>K534*$T$7</f>
        <v>1.2274</v>
      </c>
      <c r="T534" s="24"/>
      <c r="U534" s="27">
        <f t="shared" si="87"/>
        <v>7.9000000000000001E-4</v>
      </c>
      <c r="V534" s="27">
        <f>K534*$W$7</f>
        <v>3.6099999999999999E-4</v>
      </c>
      <c r="W534" s="24"/>
      <c r="X534" s="24">
        <f t="shared" si="88"/>
        <v>6.0150599999999992</v>
      </c>
      <c r="Y534" s="24">
        <f>K534*$Z$7</f>
        <v>2.7486539999999997</v>
      </c>
      <c r="Z534" s="24"/>
      <c r="AA534" s="24">
        <f t="shared" si="89"/>
        <v>16.72035</v>
      </c>
      <c r="AB534" s="24">
        <f>K534+P534+S534+V534+Y534</f>
        <v>7.6405649999999987</v>
      </c>
      <c r="AC534" s="24">
        <f t="shared" si="90"/>
        <v>33.4407</v>
      </c>
      <c r="AD534" s="24">
        <f>AB534*$AE$7</f>
        <v>15.281129999999997</v>
      </c>
      <c r="AE534" s="24"/>
      <c r="AF534" s="24">
        <f t="shared" si="91"/>
        <v>1.5048315000000001</v>
      </c>
      <c r="AG534" s="24">
        <f>(AB534+AD534)*$AH$7</f>
        <v>0.68765084999999981</v>
      </c>
      <c r="AH534" s="24"/>
      <c r="AI534" s="28">
        <f t="shared" si="92"/>
        <v>51.665881500000005</v>
      </c>
      <c r="AJ534" s="28">
        <f>AB534+AD534+AG534</f>
        <v>23.609345849999997</v>
      </c>
      <c r="AK534" s="28">
        <f t="shared" si="93"/>
        <v>10.333176300000002</v>
      </c>
      <c r="AL534" s="28">
        <f>AJ534*$AM$7</f>
        <v>4.7218691699999997</v>
      </c>
      <c r="AM534" s="73"/>
      <c r="AN534" s="28">
        <f t="shared" si="94"/>
        <v>61.999057800000003</v>
      </c>
      <c r="AO534" s="28">
        <f>AJ534+AL534</f>
        <v>28.331215019999995</v>
      </c>
    </row>
    <row r="535" spans="1:41" s="13" customFormat="1" ht="28.5" customHeight="1">
      <c r="A535" s="160"/>
      <c r="B535" s="161"/>
      <c r="C535" s="162"/>
      <c r="D535" s="21" t="s">
        <v>704</v>
      </c>
      <c r="E535" s="22">
        <v>80</v>
      </c>
      <c r="F535" s="22">
        <v>45</v>
      </c>
      <c r="G535" s="24">
        <f>$G$525</f>
        <v>2.4E-2</v>
      </c>
      <c r="H535" s="24">
        <f t="shared" si="84"/>
        <v>1.92</v>
      </c>
      <c r="I535" s="25"/>
      <c r="J535" s="24">
        <f t="shared" si="95"/>
        <v>1.08</v>
      </c>
      <c r="K535" s="25"/>
      <c r="L535" s="24"/>
      <c r="M535" s="24"/>
      <c r="N535" s="24"/>
      <c r="O535" s="24"/>
      <c r="P535" s="24"/>
      <c r="Q535" s="24"/>
      <c r="R535" s="24"/>
      <c r="S535" s="26"/>
      <c r="T535" s="24"/>
      <c r="U535" s="27"/>
      <c r="V535" s="27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8"/>
      <c r="AJ535" s="28"/>
      <c r="AK535" s="28"/>
      <c r="AL535" s="28"/>
      <c r="AM535" s="73"/>
      <c r="AN535" s="28"/>
      <c r="AO535" s="28"/>
    </row>
    <row r="536" spans="1:41" s="13" customFormat="1" ht="15" customHeight="1">
      <c r="A536" s="160" t="s">
        <v>717</v>
      </c>
      <c r="B536" s="161" t="s">
        <v>718</v>
      </c>
      <c r="C536" s="162" t="s">
        <v>178</v>
      </c>
      <c r="D536" s="21" t="s">
        <v>179</v>
      </c>
      <c r="E536" s="22">
        <v>150</v>
      </c>
      <c r="F536" s="22">
        <v>75</v>
      </c>
      <c r="G536" s="24">
        <f>$G$76</f>
        <v>4.5999999999999999E-2</v>
      </c>
      <c r="H536" s="24">
        <f t="shared" si="84"/>
        <v>6.8999999999999995</v>
      </c>
      <c r="I536" s="25">
        <f>H536+H537</f>
        <v>8.94</v>
      </c>
      <c r="J536" s="24">
        <f t="shared" si="95"/>
        <v>3.4499999999999997</v>
      </c>
      <c r="K536" s="25">
        <f>J536+J537</f>
        <v>4.6499999999999995</v>
      </c>
      <c r="L536" s="24"/>
      <c r="M536" s="24"/>
      <c r="N536" s="24"/>
      <c r="O536" s="24">
        <f t="shared" si="85"/>
        <v>0.1341</v>
      </c>
      <c r="P536" s="24">
        <f>K536*$Q$7</f>
        <v>6.9749999999999993E-2</v>
      </c>
      <c r="Q536" s="24"/>
      <c r="R536" s="24">
        <f t="shared" si="86"/>
        <v>3.0396000000000001</v>
      </c>
      <c r="S536" s="26">
        <f>K536*$T$7</f>
        <v>1.581</v>
      </c>
      <c r="T536" s="24"/>
      <c r="U536" s="27">
        <f t="shared" si="87"/>
        <v>8.9400000000000005E-4</v>
      </c>
      <c r="V536" s="27">
        <f>K536*$W$7</f>
        <v>4.6499999999999997E-4</v>
      </c>
      <c r="W536" s="24"/>
      <c r="X536" s="24">
        <f t="shared" si="88"/>
        <v>6.8069159999999993</v>
      </c>
      <c r="Y536" s="24">
        <f>K536*$Z$7</f>
        <v>3.5405099999999994</v>
      </c>
      <c r="Z536" s="24"/>
      <c r="AA536" s="24">
        <f t="shared" si="89"/>
        <v>18.921509999999998</v>
      </c>
      <c r="AB536" s="24">
        <f>K536+P536+S536+V536+Y536</f>
        <v>9.8417249999999985</v>
      </c>
      <c r="AC536" s="24">
        <f t="shared" si="90"/>
        <v>37.843019999999996</v>
      </c>
      <c r="AD536" s="24">
        <f>AB536*$AE$7</f>
        <v>19.683449999999997</v>
      </c>
      <c r="AE536" s="24"/>
      <c r="AF536" s="24">
        <f t="shared" si="91"/>
        <v>1.7029358999999997</v>
      </c>
      <c r="AG536" s="24">
        <f>(AB536+AD536)*$AH$7</f>
        <v>0.88575524999999988</v>
      </c>
      <c r="AH536" s="24"/>
      <c r="AI536" s="28">
        <f t="shared" si="92"/>
        <v>58.467465899999993</v>
      </c>
      <c r="AJ536" s="28">
        <f>AB536+AD536+AG536</f>
        <v>30.410930249999996</v>
      </c>
      <c r="AK536" s="28">
        <f t="shared" si="93"/>
        <v>11.693493179999999</v>
      </c>
      <c r="AL536" s="28">
        <f>AJ536*$AM$7</f>
        <v>6.0821860499999998</v>
      </c>
      <c r="AM536" s="73"/>
      <c r="AN536" s="28">
        <f t="shared" si="94"/>
        <v>70.160959079999998</v>
      </c>
      <c r="AO536" s="28">
        <f>AJ536+AL536</f>
        <v>36.493116299999997</v>
      </c>
    </row>
    <row r="537" spans="1:41" s="13" customFormat="1" ht="17.25" customHeight="1">
      <c r="A537" s="160"/>
      <c r="B537" s="161"/>
      <c r="C537" s="162"/>
      <c r="D537" s="21" t="s">
        <v>704</v>
      </c>
      <c r="E537" s="22">
        <v>85</v>
      </c>
      <c r="F537" s="22">
        <v>50</v>
      </c>
      <c r="G537" s="24">
        <f>$G$525</f>
        <v>2.4E-2</v>
      </c>
      <c r="H537" s="24">
        <f t="shared" si="84"/>
        <v>2.04</v>
      </c>
      <c r="I537" s="25"/>
      <c r="J537" s="24">
        <f t="shared" si="95"/>
        <v>1.2</v>
      </c>
      <c r="K537" s="25"/>
      <c r="L537" s="24"/>
      <c r="M537" s="24"/>
      <c r="N537" s="24"/>
      <c r="O537" s="24"/>
      <c r="P537" s="24"/>
      <c r="Q537" s="24"/>
      <c r="R537" s="24"/>
      <c r="S537" s="26"/>
      <c r="T537" s="24"/>
      <c r="U537" s="27"/>
      <c r="V537" s="27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8"/>
      <c r="AJ537" s="28"/>
      <c r="AK537" s="28"/>
      <c r="AL537" s="28"/>
      <c r="AM537" s="73"/>
      <c r="AN537" s="28"/>
      <c r="AO537" s="28"/>
    </row>
    <row r="538" spans="1:41" s="13" customFormat="1" ht="14.25" customHeight="1">
      <c r="A538" s="160" t="s">
        <v>719</v>
      </c>
      <c r="B538" s="161" t="s">
        <v>720</v>
      </c>
      <c r="C538" s="162" t="s">
        <v>178</v>
      </c>
      <c r="D538" s="21" t="s">
        <v>179</v>
      </c>
      <c r="E538" s="22">
        <v>170</v>
      </c>
      <c r="F538" s="22">
        <v>95</v>
      </c>
      <c r="G538" s="24">
        <f>$G$76</f>
        <v>4.5999999999999999E-2</v>
      </c>
      <c r="H538" s="24">
        <f t="shared" si="84"/>
        <v>7.82</v>
      </c>
      <c r="I538" s="25">
        <f>H538+H539</f>
        <v>10.220000000000001</v>
      </c>
      <c r="J538" s="24">
        <f t="shared" si="95"/>
        <v>4.37</v>
      </c>
      <c r="K538" s="25">
        <f>J538+J539</f>
        <v>5.93</v>
      </c>
      <c r="L538" s="24"/>
      <c r="M538" s="24"/>
      <c r="N538" s="24"/>
      <c r="O538" s="24">
        <f t="shared" si="85"/>
        <v>0.15329999999999999</v>
      </c>
      <c r="P538" s="24">
        <f>K538*$Q$7</f>
        <v>8.8949999999999987E-2</v>
      </c>
      <c r="Q538" s="24"/>
      <c r="R538" s="24">
        <f t="shared" si="86"/>
        <v>3.4748000000000006</v>
      </c>
      <c r="S538" s="26">
        <f>K538*$T$7</f>
        <v>2.0162</v>
      </c>
      <c r="T538" s="24"/>
      <c r="U538" s="27">
        <f t="shared" si="87"/>
        <v>1.0220000000000001E-3</v>
      </c>
      <c r="V538" s="27">
        <f>K538*$W$7</f>
        <v>5.9299999999999999E-4</v>
      </c>
      <c r="W538" s="24"/>
      <c r="X538" s="24">
        <f t="shared" si="88"/>
        <v>7.7815080000000005</v>
      </c>
      <c r="Y538" s="24">
        <f>K538*$Z$7</f>
        <v>4.5151019999999997</v>
      </c>
      <c r="Z538" s="24"/>
      <c r="AA538" s="24">
        <f t="shared" si="89"/>
        <v>21.630630000000004</v>
      </c>
      <c r="AB538" s="24">
        <f>K538+P538+S538+V538+Y538</f>
        <v>12.550844999999999</v>
      </c>
      <c r="AC538" s="24">
        <f t="shared" si="90"/>
        <v>43.261260000000007</v>
      </c>
      <c r="AD538" s="24">
        <f>AB538*$AE$7</f>
        <v>25.101689999999998</v>
      </c>
      <c r="AE538" s="24"/>
      <c r="AF538" s="24">
        <f t="shared" si="91"/>
        <v>1.9467567000000006</v>
      </c>
      <c r="AG538" s="24">
        <f>(AB538+AD538)*$AH$7</f>
        <v>1.1295760500000001</v>
      </c>
      <c r="AH538" s="24"/>
      <c r="AI538" s="28">
        <f t="shared" si="92"/>
        <v>66.838646700000012</v>
      </c>
      <c r="AJ538" s="28">
        <f>AB538+AD538+AG538</f>
        <v>38.782111049999997</v>
      </c>
      <c r="AK538" s="28">
        <f t="shared" si="93"/>
        <v>13.367729340000004</v>
      </c>
      <c r="AL538" s="28">
        <f>AJ538*$AM$7</f>
        <v>7.7564222100000002</v>
      </c>
      <c r="AM538" s="73"/>
      <c r="AN538" s="28">
        <f t="shared" si="94"/>
        <v>80.206376040000009</v>
      </c>
      <c r="AO538" s="28">
        <f>AJ538+AL538</f>
        <v>46.538533259999994</v>
      </c>
    </row>
    <row r="539" spans="1:41" s="13" customFormat="1" ht="32.25" customHeight="1">
      <c r="A539" s="160"/>
      <c r="B539" s="161"/>
      <c r="C539" s="162"/>
      <c r="D539" s="21" t="s">
        <v>704</v>
      </c>
      <c r="E539" s="22">
        <v>100</v>
      </c>
      <c r="F539" s="22">
        <v>65</v>
      </c>
      <c r="G539" s="24">
        <f>$G$525</f>
        <v>2.4E-2</v>
      </c>
      <c r="H539" s="24">
        <f t="shared" si="84"/>
        <v>2.4</v>
      </c>
      <c r="I539" s="25"/>
      <c r="J539" s="24">
        <f t="shared" si="95"/>
        <v>1.56</v>
      </c>
      <c r="K539" s="25"/>
      <c r="L539" s="24"/>
      <c r="M539" s="24"/>
      <c r="N539" s="24"/>
      <c r="O539" s="24"/>
      <c r="P539" s="24"/>
      <c r="Q539" s="24"/>
      <c r="R539" s="24"/>
      <c r="S539" s="26"/>
      <c r="T539" s="24"/>
      <c r="U539" s="27"/>
      <c r="V539" s="27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8"/>
      <c r="AJ539" s="28"/>
      <c r="AK539" s="28"/>
      <c r="AL539" s="28"/>
      <c r="AM539" s="73"/>
      <c r="AN539" s="28"/>
      <c r="AO539" s="28"/>
    </row>
    <row r="540" spans="1:41" s="13" customFormat="1" ht="38.25" customHeight="1">
      <c r="A540" s="160" t="s">
        <v>721</v>
      </c>
      <c r="B540" s="161" t="s">
        <v>722</v>
      </c>
      <c r="C540" s="162" t="s">
        <v>178</v>
      </c>
      <c r="D540" s="21" t="s">
        <v>179</v>
      </c>
      <c r="E540" s="22">
        <v>190</v>
      </c>
      <c r="F540" s="22">
        <v>115</v>
      </c>
      <c r="G540" s="24">
        <f>$G$76</f>
        <v>4.5999999999999999E-2</v>
      </c>
      <c r="H540" s="24">
        <f t="shared" si="84"/>
        <v>8.74</v>
      </c>
      <c r="I540" s="25">
        <f>H540+H541</f>
        <v>11.620000000000001</v>
      </c>
      <c r="J540" s="24">
        <f t="shared" si="95"/>
        <v>5.29</v>
      </c>
      <c r="K540" s="25">
        <f>J540+J541</f>
        <v>7.33</v>
      </c>
      <c r="L540" s="24"/>
      <c r="M540" s="24"/>
      <c r="N540" s="24"/>
      <c r="O540" s="24">
        <f t="shared" si="85"/>
        <v>0.17430000000000001</v>
      </c>
      <c r="P540" s="24">
        <f>K540*$Q$7</f>
        <v>0.10994999999999999</v>
      </c>
      <c r="Q540" s="24"/>
      <c r="R540" s="24">
        <f t="shared" si="86"/>
        <v>3.9508000000000005</v>
      </c>
      <c r="S540" s="26">
        <f>K540*$T$7</f>
        <v>2.4922000000000004</v>
      </c>
      <c r="T540" s="24"/>
      <c r="U540" s="27">
        <f t="shared" si="87"/>
        <v>1.1620000000000001E-3</v>
      </c>
      <c r="V540" s="27">
        <f>K540*$W$7</f>
        <v>7.3300000000000004E-4</v>
      </c>
      <c r="W540" s="24"/>
      <c r="X540" s="24">
        <f t="shared" si="88"/>
        <v>8.847468000000001</v>
      </c>
      <c r="Y540" s="24">
        <f>K540*$Z$7</f>
        <v>5.5810620000000002</v>
      </c>
      <c r="Z540" s="24"/>
      <c r="AA540" s="24">
        <f t="shared" si="89"/>
        <v>24.593730000000004</v>
      </c>
      <c r="AB540" s="24">
        <f>K540+P540+S540+V540+Y540</f>
        <v>15.513945</v>
      </c>
      <c r="AC540" s="24">
        <f t="shared" si="90"/>
        <v>49.187460000000009</v>
      </c>
      <c r="AD540" s="24">
        <f>AB540*$AE$7</f>
        <v>31.027889999999999</v>
      </c>
      <c r="AE540" s="24"/>
      <c r="AF540" s="24">
        <f t="shared" si="91"/>
        <v>2.2134357000000002</v>
      </c>
      <c r="AG540" s="24">
        <f>(AB540+AD540)*$AH$7</f>
        <v>1.3962550499999999</v>
      </c>
      <c r="AH540" s="24"/>
      <c r="AI540" s="28">
        <f t="shared" si="92"/>
        <v>75.994625700000014</v>
      </c>
      <c r="AJ540" s="28">
        <f>AB540+AD540+AG540</f>
        <v>47.93809005</v>
      </c>
      <c r="AK540" s="28">
        <f t="shared" si="93"/>
        <v>15.198925140000004</v>
      </c>
      <c r="AL540" s="28">
        <f>AJ540*$AM$7</f>
        <v>9.5876180099999999</v>
      </c>
      <c r="AM540" s="73"/>
      <c r="AN540" s="28">
        <f t="shared" si="94"/>
        <v>91.193550840000015</v>
      </c>
      <c r="AO540" s="28">
        <f>AJ540+AL540</f>
        <v>57.525708059999999</v>
      </c>
    </row>
    <row r="541" spans="1:41" s="13" customFormat="1" ht="38.25" customHeight="1">
      <c r="A541" s="160"/>
      <c r="B541" s="161"/>
      <c r="C541" s="162"/>
      <c r="D541" s="21" t="s">
        <v>704</v>
      </c>
      <c r="E541" s="22">
        <v>120</v>
      </c>
      <c r="F541" s="22">
        <v>85</v>
      </c>
      <c r="G541" s="24">
        <f>$G$525</f>
        <v>2.4E-2</v>
      </c>
      <c r="H541" s="24">
        <f t="shared" si="84"/>
        <v>2.88</v>
      </c>
      <c r="I541" s="25"/>
      <c r="J541" s="24">
        <f t="shared" si="95"/>
        <v>2.04</v>
      </c>
      <c r="K541" s="25"/>
      <c r="L541" s="24"/>
      <c r="M541" s="24"/>
      <c r="N541" s="24"/>
      <c r="O541" s="24"/>
      <c r="P541" s="24"/>
      <c r="Q541" s="24"/>
      <c r="R541" s="24"/>
      <c r="S541" s="26"/>
      <c r="T541" s="24"/>
      <c r="U541" s="27"/>
      <c r="V541" s="27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8"/>
      <c r="AJ541" s="28"/>
      <c r="AK541" s="28"/>
      <c r="AL541" s="28"/>
      <c r="AM541" s="73"/>
      <c r="AN541" s="28"/>
      <c r="AO541" s="28"/>
    </row>
    <row r="542" spans="1:41" s="13" customFormat="1" ht="38.25" customHeight="1">
      <c r="A542" s="19" t="s">
        <v>723</v>
      </c>
      <c r="B542" s="20" t="s">
        <v>724</v>
      </c>
      <c r="C542" s="21"/>
      <c r="D542" s="21" t="s">
        <v>704</v>
      </c>
      <c r="E542" s="22">
        <v>30</v>
      </c>
      <c r="F542" s="22">
        <v>10</v>
      </c>
      <c r="G542" s="24">
        <f>$G$525</f>
        <v>2.4E-2</v>
      </c>
      <c r="H542" s="24">
        <f t="shared" si="84"/>
        <v>0.72</v>
      </c>
      <c r="I542" s="25">
        <f>H542</f>
        <v>0.72</v>
      </c>
      <c r="J542" s="24">
        <f t="shared" si="95"/>
        <v>0.24</v>
      </c>
      <c r="K542" s="25">
        <f>J542</f>
        <v>0.24</v>
      </c>
      <c r="L542" s="24"/>
      <c r="M542" s="24"/>
      <c r="N542" s="24"/>
      <c r="O542" s="24">
        <f t="shared" si="85"/>
        <v>1.0799999999999999E-2</v>
      </c>
      <c r="P542" s="24">
        <f>K542*$Q$7</f>
        <v>3.5999999999999999E-3</v>
      </c>
      <c r="Q542" s="24"/>
      <c r="R542" s="24">
        <f t="shared" si="86"/>
        <v>0.24480000000000002</v>
      </c>
      <c r="S542" s="26">
        <f>K542*$T$7</f>
        <v>8.1600000000000006E-2</v>
      </c>
      <c r="T542" s="24"/>
      <c r="U542" s="27">
        <f t="shared" si="87"/>
        <v>7.2000000000000002E-5</v>
      </c>
      <c r="V542" s="27">
        <f>K542*$W$7</f>
        <v>2.4000000000000001E-5</v>
      </c>
      <c r="W542" s="24"/>
      <c r="X542" s="24">
        <f t="shared" si="88"/>
        <v>0.54820799999999992</v>
      </c>
      <c r="Y542" s="24">
        <f>K542*$Z$7</f>
        <v>0.18273599999999998</v>
      </c>
      <c r="Z542" s="24"/>
      <c r="AA542" s="24">
        <f t="shared" si="89"/>
        <v>1.5238799999999999</v>
      </c>
      <c r="AB542" s="24">
        <f>K542+P542+S542+V542+Y542</f>
        <v>0.50795999999999997</v>
      </c>
      <c r="AC542" s="24">
        <f t="shared" si="90"/>
        <v>3.0477599999999998</v>
      </c>
      <c r="AD542" s="24">
        <f>AB542*$AE$7</f>
        <v>1.0159199999999999</v>
      </c>
      <c r="AE542" s="24"/>
      <c r="AF542" s="24">
        <f t="shared" si="91"/>
        <v>0.13714919999999997</v>
      </c>
      <c r="AG542" s="24">
        <f>(AB542+AD542)*$AH$7</f>
        <v>4.5716399999999997E-2</v>
      </c>
      <c r="AH542" s="24"/>
      <c r="AI542" s="28">
        <f t="shared" si="92"/>
        <v>4.7087891999999991</v>
      </c>
      <c r="AJ542" s="28">
        <f>AB542+AD542+AG542</f>
        <v>1.5695964</v>
      </c>
      <c r="AK542" s="28">
        <f t="shared" si="93"/>
        <v>0.94175783999999985</v>
      </c>
      <c r="AL542" s="28">
        <f>AJ542*$AM$7</f>
        <v>0.31391928000000002</v>
      </c>
      <c r="AM542" s="73"/>
      <c r="AN542" s="28">
        <f t="shared" si="94"/>
        <v>5.6505470399999993</v>
      </c>
      <c r="AO542" s="28">
        <f>AJ542+AL542</f>
        <v>1.8835156799999999</v>
      </c>
    </row>
    <row r="543" spans="1:41" s="58" customFormat="1" ht="32.25" customHeight="1">
      <c r="A543" s="48" t="s">
        <v>725</v>
      </c>
      <c r="B543" s="49" t="s">
        <v>726</v>
      </c>
      <c r="C543" s="50"/>
      <c r="D543" s="50"/>
      <c r="E543" s="51"/>
      <c r="F543" s="51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3"/>
      <c r="T543" s="52"/>
      <c r="U543" s="55"/>
      <c r="V543" s="55"/>
      <c r="W543" s="52"/>
      <c r="X543" s="52"/>
      <c r="Y543" s="52"/>
      <c r="Z543" s="52"/>
      <c r="AA543" s="52"/>
      <c r="AB543" s="52"/>
      <c r="AC543" s="52"/>
      <c r="AD543" s="52"/>
      <c r="AE543" s="52"/>
      <c r="AF543" s="52"/>
      <c r="AG543" s="52"/>
      <c r="AH543" s="52"/>
      <c r="AI543" s="56"/>
      <c r="AJ543" s="56"/>
      <c r="AK543" s="56"/>
      <c r="AL543" s="56"/>
      <c r="AM543" s="57"/>
      <c r="AN543" s="56"/>
      <c r="AO543" s="56"/>
    </row>
    <row r="544" spans="1:41" s="58" customFormat="1" ht="16.5" customHeight="1">
      <c r="A544" s="59" t="s">
        <v>727</v>
      </c>
      <c r="B544" s="60" t="s">
        <v>728</v>
      </c>
      <c r="C544" s="50"/>
      <c r="D544" s="50"/>
      <c r="E544" s="51"/>
      <c r="F544" s="51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3"/>
      <c r="T544" s="52"/>
      <c r="U544" s="55"/>
      <c r="V544" s="55"/>
      <c r="W544" s="52"/>
      <c r="X544" s="52"/>
      <c r="Y544" s="52"/>
      <c r="Z544" s="52"/>
      <c r="AA544" s="52"/>
      <c r="AB544" s="52"/>
      <c r="AC544" s="52"/>
      <c r="AD544" s="52"/>
      <c r="AE544" s="52"/>
      <c r="AF544" s="52"/>
      <c r="AG544" s="52"/>
      <c r="AH544" s="52"/>
      <c r="AI544" s="56"/>
      <c r="AJ544" s="56"/>
      <c r="AK544" s="56"/>
      <c r="AL544" s="56"/>
      <c r="AM544" s="57"/>
      <c r="AN544" s="56"/>
      <c r="AO544" s="56"/>
    </row>
    <row r="545" spans="1:41" s="13" customFormat="1" ht="23.25" customHeight="1">
      <c r="A545" s="19" t="s">
        <v>729</v>
      </c>
      <c r="B545" s="20" t="s">
        <v>730</v>
      </c>
      <c r="C545" s="21"/>
      <c r="D545" s="21"/>
      <c r="E545" s="22"/>
      <c r="F545" s="22"/>
      <c r="G545" s="24"/>
      <c r="H545" s="24"/>
      <c r="I545" s="25"/>
      <c r="J545" s="24"/>
      <c r="K545" s="25"/>
      <c r="L545" s="24"/>
      <c r="M545" s="24"/>
      <c r="N545" s="24"/>
      <c r="O545" s="24"/>
      <c r="P545" s="24"/>
      <c r="Q545" s="24"/>
      <c r="R545" s="24"/>
      <c r="S545" s="26"/>
      <c r="T545" s="24"/>
      <c r="U545" s="27"/>
      <c r="V545" s="27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8"/>
      <c r="AJ545" s="28"/>
      <c r="AK545" s="28"/>
      <c r="AL545" s="28"/>
      <c r="AM545" s="73"/>
      <c r="AN545" s="28"/>
      <c r="AO545" s="28"/>
    </row>
    <row r="546" spans="1:41" s="13" customFormat="1" ht="23.25" customHeight="1">
      <c r="A546" s="160" t="s">
        <v>731</v>
      </c>
      <c r="B546" s="161" t="s">
        <v>732</v>
      </c>
      <c r="C546" s="162" t="s">
        <v>178</v>
      </c>
      <c r="D546" s="21" t="s">
        <v>49</v>
      </c>
      <c r="E546" s="22">
        <v>30</v>
      </c>
      <c r="F546" s="22">
        <v>30</v>
      </c>
      <c r="G546" s="24">
        <f>$G$77</f>
        <v>3.6999999999999998E-2</v>
      </c>
      <c r="H546" s="24">
        <f t="shared" ref="H546:H610" si="96">E546*G546</f>
        <v>1.1099999999999999</v>
      </c>
      <c r="I546" s="25">
        <f>H546+H547</f>
        <v>2.79</v>
      </c>
      <c r="J546" s="24">
        <f t="shared" ref="J546:J613" si="97">F546*G546</f>
        <v>1.1099999999999999</v>
      </c>
      <c r="K546" s="25">
        <f>J546+J547</f>
        <v>2.19</v>
      </c>
      <c r="L546" s="24"/>
      <c r="M546" s="24"/>
      <c r="N546" s="24"/>
      <c r="O546" s="24">
        <f>I546*$Q$7</f>
        <v>4.1849999999999998E-2</v>
      </c>
      <c r="P546" s="24">
        <f>K546*$Q$7</f>
        <v>3.2849999999999997E-2</v>
      </c>
      <c r="Q546" s="24"/>
      <c r="R546" s="24">
        <f>I546*$T$7</f>
        <v>0.94860000000000011</v>
      </c>
      <c r="S546" s="26">
        <f>K546*$T$7</f>
        <v>0.74460000000000004</v>
      </c>
      <c r="T546" s="24"/>
      <c r="U546" s="27">
        <f>I546*$W$7</f>
        <v>2.7900000000000001E-4</v>
      </c>
      <c r="V546" s="27">
        <f>K546*$W$7</f>
        <v>2.1900000000000001E-4</v>
      </c>
      <c r="W546" s="24"/>
      <c r="X546" s="24">
        <f>I546*$Z$7</f>
        <v>2.1243059999999998</v>
      </c>
      <c r="Y546" s="24">
        <f>K546*$Z$7</f>
        <v>1.6674659999999999</v>
      </c>
      <c r="Z546" s="24"/>
      <c r="AA546" s="24">
        <f>I546+O546+R546+U546+X546</f>
        <v>5.9050349999999998</v>
      </c>
      <c r="AB546" s="24">
        <f>K546+P546+S546+V546+Y546</f>
        <v>4.635135</v>
      </c>
      <c r="AC546" s="24">
        <f>AA546*$AE$7</f>
        <v>11.81007</v>
      </c>
      <c r="AD546" s="24">
        <f>AB546*$AE$7</f>
        <v>9.27027</v>
      </c>
      <c r="AE546" s="24"/>
      <c r="AF546" s="24">
        <f>(AA546+AC546)*$AH$7</f>
        <v>0.53145315000000004</v>
      </c>
      <c r="AG546" s="24">
        <f>(AB546+AD546)*$AH$7</f>
        <v>0.41716215000000001</v>
      </c>
      <c r="AH546" s="24"/>
      <c r="AI546" s="28">
        <f>AA546+AC546+AF546</f>
        <v>18.246558150000002</v>
      </c>
      <c r="AJ546" s="28">
        <f>AB546+AD546+AG546</f>
        <v>14.322567149999999</v>
      </c>
      <c r="AK546" s="28">
        <f>AI546*$AM$7</f>
        <v>3.6493116300000006</v>
      </c>
      <c r="AL546" s="28">
        <f>AJ546*$AM$7</f>
        <v>2.8645134300000001</v>
      </c>
      <c r="AM546" s="73"/>
      <c r="AN546" s="28">
        <f>AI546+AK546</f>
        <v>21.895869780000002</v>
      </c>
      <c r="AO546" s="28">
        <f>AJ546+AL546</f>
        <v>17.18708058</v>
      </c>
    </row>
    <row r="547" spans="1:41" s="13" customFormat="1" ht="23.25" customHeight="1">
      <c r="A547" s="160"/>
      <c r="B547" s="161"/>
      <c r="C547" s="162"/>
      <c r="D547" s="21" t="s">
        <v>704</v>
      </c>
      <c r="E547" s="22">
        <v>70</v>
      </c>
      <c r="F547" s="22">
        <v>45</v>
      </c>
      <c r="G547" s="24">
        <f>$G$525</f>
        <v>2.4E-2</v>
      </c>
      <c r="H547" s="24">
        <f t="shared" si="96"/>
        <v>1.68</v>
      </c>
      <c r="I547" s="25"/>
      <c r="J547" s="24">
        <f t="shared" si="97"/>
        <v>1.08</v>
      </c>
      <c r="K547" s="25"/>
      <c r="L547" s="24"/>
      <c r="M547" s="24"/>
      <c r="N547" s="24"/>
      <c r="O547" s="24"/>
      <c r="P547" s="24"/>
      <c r="Q547" s="24"/>
      <c r="R547" s="24"/>
      <c r="S547" s="26"/>
      <c r="T547" s="24"/>
      <c r="U547" s="27"/>
      <c r="V547" s="27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8"/>
      <c r="AJ547" s="28"/>
      <c r="AK547" s="28"/>
      <c r="AL547" s="28"/>
      <c r="AM547" s="73"/>
      <c r="AN547" s="28"/>
      <c r="AO547" s="28"/>
    </row>
    <row r="548" spans="1:41" s="13" customFormat="1" ht="24.75" customHeight="1">
      <c r="A548" s="160" t="s">
        <v>733</v>
      </c>
      <c r="B548" s="161" t="s">
        <v>734</v>
      </c>
      <c r="C548" s="162" t="s">
        <v>178</v>
      </c>
      <c r="D548" s="21" t="s">
        <v>49</v>
      </c>
      <c r="E548" s="22">
        <v>30</v>
      </c>
      <c r="F548" s="22">
        <v>30</v>
      </c>
      <c r="G548" s="24">
        <f>$G$77</f>
        <v>3.6999999999999998E-2</v>
      </c>
      <c r="H548" s="24">
        <f t="shared" si="96"/>
        <v>1.1099999999999999</v>
      </c>
      <c r="I548" s="25">
        <f>H548+H549</f>
        <v>2.79</v>
      </c>
      <c r="J548" s="24">
        <f t="shared" si="97"/>
        <v>1.1099999999999999</v>
      </c>
      <c r="K548" s="25">
        <f>J548+J549</f>
        <v>2.19</v>
      </c>
      <c r="L548" s="24"/>
      <c r="M548" s="24"/>
      <c r="N548" s="24"/>
      <c r="O548" s="24">
        <f>I548*$Q$7</f>
        <v>4.1849999999999998E-2</v>
      </c>
      <c r="P548" s="24">
        <f>K548*$Q$7</f>
        <v>3.2849999999999997E-2</v>
      </c>
      <c r="Q548" s="24"/>
      <c r="R548" s="24">
        <f>I548*$T$7</f>
        <v>0.94860000000000011</v>
      </c>
      <c r="S548" s="26">
        <f>K548*$T$7</f>
        <v>0.74460000000000004</v>
      </c>
      <c r="T548" s="24"/>
      <c r="U548" s="27">
        <f>I548*$W$7</f>
        <v>2.7900000000000001E-4</v>
      </c>
      <c r="V548" s="27">
        <f>K548*$W$7</f>
        <v>2.1900000000000001E-4</v>
      </c>
      <c r="W548" s="24"/>
      <c r="X548" s="24">
        <f>I548*$Z$7</f>
        <v>2.1243059999999998</v>
      </c>
      <c r="Y548" s="24">
        <f>K548*$Z$7</f>
        <v>1.6674659999999999</v>
      </c>
      <c r="Z548" s="24"/>
      <c r="AA548" s="24">
        <f>I548+O548+R548+U548+X548</f>
        <v>5.9050349999999998</v>
      </c>
      <c r="AB548" s="24">
        <f>K548+P548+S548+V548+Y548</f>
        <v>4.635135</v>
      </c>
      <c r="AC548" s="24">
        <f>AA548*$AE$7</f>
        <v>11.81007</v>
      </c>
      <c r="AD548" s="24">
        <f>AB548*$AE$7</f>
        <v>9.27027</v>
      </c>
      <c r="AE548" s="24"/>
      <c r="AF548" s="24">
        <f>(AA548+AC548)*$AH$7</f>
        <v>0.53145315000000004</v>
      </c>
      <c r="AG548" s="24">
        <f>(AB548+AD548)*$AH$7</f>
        <v>0.41716215000000001</v>
      </c>
      <c r="AH548" s="24"/>
      <c r="AI548" s="28">
        <f>AA548+AC548+AF548</f>
        <v>18.246558150000002</v>
      </c>
      <c r="AJ548" s="28">
        <f>AB548+AD548+AG548</f>
        <v>14.322567149999999</v>
      </c>
      <c r="AK548" s="28">
        <f>AI548*$AM$7</f>
        <v>3.6493116300000006</v>
      </c>
      <c r="AL548" s="28">
        <f>AJ548*$AM$7</f>
        <v>2.8645134300000001</v>
      </c>
      <c r="AM548" s="73"/>
      <c r="AN548" s="28">
        <f>AI548+AK548</f>
        <v>21.895869780000002</v>
      </c>
      <c r="AO548" s="28">
        <f>AJ548+AL548</f>
        <v>17.18708058</v>
      </c>
    </row>
    <row r="549" spans="1:41" s="13" customFormat="1" ht="15.75" customHeight="1">
      <c r="A549" s="160"/>
      <c r="B549" s="161"/>
      <c r="C549" s="162"/>
      <c r="D549" s="21" t="s">
        <v>704</v>
      </c>
      <c r="E549" s="22">
        <v>70</v>
      </c>
      <c r="F549" s="22">
        <v>45</v>
      </c>
      <c r="G549" s="24">
        <f>$G$525</f>
        <v>2.4E-2</v>
      </c>
      <c r="H549" s="24">
        <f t="shared" si="96"/>
        <v>1.68</v>
      </c>
      <c r="I549" s="25"/>
      <c r="J549" s="24">
        <f t="shared" si="97"/>
        <v>1.08</v>
      </c>
      <c r="K549" s="25"/>
      <c r="L549" s="24"/>
      <c r="M549" s="24"/>
      <c r="N549" s="24"/>
      <c r="O549" s="24"/>
      <c r="P549" s="24"/>
      <c r="Q549" s="24"/>
      <c r="R549" s="24"/>
      <c r="S549" s="26"/>
      <c r="T549" s="24"/>
      <c r="U549" s="27"/>
      <c r="V549" s="27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8"/>
      <c r="AJ549" s="28"/>
      <c r="AK549" s="28"/>
      <c r="AL549" s="28"/>
      <c r="AM549" s="73"/>
      <c r="AN549" s="28"/>
      <c r="AO549" s="28"/>
    </row>
    <row r="550" spans="1:41" s="13" customFormat="1" ht="20.25" customHeight="1">
      <c r="A550" s="19" t="s">
        <v>735</v>
      </c>
      <c r="B550" s="20" t="s">
        <v>736</v>
      </c>
      <c r="C550" s="21"/>
      <c r="D550" s="21"/>
      <c r="E550" s="22"/>
      <c r="F550" s="22"/>
      <c r="G550" s="24"/>
      <c r="H550" s="24"/>
      <c r="I550" s="25"/>
      <c r="J550" s="24"/>
      <c r="K550" s="25"/>
      <c r="L550" s="24"/>
      <c r="M550" s="24"/>
      <c r="N550" s="24"/>
      <c r="O550" s="24"/>
      <c r="P550" s="24"/>
      <c r="Q550" s="24"/>
      <c r="R550" s="24"/>
      <c r="S550" s="26"/>
      <c r="T550" s="24"/>
      <c r="U550" s="27"/>
      <c r="V550" s="27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8"/>
      <c r="AJ550" s="28"/>
      <c r="AK550" s="28"/>
      <c r="AL550" s="28"/>
      <c r="AM550" s="73"/>
      <c r="AN550" s="28"/>
      <c r="AO550" s="28"/>
    </row>
    <row r="551" spans="1:41" s="13" customFormat="1" ht="28.5" customHeight="1">
      <c r="A551" s="160" t="s">
        <v>737</v>
      </c>
      <c r="B551" s="161" t="s">
        <v>738</v>
      </c>
      <c r="C551" s="162" t="s">
        <v>178</v>
      </c>
      <c r="D551" s="21" t="s">
        <v>49</v>
      </c>
      <c r="E551" s="22">
        <v>110</v>
      </c>
      <c r="F551" s="22">
        <v>55</v>
      </c>
      <c r="G551" s="24">
        <f>$G$77</f>
        <v>3.6999999999999998E-2</v>
      </c>
      <c r="H551" s="24">
        <f t="shared" si="96"/>
        <v>4.0699999999999994</v>
      </c>
      <c r="I551" s="25">
        <f>H551+H552</f>
        <v>5.51</v>
      </c>
      <c r="J551" s="24">
        <f t="shared" si="97"/>
        <v>2.0349999999999997</v>
      </c>
      <c r="K551" s="25">
        <f>J551+J552</f>
        <v>2.9949999999999997</v>
      </c>
      <c r="L551" s="24"/>
      <c r="M551" s="24"/>
      <c r="N551" s="24"/>
      <c r="O551" s="24">
        <f>I551*$Q$7</f>
        <v>8.2649999999999987E-2</v>
      </c>
      <c r="P551" s="24">
        <f>K551*$Q$7</f>
        <v>4.4924999999999993E-2</v>
      </c>
      <c r="Q551" s="24"/>
      <c r="R551" s="24">
        <f>I551*$T$7</f>
        <v>1.8734</v>
      </c>
      <c r="S551" s="26">
        <f>K551*$T$7</f>
        <v>1.0183</v>
      </c>
      <c r="T551" s="24"/>
      <c r="U551" s="27">
        <f>I551*$W$7</f>
        <v>5.5100000000000006E-4</v>
      </c>
      <c r="V551" s="27">
        <f>K551*$W$7</f>
        <v>2.9949999999999996E-4</v>
      </c>
      <c r="W551" s="24"/>
      <c r="X551" s="24">
        <f>I551*$Z$7</f>
        <v>4.1953139999999998</v>
      </c>
      <c r="Y551" s="24">
        <f>K551*$Z$7</f>
        <v>2.2803929999999997</v>
      </c>
      <c r="Z551" s="24"/>
      <c r="AA551" s="24">
        <f>I551+O551+R551+U551+X551</f>
        <v>11.661915</v>
      </c>
      <c r="AB551" s="24">
        <f>K551+P551+S551+V551+Y551</f>
        <v>6.3389174999999991</v>
      </c>
      <c r="AC551" s="24">
        <f>AA551*$AE$7</f>
        <v>23.323830000000001</v>
      </c>
      <c r="AD551" s="24">
        <f>AB551*$AE$7</f>
        <v>12.677834999999998</v>
      </c>
      <c r="AE551" s="24"/>
      <c r="AF551" s="24">
        <f>(AA551+AC551)*$AH$7</f>
        <v>1.04957235</v>
      </c>
      <c r="AG551" s="24">
        <f>(AB551+AD551)*$AH$7</f>
        <v>0.57050257499999979</v>
      </c>
      <c r="AH551" s="24"/>
      <c r="AI551" s="28">
        <f>AA551+AC551+AF551</f>
        <v>36.03531735</v>
      </c>
      <c r="AJ551" s="28">
        <f>AB551+AD551+AG551</f>
        <v>19.587255074999995</v>
      </c>
      <c r="AK551" s="28">
        <f>AI551*$AM$7</f>
        <v>7.2070634700000005</v>
      </c>
      <c r="AL551" s="28">
        <f>AJ551*$AM$7</f>
        <v>3.9174510149999993</v>
      </c>
      <c r="AM551" s="73"/>
      <c r="AN551" s="28">
        <f>AI551+AK551</f>
        <v>43.242380820000001</v>
      </c>
      <c r="AO551" s="28">
        <f>AJ551+AL551</f>
        <v>23.504706089999992</v>
      </c>
    </row>
    <row r="552" spans="1:41" s="13" customFormat="1" ht="15.75" customHeight="1">
      <c r="A552" s="160"/>
      <c r="B552" s="161"/>
      <c r="C552" s="162"/>
      <c r="D552" s="21" t="s">
        <v>704</v>
      </c>
      <c r="E552" s="22">
        <v>60</v>
      </c>
      <c r="F552" s="22">
        <v>40</v>
      </c>
      <c r="G552" s="24">
        <f>$G$525</f>
        <v>2.4E-2</v>
      </c>
      <c r="H552" s="24">
        <f t="shared" si="96"/>
        <v>1.44</v>
      </c>
      <c r="I552" s="25"/>
      <c r="J552" s="24">
        <f t="shared" si="97"/>
        <v>0.96</v>
      </c>
      <c r="K552" s="25"/>
      <c r="L552" s="24"/>
      <c r="M552" s="24"/>
      <c r="N552" s="24"/>
      <c r="O552" s="24"/>
      <c r="P552" s="24"/>
      <c r="Q552" s="24"/>
      <c r="R552" s="24"/>
      <c r="S552" s="26"/>
      <c r="T552" s="24"/>
      <c r="U552" s="27"/>
      <c r="V552" s="27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8"/>
      <c r="AJ552" s="28"/>
      <c r="AK552" s="28"/>
      <c r="AL552" s="28"/>
      <c r="AM552" s="73"/>
      <c r="AN552" s="28"/>
      <c r="AO552" s="28"/>
    </row>
    <row r="553" spans="1:41" s="13" customFormat="1" ht="24.75" customHeight="1">
      <c r="A553" s="183" t="s">
        <v>739</v>
      </c>
      <c r="B553" s="179" t="s">
        <v>740</v>
      </c>
      <c r="C553" s="177" t="s">
        <v>178</v>
      </c>
      <c r="D553" s="21" t="s">
        <v>49</v>
      </c>
      <c r="E553" s="22">
        <v>110</v>
      </c>
      <c r="F553" s="22">
        <v>55</v>
      </c>
      <c r="G553" s="24">
        <f>$G$77</f>
        <v>3.6999999999999998E-2</v>
      </c>
      <c r="H553" s="24">
        <f t="shared" si="96"/>
        <v>4.0699999999999994</v>
      </c>
      <c r="I553" s="25">
        <f>H553+H554</f>
        <v>5.51</v>
      </c>
      <c r="J553" s="24">
        <f t="shared" si="97"/>
        <v>2.0349999999999997</v>
      </c>
      <c r="K553" s="25">
        <f>J553+J554</f>
        <v>2.9949999999999997</v>
      </c>
      <c r="L553" s="24"/>
      <c r="M553" s="24"/>
      <c r="N553" s="24"/>
      <c r="O553" s="24">
        <f>I553*$Q$7</f>
        <v>8.2649999999999987E-2</v>
      </c>
      <c r="P553" s="24">
        <f>K553*$Q$7</f>
        <v>4.4924999999999993E-2</v>
      </c>
      <c r="Q553" s="24"/>
      <c r="R553" s="24">
        <f>I553*$T$7</f>
        <v>1.8734</v>
      </c>
      <c r="S553" s="26">
        <f>K553*$T$7</f>
        <v>1.0183</v>
      </c>
      <c r="T553" s="24"/>
      <c r="U553" s="27">
        <f>I553*$W$7</f>
        <v>5.5100000000000006E-4</v>
      </c>
      <c r="V553" s="27">
        <f>K553*$W$7</f>
        <v>2.9949999999999996E-4</v>
      </c>
      <c r="W553" s="24"/>
      <c r="X553" s="24">
        <f>I553*$Z$7</f>
        <v>4.1953139999999998</v>
      </c>
      <c r="Y553" s="24">
        <f>K553*$Z$7</f>
        <v>2.2803929999999997</v>
      </c>
      <c r="Z553" s="24"/>
      <c r="AA553" s="24">
        <f>I553+O553+R553+U553+X553</f>
        <v>11.661915</v>
      </c>
      <c r="AB553" s="24">
        <f>K553+P553+S553+V553+Y553</f>
        <v>6.3389174999999991</v>
      </c>
      <c r="AC553" s="24">
        <f>AA553*$AE$7</f>
        <v>23.323830000000001</v>
      </c>
      <c r="AD553" s="24">
        <f>AB553*$AE$7</f>
        <v>12.677834999999998</v>
      </c>
      <c r="AE553" s="24"/>
      <c r="AF553" s="24">
        <f>(AA553+AC553)*$AH$7</f>
        <v>1.04957235</v>
      </c>
      <c r="AG553" s="24">
        <f>(AB553+AD553)*$AH$7</f>
        <v>0.57050257499999979</v>
      </c>
      <c r="AH553" s="24"/>
      <c r="AI553" s="28">
        <f>AA553+AC553+AF553</f>
        <v>36.03531735</v>
      </c>
      <c r="AJ553" s="28">
        <f>AB553+AD553+AG553</f>
        <v>19.587255074999995</v>
      </c>
      <c r="AK553" s="28">
        <f>AI553*$AM$7</f>
        <v>7.2070634700000005</v>
      </c>
      <c r="AL553" s="28">
        <f>AJ553*$AM$7</f>
        <v>3.9174510149999993</v>
      </c>
      <c r="AM553" s="73"/>
      <c r="AN553" s="28">
        <f>AI553+AK553</f>
        <v>43.242380820000001</v>
      </c>
      <c r="AO553" s="28">
        <f>AJ553+AL553</f>
        <v>23.504706089999992</v>
      </c>
    </row>
    <row r="554" spans="1:41" s="13" customFormat="1" ht="15.75" customHeight="1">
      <c r="A554" s="184"/>
      <c r="B554" s="180"/>
      <c r="C554" s="178"/>
      <c r="D554" s="21" t="s">
        <v>704</v>
      </c>
      <c r="E554" s="22">
        <v>60</v>
      </c>
      <c r="F554" s="22">
        <v>40</v>
      </c>
      <c r="G554" s="24">
        <f>$G$525</f>
        <v>2.4E-2</v>
      </c>
      <c r="H554" s="24">
        <f t="shared" si="96"/>
        <v>1.44</v>
      </c>
      <c r="I554" s="25"/>
      <c r="J554" s="24">
        <f t="shared" si="97"/>
        <v>0.96</v>
      </c>
      <c r="K554" s="25"/>
      <c r="L554" s="24"/>
      <c r="M554" s="24"/>
      <c r="N554" s="24"/>
      <c r="O554" s="24"/>
      <c r="P554" s="24"/>
      <c r="Q554" s="24"/>
      <c r="R554" s="24"/>
      <c r="S554" s="26"/>
      <c r="T554" s="24"/>
      <c r="U554" s="27"/>
      <c r="V554" s="27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8"/>
      <c r="AJ554" s="28"/>
      <c r="AK554" s="28"/>
      <c r="AL554" s="28"/>
      <c r="AM554" s="73"/>
      <c r="AN554" s="28"/>
      <c r="AO554" s="28"/>
    </row>
    <row r="555" spans="1:41" s="13" customFormat="1" ht="24.75" customHeight="1">
      <c r="A555" s="160" t="s">
        <v>741</v>
      </c>
      <c r="B555" s="161" t="s">
        <v>742</v>
      </c>
      <c r="C555" s="162" t="s">
        <v>178</v>
      </c>
      <c r="D555" s="21" t="s">
        <v>49</v>
      </c>
      <c r="E555" s="22">
        <v>30</v>
      </c>
      <c r="F555" s="22">
        <v>30</v>
      </c>
      <c r="G555" s="24">
        <f>$G$77</f>
        <v>3.6999999999999998E-2</v>
      </c>
      <c r="H555" s="24">
        <f t="shared" si="96"/>
        <v>1.1099999999999999</v>
      </c>
      <c r="I555" s="25">
        <f>H555+H556</f>
        <v>3.51</v>
      </c>
      <c r="J555" s="24">
        <f t="shared" si="97"/>
        <v>1.1099999999999999</v>
      </c>
      <c r="K555" s="25">
        <f>J555+J556</f>
        <v>2.79</v>
      </c>
      <c r="L555" s="24"/>
      <c r="M555" s="24"/>
      <c r="N555" s="24"/>
      <c r="O555" s="24">
        <f>I555*$Q$7</f>
        <v>5.2649999999999995E-2</v>
      </c>
      <c r="P555" s="24">
        <f>K555*$Q$7</f>
        <v>4.1849999999999998E-2</v>
      </c>
      <c r="Q555" s="24"/>
      <c r="R555" s="24">
        <f>I555*$T$7</f>
        <v>1.1934</v>
      </c>
      <c r="S555" s="26">
        <f>K555*$T$7</f>
        <v>0.94860000000000011</v>
      </c>
      <c r="T555" s="24"/>
      <c r="U555" s="27">
        <f>I555*$W$7</f>
        <v>3.5100000000000002E-4</v>
      </c>
      <c r="V555" s="27">
        <f>K555*$W$7</f>
        <v>2.7900000000000001E-4</v>
      </c>
      <c r="W555" s="24"/>
      <c r="X555" s="24">
        <f>I555*$Z$7</f>
        <v>2.6725139999999996</v>
      </c>
      <c r="Y555" s="24">
        <f>K555*$Z$7</f>
        <v>2.1243059999999998</v>
      </c>
      <c r="Z555" s="24"/>
      <c r="AA555" s="24">
        <f>I555+O555+R555+U555+X555</f>
        <v>7.4289149999999999</v>
      </c>
      <c r="AB555" s="24">
        <f>K555+P555+S555+V555+Y555</f>
        <v>5.9050349999999998</v>
      </c>
      <c r="AC555" s="24">
        <f>AA555*$AE$7</f>
        <v>14.85783</v>
      </c>
      <c r="AD555" s="24">
        <f>AB555*$AE$7</f>
        <v>11.81007</v>
      </c>
      <c r="AE555" s="24"/>
      <c r="AF555" s="24">
        <f>(AA555+AC555)*$AH$7</f>
        <v>0.66860235000000001</v>
      </c>
      <c r="AG555" s="24">
        <f>(AB555+AD555)*$AH$7</f>
        <v>0.53145315000000004</v>
      </c>
      <c r="AH555" s="24"/>
      <c r="AI555" s="28">
        <f>AA555+AC555+AF555</f>
        <v>22.95534735</v>
      </c>
      <c r="AJ555" s="28">
        <f>AB555+AD555+AG555</f>
        <v>18.246558150000002</v>
      </c>
      <c r="AK555" s="28">
        <f>AI555*$AM$7</f>
        <v>4.5910694699999999</v>
      </c>
      <c r="AL555" s="28">
        <f>AJ555*$AM$7</f>
        <v>3.6493116300000006</v>
      </c>
      <c r="AM555" s="73"/>
      <c r="AN555" s="28">
        <f>AI555+AK555</f>
        <v>27.546416820000001</v>
      </c>
      <c r="AO555" s="28">
        <f>AJ555+AL555</f>
        <v>21.895869780000002</v>
      </c>
    </row>
    <row r="556" spans="1:41" s="13" customFormat="1" ht="12.75" customHeight="1">
      <c r="A556" s="160"/>
      <c r="B556" s="161"/>
      <c r="C556" s="162"/>
      <c r="D556" s="21" t="s">
        <v>704</v>
      </c>
      <c r="E556" s="22">
        <v>100</v>
      </c>
      <c r="F556" s="22">
        <v>70</v>
      </c>
      <c r="G556" s="24">
        <f>$G$525</f>
        <v>2.4E-2</v>
      </c>
      <c r="H556" s="24">
        <f t="shared" si="96"/>
        <v>2.4</v>
      </c>
      <c r="I556" s="25"/>
      <c r="J556" s="24">
        <f t="shared" si="97"/>
        <v>1.68</v>
      </c>
      <c r="K556" s="25"/>
      <c r="L556" s="24"/>
      <c r="M556" s="24"/>
      <c r="N556" s="24"/>
      <c r="O556" s="24"/>
      <c r="P556" s="24"/>
      <c r="Q556" s="24"/>
      <c r="R556" s="24"/>
      <c r="S556" s="26"/>
      <c r="T556" s="24"/>
      <c r="U556" s="27"/>
      <c r="V556" s="27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8"/>
      <c r="AJ556" s="28"/>
      <c r="AK556" s="28"/>
      <c r="AL556" s="28"/>
      <c r="AM556" s="73"/>
      <c r="AN556" s="28"/>
      <c r="AO556" s="28"/>
    </row>
    <row r="557" spans="1:41" s="58" customFormat="1" ht="18" customHeight="1">
      <c r="A557" s="59" t="s">
        <v>743</v>
      </c>
      <c r="B557" s="60" t="s">
        <v>744</v>
      </c>
      <c r="C557" s="50"/>
      <c r="D557" s="50"/>
      <c r="E557" s="51"/>
      <c r="F557" s="51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3"/>
      <c r="T557" s="52"/>
      <c r="U557" s="55"/>
      <c r="V557" s="55"/>
      <c r="W557" s="52"/>
      <c r="X557" s="52"/>
      <c r="Y557" s="52"/>
      <c r="Z557" s="52"/>
      <c r="AA557" s="52"/>
      <c r="AB557" s="52"/>
      <c r="AC557" s="52"/>
      <c r="AD557" s="52"/>
      <c r="AE557" s="52"/>
      <c r="AF557" s="52"/>
      <c r="AG557" s="52"/>
      <c r="AH557" s="52"/>
      <c r="AI557" s="56"/>
      <c r="AJ557" s="56"/>
      <c r="AK557" s="56"/>
      <c r="AL557" s="56"/>
      <c r="AM557" s="57"/>
      <c r="AN557" s="56"/>
      <c r="AO557" s="56"/>
    </row>
    <row r="558" spans="1:41" s="13" customFormat="1" ht="27.75" customHeight="1">
      <c r="A558" s="19" t="s">
        <v>745</v>
      </c>
      <c r="B558" s="20" t="s">
        <v>746</v>
      </c>
      <c r="C558" s="21"/>
      <c r="D558" s="21"/>
      <c r="E558" s="22"/>
      <c r="F558" s="22"/>
      <c r="G558" s="24"/>
      <c r="H558" s="24"/>
      <c r="I558" s="25"/>
      <c r="J558" s="24"/>
      <c r="K558" s="25"/>
      <c r="L558" s="24"/>
      <c r="M558" s="24"/>
      <c r="N558" s="24"/>
      <c r="O558" s="24"/>
      <c r="P558" s="24"/>
      <c r="Q558" s="24"/>
      <c r="R558" s="24"/>
      <c r="S558" s="26"/>
      <c r="T558" s="24"/>
      <c r="U558" s="27"/>
      <c r="V558" s="27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8"/>
      <c r="AJ558" s="28"/>
      <c r="AK558" s="28"/>
      <c r="AL558" s="28"/>
      <c r="AM558" s="73"/>
      <c r="AN558" s="28"/>
      <c r="AO558" s="28"/>
    </row>
    <row r="559" spans="1:41" s="13" customFormat="1" ht="26.25" customHeight="1">
      <c r="A559" s="160" t="s">
        <v>747</v>
      </c>
      <c r="B559" s="161" t="s">
        <v>748</v>
      </c>
      <c r="C559" s="162" t="s">
        <v>178</v>
      </c>
      <c r="D559" s="21" t="s">
        <v>49</v>
      </c>
      <c r="E559" s="22">
        <v>30</v>
      </c>
      <c r="F559" s="22">
        <v>30</v>
      </c>
      <c r="G559" s="24">
        <f>$G$77</f>
        <v>3.6999999999999998E-2</v>
      </c>
      <c r="H559" s="24">
        <f t="shared" si="96"/>
        <v>1.1099999999999999</v>
      </c>
      <c r="I559" s="25">
        <f>H559+H560</f>
        <v>2.79</v>
      </c>
      <c r="J559" s="24">
        <f t="shared" si="97"/>
        <v>1.1099999999999999</v>
      </c>
      <c r="K559" s="25">
        <f>J559+J560</f>
        <v>2.19</v>
      </c>
      <c r="L559" s="24"/>
      <c r="M559" s="24"/>
      <c r="N559" s="24"/>
      <c r="O559" s="24">
        <f>I559*$Q$7</f>
        <v>4.1849999999999998E-2</v>
      </c>
      <c r="P559" s="24">
        <f>K559*$Q$7</f>
        <v>3.2849999999999997E-2</v>
      </c>
      <c r="Q559" s="24"/>
      <c r="R559" s="24">
        <f>I559*$T$7</f>
        <v>0.94860000000000011</v>
      </c>
      <c r="S559" s="26">
        <f>K559*$T$7</f>
        <v>0.74460000000000004</v>
      </c>
      <c r="T559" s="24"/>
      <c r="U559" s="27">
        <f>I559*$W$7</f>
        <v>2.7900000000000001E-4</v>
      </c>
      <c r="V559" s="27">
        <f>K559*$W$7</f>
        <v>2.1900000000000001E-4</v>
      </c>
      <c r="W559" s="24"/>
      <c r="X559" s="24">
        <f>I559*$Z$7</f>
        <v>2.1243059999999998</v>
      </c>
      <c r="Y559" s="24">
        <f>K559*$Z$7</f>
        <v>1.6674659999999999</v>
      </c>
      <c r="Z559" s="24"/>
      <c r="AA559" s="24">
        <f>I559+O559+R559+U559+X559</f>
        <v>5.9050349999999998</v>
      </c>
      <c r="AB559" s="24">
        <f>K559+P559+S559+V559+Y559</f>
        <v>4.635135</v>
      </c>
      <c r="AC559" s="24">
        <f>AA559*$AE$7</f>
        <v>11.81007</v>
      </c>
      <c r="AD559" s="24">
        <f>AB559*$AE$7</f>
        <v>9.27027</v>
      </c>
      <c r="AE559" s="24"/>
      <c r="AF559" s="24">
        <f>(AA559+AC559)*$AH$7</f>
        <v>0.53145315000000004</v>
      </c>
      <c r="AG559" s="24">
        <f>(AB559+AD559)*$AH$7</f>
        <v>0.41716215000000001</v>
      </c>
      <c r="AH559" s="24"/>
      <c r="AI559" s="28">
        <f>AA559+AC559+AF559</f>
        <v>18.246558150000002</v>
      </c>
      <c r="AJ559" s="28">
        <f>AB559+AD559+AG559</f>
        <v>14.322567149999999</v>
      </c>
      <c r="AK559" s="28">
        <f>AI559*$AM$7</f>
        <v>3.6493116300000006</v>
      </c>
      <c r="AL559" s="28">
        <f>AJ559*$AM$7</f>
        <v>2.8645134300000001</v>
      </c>
      <c r="AM559" s="73"/>
      <c r="AN559" s="28">
        <f>AI559+AK559</f>
        <v>21.895869780000002</v>
      </c>
      <c r="AO559" s="28">
        <f>AJ559+AL559</f>
        <v>17.18708058</v>
      </c>
    </row>
    <row r="560" spans="1:41" s="13" customFormat="1" ht="15" customHeight="1">
      <c r="A560" s="160"/>
      <c r="B560" s="161"/>
      <c r="C560" s="162"/>
      <c r="D560" s="21" t="s">
        <v>704</v>
      </c>
      <c r="E560" s="22">
        <v>70</v>
      </c>
      <c r="F560" s="22">
        <v>45</v>
      </c>
      <c r="G560" s="24">
        <f>$G$525</f>
        <v>2.4E-2</v>
      </c>
      <c r="H560" s="24">
        <f t="shared" si="96"/>
        <v>1.68</v>
      </c>
      <c r="I560" s="25"/>
      <c r="J560" s="24">
        <f t="shared" si="97"/>
        <v>1.08</v>
      </c>
      <c r="K560" s="25"/>
      <c r="L560" s="24"/>
      <c r="M560" s="24"/>
      <c r="N560" s="24"/>
      <c r="O560" s="24"/>
      <c r="P560" s="24"/>
      <c r="Q560" s="24"/>
      <c r="R560" s="24"/>
      <c r="S560" s="26"/>
      <c r="T560" s="24"/>
      <c r="U560" s="27"/>
      <c r="V560" s="27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8"/>
      <c r="AJ560" s="28"/>
      <c r="AK560" s="28"/>
      <c r="AL560" s="28"/>
      <c r="AM560" s="73"/>
      <c r="AN560" s="28"/>
      <c r="AO560" s="28"/>
    </row>
    <row r="561" spans="1:41" s="13" customFormat="1" ht="27" customHeight="1">
      <c r="A561" s="160" t="s">
        <v>739</v>
      </c>
      <c r="B561" s="161" t="s">
        <v>749</v>
      </c>
      <c r="C561" s="162" t="s">
        <v>178</v>
      </c>
      <c r="D561" s="21" t="s">
        <v>49</v>
      </c>
      <c r="E561" s="22">
        <v>30</v>
      </c>
      <c r="F561" s="22">
        <v>30</v>
      </c>
      <c r="G561" s="24">
        <f>$G$77</f>
        <v>3.6999999999999998E-2</v>
      </c>
      <c r="H561" s="24">
        <f t="shared" si="96"/>
        <v>1.1099999999999999</v>
      </c>
      <c r="I561" s="25">
        <f>H561+H562</f>
        <v>2.79</v>
      </c>
      <c r="J561" s="24">
        <f t="shared" si="97"/>
        <v>1.1099999999999999</v>
      </c>
      <c r="K561" s="25">
        <f>J561+J562</f>
        <v>2.19</v>
      </c>
      <c r="L561" s="24"/>
      <c r="M561" s="24"/>
      <c r="N561" s="24"/>
      <c r="O561" s="24">
        <f>I561*$Q$7</f>
        <v>4.1849999999999998E-2</v>
      </c>
      <c r="P561" s="24">
        <f>K561*$Q$7</f>
        <v>3.2849999999999997E-2</v>
      </c>
      <c r="Q561" s="24"/>
      <c r="R561" s="24">
        <f>I561*$T$7</f>
        <v>0.94860000000000011</v>
      </c>
      <c r="S561" s="26">
        <f>K561*$T$7</f>
        <v>0.74460000000000004</v>
      </c>
      <c r="T561" s="24"/>
      <c r="U561" s="27">
        <f>I561*$W$7</f>
        <v>2.7900000000000001E-4</v>
      </c>
      <c r="V561" s="27">
        <f>K561*$W$7</f>
        <v>2.1900000000000001E-4</v>
      </c>
      <c r="W561" s="24"/>
      <c r="X561" s="24">
        <f>I561*$Z$7</f>
        <v>2.1243059999999998</v>
      </c>
      <c r="Y561" s="24">
        <f>K561*$Z$7</f>
        <v>1.6674659999999999</v>
      </c>
      <c r="Z561" s="24"/>
      <c r="AA561" s="24">
        <f>I561+O561+R561+U561+X561</f>
        <v>5.9050349999999998</v>
      </c>
      <c r="AB561" s="24">
        <f>K561+P561+S561+V561+Y561</f>
        <v>4.635135</v>
      </c>
      <c r="AC561" s="24">
        <f>AA561*$AE$7</f>
        <v>11.81007</v>
      </c>
      <c r="AD561" s="24">
        <f>AB561*$AE$7</f>
        <v>9.27027</v>
      </c>
      <c r="AE561" s="24"/>
      <c r="AF561" s="24">
        <f>(AA561+AC561)*$AH$7</f>
        <v>0.53145315000000004</v>
      </c>
      <c r="AG561" s="24">
        <f>(AB561+AD561)*$AH$7</f>
        <v>0.41716215000000001</v>
      </c>
      <c r="AH561" s="24"/>
      <c r="AI561" s="28">
        <f>AA561+AC561+AF561</f>
        <v>18.246558150000002</v>
      </c>
      <c r="AJ561" s="28">
        <f>AB561+AD561+AG561</f>
        <v>14.322567149999999</v>
      </c>
      <c r="AK561" s="28">
        <f>AI561*$AM$7</f>
        <v>3.6493116300000006</v>
      </c>
      <c r="AL561" s="28">
        <f>AJ561*$AM$7</f>
        <v>2.8645134300000001</v>
      </c>
      <c r="AM561" s="73"/>
      <c r="AN561" s="28">
        <f>AI561+AK561</f>
        <v>21.895869780000002</v>
      </c>
      <c r="AO561" s="28">
        <f>AJ561+AL561</f>
        <v>17.18708058</v>
      </c>
    </row>
    <row r="562" spans="1:41" s="13" customFormat="1" ht="18.75" customHeight="1">
      <c r="A562" s="160"/>
      <c r="B562" s="161"/>
      <c r="C562" s="162"/>
      <c r="D562" s="21" t="s">
        <v>704</v>
      </c>
      <c r="E562" s="22">
        <v>70</v>
      </c>
      <c r="F562" s="22">
        <v>45</v>
      </c>
      <c r="G562" s="24">
        <f>$G$525</f>
        <v>2.4E-2</v>
      </c>
      <c r="H562" s="24">
        <f t="shared" si="96"/>
        <v>1.68</v>
      </c>
      <c r="I562" s="25"/>
      <c r="J562" s="24">
        <f t="shared" si="97"/>
        <v>1.08</v>
      </c>
      <c r="K562" s="25"/>
      <c r="L562" s="24"/>
      <c r="M562" s="24"/>
      <c r="N562" s="24"/>
      <c r="O562" s="24"/>
      <c r="P562" s="24"/>
      <c r="Q562" s="24"/>
      <c r="R562" s="24"/>
      <c r="S562" s="26"/>
      <c r="T562" s="24"/>
      <c r="U562" s="27"/>
      <c r="V562" s="27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8"/>
      <c r="AJ562" s="28"/>
      <c r="AK562" s="28"/>
      <c r="AL562" s="28"/>
      <c r="AM562" s="73"/>
      <c r="AN562" s="28"/>
      <c r="AO562" s="28"/>
    </row>
    <row r="563" spans="1:41" s="13" customFormat="1" ht="38.25" customHeight="1">
      <c r="A563" s="19" t="s">
        <v>750</v>
      </c>
      <c r="B563" s="20" t="s">
        <v>751</v>
      </c>
      <c r="C563" s="21"/>
      <c r="D563" s="21"/>
      <c r="E563" s="22"/>
      <c r="F563" s="22"/>
      <c r="G563" s="24"/>
      <c r="H563" s="24"/>
      <c r="I563" s="25"/>
      <c r="J563" s="24"/>
      <c r="K563" s="25"/>
      <c r="L563" s="24"/>
      <c r="M563" s="24"/>
      <c r="N563" s="24"/>
      <c r="O563" s="24"/>
      <c r="P563" s="24"/>
      <c r="Q563" s="24"/>
      <c r="R563" s="24"/>
      <c r="S563" s="26"/>
      <c r="T563" s="24"/>
      <c r="U563" s="27"/>
      <c r="V563" s="27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8"/>
      <c r="AJ563" s="28"/>
      <c r="AK563" s="28"/>
      <c r="AL563" s="28"/>
      <c r="AM563" s="73"/>
      <c r="AN563" s="28"/>
      <c r="AO563" s="28"/>
    </row>
    <row r="564" spans="1:41" s="13" customFormat="1" ht="27" customHeight="1">
      <c r="A564" s="160" t="s">
        <v>752</v>
      </c>
      <c r="B564" s="161" t="s">
        <v>753</v>
      </c>
      <c r="C564" s="162" t="s">
        <v>178</v>
      </c>
      <c r="D564" s="21" t="s">
        <v>49</v>
      </c>
      <c r="E564" s="22">
        <v>90</v>
      </c>
      <c r="F564" s="22">
        <v>55</v>
      </c>
      <c r="G564" s="24">
        <f>$G$77</f>
        <v>3.6999999999999998E-2</v>
      </c>
      <c r="H564" s="24">
        <f t="shared" si="96"/>
        <v>3.3299999999999996</v>
      </c>
      <c r="I564" s="25">
        <f>H564+H565+H566</f>
        <v>7.8599999999999994</v>
      </c>
      <c r="J564" s="24">
        <f t="shared" si="97"/>
        <v>2.0349999999999997</v>
      </c>
      <c r="K564" s="25">
        <f>J564+J565+J566</f>
        <v>6.0849999999999991</v>
      </c>
      <c r="L564" s="24"/>
      <c r="M564" s="24"/>
      <c r="N564" s="24"/>
      <c r="O564" s="24">
        <f>I564*$Q$7</f>
        <v>0.11789999999999999</v>
      </c>
      <c r="P564" s="24">
        <f>K564*$Q$7</f>
        <v>9.1274999999999981E-2</v>
      </c>
      <c r="Q564" s="24"/>
      <c r="R564" s="24">
        <f>I564*$T$7</f>
        <v>2.6724000000000001</v>
      </c>
      <c r="S564" s="26">
        <f>K564*$T$7</f>
        <v>2.0688999999999997</v>
      </c>
      <c r="T564" s="24"/>
      <c r="U564" s="27">
        <f>I564*$W$7</f>
        <v>7.8600000000000002E-4</v>
      </c>
      <c r="V564" s="27">
        <f>K564*$W$7</f>
        <v>6.0849999999999988E-4</v>
      </c>
      <c r="W564" s="24"/>
      <c r="X564" s="24">
        <f>I564*$Z$7</f>
        <v>5.9846039999999991</v>
      </c>
      <c r="Y564" s="24">
        <f>K564*$Z$7</f>
        <v>4.6331189999999989</v>
      </c>
      <c r="Z564" s="24"/>
      <c r="AA564" s="24">
        <f>I564+O564+R564+U564+X564</f>
        <v>16.635689999999997</v>
      </c>
      <c r="AB564" s="24">
        <f>K564+P564+S564+V564+Y564</f>
        <v>12.878902499999997</v>
      </c>
      <c r="AC564" s="24">
        <f>AA564*$AE$7</f>
        <v>33.271379999999994</v>
      </c>
      <c r="AD564" s="24">
        <f>AB564*$AE$7</f>
        <v>25.757804999999994</v>
      </c>
      <c r="AE564" s="24"/>
      <c r="AF564" s="24">
        <f>(AA564+AC564)*$AH$7</f>
        <v>1.4972120999999996</v>
      </c>
      <c r="AG564" s="24">
        <f>(AB564+AD564)*$AH$7</f>
        <v>1.1591012249999997</v>
      </c>
      <c r="AH564" s="24"/>
      <c r="AI564" s="28">
        <f>AA564+AC564+AF564</f>
        <v>51.404282099999989</v>
      </c>
      <c r="AJ564" s="28">
        <f>AB564+AD564+AG564</f>
        <v>39.795808724999993</v>
      </c>
      <c r="AK564" s="28">
        <f>AI564*$AM$7</f>
        <v>10.280856419999999</v>
      </c>
      <c r="AL564" s="28">
        <f>AJ564*$AM$7</f>
        <v>7.9591617449999994</v>
      </c>
      <c r="AM564" s="73"/>
      <c r="AN564" s="28">
        <f>AI564+AK564</f>
        <v>61.685138519999988</v>
      </c>
      <c r="AO564" s="28">
        <f>AJ564+AL564</f>
        <v>47.754970469999989</v>
      </c>
    </row>
    <row r="565" spans="1:41" s="13" customFormat="1" ht="16.5" customHeight="1">
      <c r="A565" s="160"/>
      <c r="B565" s="161"/>
      <c r="C565" s="162"/>
      <c r="D565" s="21" t="s">
        <v>704</v>
      </c>
      <c r="E565" s="22">
        <v>160</v>
      </c>
      <c r="F565" s="22">
        <v>140</v>
      </c>
      <c r="G565" s="24">
        <f>$G$525</f>
        <v>2.4E-2</v>
      </c>
      <c r="H565" s="24">
        <f t="shared" si="96"/>
        <v>3.84</v>
      </c>
      <c r="I565" s="25"/>
      <c r="J565" s="24">
        <f t="shared" si="97"/>
        <v>3.36</v>
      </c>
      <c r="K565" s="25"/>
      <c r="L565" s="24"/>
      <c r="M565" s="24"/>
      <c r="N565" s="24"/>
      <c r="O565" s="24"/>
      <c r="P565" s="24"/>
      <c r="Q565" s="24"/>
      <c r="R565" s="24"/>
      <c r="S565" s="26"/>
      <c r="T565" s="24"/>
      <c r="U565" s="27"/>
      <c r="V565" s="27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8"/>
      <c r="AJ565" s="28"/>
      <c r="AK565" s="28"/>
      <c r="AL565" s="28"/>
      <c r="AM565" s="73"/>
      <c r="AN565" s="28"/>
      <c r="AO565" s="28"/>
    </row>
    <row r="566" spans="1:41" s="13" customFormat="1" ht="21.75" customHeight="1">
      <c r="A566" s="160"/>
      <c r="B566" s="161"/>
      <c r="C566" s="162"/>
      <c r="D566" s="21" t="s">
        <v>179</v>
      </c>
      <c r="E566" s="22">
        <v>15</v>
      </c>
      <c r="F566" s="22">
        <v>15</v>
      </c>
      <c r="G566" s="24">
        <f>$G$76</f>
        <v>4.5999999999999999E-2</v>
      </c>
      <c r="H566" s="24">
        <f t="shared" si="96"/>
        <v>0.69</v>
      </c>
      <c r="I566" s="25"/>
      <c r="J566" s="24">
        <f t="shared" si="97"/>
        <v>0.69</v>
      </c>
      <c r="K566" s="25"/>
      <c r="L566" s="24"/>
      <c r="M566" s="24"/>
      <c r="N566" s="24"/>
      <c r="O566" s="24"/>
      <c r="P566" s="24"/>
      <c r="Q566" s="24"/>
      <c r="R566" s="24"/>
      <c r="S566" s="26"/>
      <c r="T566" s="24"/>
      <c r="U566" s="27"/>
      <c r="V566" s="27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8"/>
      <c r="AJ566" s="28"/>
      <c r="AK566" s="28"/>
      <c r="AL566" s="28"/>
      <c r="AM566" s="73"/>
      <c r="AN566" s="28"/>
      <c r="AO566" s="28"/>
    </row>
    <row r="567" spans="1:41" s="13" customFormat="1" ht="26.25" customHeight="1">
      <c r="A567" s="19" t="s">
        <v>754</v>
      </c>
      <c r="B567" s="20" t="s">
        <v>755</v>
      </c>
      <c r="C567" s="21"/>
      <c r="D567" s="21"/>
      <c r="E567" s="22"/>
      <c r="F567" s="22"/>
      <c r="G567" s="24"/>
      <c r="H567" s="24"/>
      <c r="I567" s="25"/>
      <c r="J567" s="24"/>
      <c r="K567" s="25"/>
      <c r="L567" s="24"/>
      <c r="M567" s="24"/>
      <c r="N567" s="24"/>
      <c r="O567" s="24"/>
      <c r="P567" s="24"/>
      <c r="Q567" s="24"/>
      <c r="R567" s="24"/>
      <c r="S567" s="26"/>
      <c r="T567" s="24"/>
      <c r="U567" s="27"/>
      <c r="V567" s="27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8"/>
      <c r="AJ567" s="28"/>
      <c r="AK567" s="28"/>
      <c r="AL567" s="28"/>
      <c r="AM567" s="73"/>
      <c r="AN567" s="28"/>
      <c r="AO567" s="28"/>
    </row>
    <row r="568" spans="1:41" s="13" customFormat="1" ht="22.5" customHeight="1">
      <c r="A568" s="160" t="s">
        <v>756</v>
      </c>
      <c r="B568" s="161" t="s">
        <v>757</v>
      </c>
      <c r="C568" s="162" t="s">
        <v>178</v>
      </c>
      <c r="D568" s="21" t="s">
        <v>49</v>
      </c>
      <c r="E568" s="22">
        <v>140</v>
      </c>
      <c r="F568" s="22">
        <v>130</v>
      </c>
      <c r="G568" s="24">
        <f>$G$77</f>
        <v>3.6999999999999998E-2</v>
      </c>
      <c r="H568" s="24">
        <f t="shared" si="96"/>
        <v>5.18</v>
      </c>
      <c r="I568" s="25">
        <f>H568+H569</f>
        <v>10.239999999999998</v>
      </c>
      <c r="J568" s="24">
        <f t="shared" si="97"/>
        <v>4.8099999999999996</v>
      </c>
      <c r="K568" s="25">
        <f>J568+J569</f>
        <v>7.1099999999999994</v>
      </c>
      <c r="L568" s="24"/>
      <c r="M568" s="24"/>
      <c r="N568" s="24"/>
      <c r="O568" s="24">
        <f>I568*$Q$7</f>
        <v>0.15359999999999996</v>
      </c>
      <c r="P568" s="24">
        <f>K568*$Q$7</f>
        <v>0.10664999999999998</v>
      </c>
      <c r="Q568" s="24"/>
      <c r="R568" s="24">
        <f>I568*$T$7</f>
        <v>3.4815999999999998</v>
      </c>
      <c r="S568" s="26">
        <f>K568*$T$7</f>
        <v>2.4173999999999998</v>
      </c>
      <c r="T568" s="24"/>
      <c r="U568" s="27">
        <f>I568*$W$7</f>
        <v>1.024E-3</v>
      </c>
      <c r="V568" s="27">
        <f>K568*$W$7</f>
        <v>7.1099999999999994E-4</v>
      </c>
      <c r="W568" s="24"/>
      <c r="X568" s="24">
        <f>I568*$Z$7</f>
        <v>7.7967359999999983</v>
      </c>
      <c r="Y568" s="24">
        <f>K568*$Z$7</f>
        <v>5.4135539999999995</v>
      </c>
      <c r="Z568" s="24"/>
      <c r="AA568" s="24">
        <f>I568+O568+R568+U568+X568</f>
        <v>21.672959999999996</v>
      </c>
      <c r="AB568" s="24">
        <f>K568+P568+S568+V568+Y568</f>
        <v>15.048314999999999</v>
      </c>
      <c r="AC568" s="24">
        <f>AA568*$AE$7</f>
        <v>43.345919999999992</v>
      </c>
      <c r="AD568" s="24">
        <f>AB568*$AE$7</f>
        <v>30.096629999999998</v>
      </c>
      <c r="AE568" s="24"/>
      <c r="AF568" s="24">
        <f>(AA568+AC568)*$AH$7</f>
        <v>1.9505663999999998</v>
      </c>
      <c r="AG568" s="24">
        <f>(AB568+AD568)*$AH$7</f>
        <v>1.3543483499999998</v>
      </c>
      <c r="AH568" s="24"/>
      <c r="AI568" s="28">
        <f>AA568+AC568+AF568</f>
        <v>66.969446399999995</v>
      </c>
      <c r="AJ568" s="28">
        <f>AB568+AD568+AG568</f>
        <v>46.499293349999995</v>
      </c>
      <c r="AK568" s="28">
        <f>AI568*$AM$7</f>
        <v>13.39388928</v>
      </c>
      <c r="AL568" s="28">
        <f>AJ568*$AM$7</f>
        <v>9.299858669999999</v>
      </c>
      <c r="AM568" s="73"/>
      <c r="AN568" s="28">
        <f>AI568+AK568</f>
        <v>80.363335679999992</v>
      </c>
      <c r="AO568" s="28">
        <f>AJ568+AL568</f>
        <v>55.799152019999994</v>
      </c>
    </row>
    <row r="569" spans="1:41" s="13" customFormat="1" ht="18" customHeight="1">
      <c r="A569" s="160"/>
      <c r="B569" s="161"/>
      <c r="C569" s="162"/>
      <c r="D569" s="21" t="s">
        <v>179</v>
      </c>
      <c r="E569" s="22">
        <v>110</v>
      </c>
      <c r="F569" s="22">
        <v>50</v>
      </c>
      <c r="G569" s="24">
        <f>$G$76</f>
        <v>4.5999999999999999E-2</v>
      </c>
      <c r="H569" s="24">
        <f t="shared" si="96"/>
        <v>5.0599999999999996</v>
      </c>
      <c r="I569" s="25"/>
      <c r="J569" s="24">
        <f t="shared" si="97"/>
        <v>2.2999999999999998</v>
      </c>
      <c r="K569" s="25"/>
      <c r="L569" s="24"/>
      <c r="M569" s="24"/>
      <c r="N569" s="24"/>
      <c r="O569" s="24"/>
      <c r="P569" s="24"/>
      <c r="Q569" s="24"/>
      <c r="R569" s="24"/>
      <c r="S569" s="26"/>
      <c r="T569" s="24"/>
      <c r="U569" s="27"/>
      <c r="V569" s="27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8"/>
      <c r="AJ569" s="28"/>
      <c r="AK569" s="28"/>
      <c r="AL569" s="28"/>
      <c r="AM569" s="73"/>
      <c r="AN569" s="28"/>
      <c r="AO569" s="28"/>
    </row>
    <row r="570" spans="1:41" s="13" customFormat="1" ht="24.75" customHeight="1">
      <c r="A570" s="160" t="s">
        <v>758</v>
      </c>
      <c r="B570" s="161" t="s">
        <v>759</v>
      </c>
      <c r="C570" s="162" t="s">
        <v>178</v>
      </c>
      <c r="D570" s="21" t="s">
        <v>49</v>
      </c>
      <c r="E570" s="22">
        <v>140</v>
      </c>
      <c r="F570" s="22">
        <v>130</v>
      </c>
      <c r="G570" s="24">
        <f>$G$77</f>
        <v>3.6999999999999998E-2</v>
      </c>
      <c r="H570" s="24">
        <f t="shared" si="96"/>
        <v>5.18</v>
      </c>
      <c r="I570" s="25">
        <f>H570+H571</f>
        <v>10.239999999999998</v>
      </c>
      <c r="J570" s="24">
        <f t="shared" si="97"/>
        <v>4.8099999999999996</v>
      </c>
      <c r="K570" s="25">
        <f>J570+J571</f>
        <v>7.1099999999999994</v>
      </c>
      <c r="L570" s="24"/>
      <c r="M570" s="24"/>
      <c r="N570" s="24"/>
      <c r="O570" s="24">
        <f>I570*$Q$7</f>
        <v>0.15359999999999996</v>
      </c>
      <c r="P570" s="24">
        <f>K570*$Q$7</f>
        <v>0.10664999999999998</v>
      </c>
      <c r="Q570" s="24"/>
      <c r="R570" s="24">
        <f>I570*$T$7</f>
        <v>3.4815999999999998</v>
      </c>
      <c r="S570" s="26">
        <f>K570*$T$7</f>
        <v>2.4173999999999998</v>
      </c>
      <c r="T570" s="24"/>
      <c r="U570" s="27">
        <f>I570*$W$7</f>
        <v>1.024E-3</v>
      </c>
      <c r="V570" s="27">
        <f>K570*$W$7</f>
        <v>7.1099999999999994E-4</v>
      </c>
      <c r="W570" s="24"/>
      <c r="X570" s="24">
        <f>I570*$Z$7</f>
        <v>7.7967359999999983</v>
      </c>
      <c r="Y570" s="24">
        <f>K570*$Z$7</f>
        <v>5.4135539999999995</v>
      </c>
      <c r="Z570" s="24"/>
      <c r="AA570" s="24">
        <f>I570+O570+R570+U570+X570</f>
        <v>21.672959999999996</v>
      </c>
      <c r="AB570" s="24">
        <f>K570+P570+S570+V570+Y570</f>
        <v>15.048314999999999</v>
      </c>
      <c r="AC570" s="24">
        <f>AA570*$AE$7</f>
        <v>43.345919999999992</v>
      </c>
      <c r="AD570" s="24">
        <f>AB570*$AE$7</f>
        <v>30.096629999999998</v>
      </c>
      <c r="AE570" s="24"/>
      <c r="AF570" s="24">
        <f>(AA570+AC570)*$AH$7</f>
        <v>1.9505663999999998</v>
      </c>
      <c r="AG570" s="24">
        <f>(AB570+AD570)*$AH$7</f>
        <v>1.3543483499999998</v>
      </c>
      <c r="AH570" s="24"/>
      <c r="AI570" s="28">
        <f>AA570+AC570+AF570</f>
        <v>66.969446399999995</v>
      </c>
      <c r="AJ570" s="28">
        <f>AB570+AD570+AG570</f>
        <v>46.499293349999995</v>
      </c>
      <c r="AK570" s="28">
        <f>AI570*$AM$7</f>
        <v>13.39388928</v>
      </c>
      <c r="AL570" s="28">
        <f>AJ570*$AM$7</f>
        <v>9.299858669999999</v>
      </c>
      <c r="AM570" s="73"/>
      <c r="AN570" s="28">
        <f>AI570+AK570</f>
        <v>80.363335679999992</v>
      </c>
      <c r="AO570" s="28">
        <f>AJ570+AL570</f>
        <v>55.799152019999994</v>
      </c>
    </row>
    <row r="571" spans="1:41" s="13" customFormat="1" ht="16.5" customHeight="1">
      <c r="A571" s="160"/>
      <c r="B571" s="161"/>
      <c r="C571" s="162"/>
      <c r="D571" s="21" t="s">
        <v>179</v>
      </c>
      <c r="E571" s="22">
        <v>110</v>
      </c>
      <c r="F571" s="22">
        <v>50</v>
      </c>
      <c r="G571" s="24">
        <f>$G$76</f>
        <v>4.5999999999999999E-2</v>
      </c>
      <c r="H571" s="24">
        <f t="shared" si="96"/>
        <v>5.0599999999999996</v>
      </c>
      <c r="I571" s="25"/>
      <c r="J571" s="24">
        <f t="shared" si="97"/>
        <v>2.2999999999999998</v>
      </c>
      <c r="K571" s="25"/>
      <c r="L571" s="24"/>
      <c r="M571" s="24"/>
      <c r="N571" s="24"/>
      <c r="O571" s="24"/>
      <c r="P571" s="24"/>
      <c r="Q571" s="24"/>
      <c r="R571" s="24"/>
      <c r="S571" s="26"/>
      <c r="T571" s="24"/>
      <c r="U571" s="27"/>
      <c r="V571" s="27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8"/>
      <c r="AJ571" s="28"/>
      <c r="AK571" s="28"/>
      <c r="AL571" s="28"/>
      <c r="AM571" s="73"/>
      <c r="AN571" s="28"/>
      <c r="AO571" s="28"/>
    </row>
    <row r="572" spans="1:41" s="13" customFormat="1" ht="22.5" customHeight="1">
      <c r="A572" s="160" t="s">
        <v>760</v>
      </c>
      <c r="B572" s="161" t="s">
        <v>761</v>
      </c>
      <c r="C572" s="162" t="s">
        <v>178</v>
      </c>
      <c r="D572" s="21" t="s">
        <v>49</v>
      </c>
      <c r="E572" s="22">
        <v>130</v>
      </c>
      <c r="F572" s="22">
        <v>130</v>
      </c>
      <c r="G572" s="24">
        <f>$G$77</f>
        <v>3.6999999999999998E-2</v>
      </c>
      <c r="H572" s="24">
        <f t="shared" si="96"/>
        <v>4.8099999999999996</v>
      </c>
      <c r="I572" s="25">
        <f>H572+H573</f>
        <v>8.9499999999999993</v>
      </c>
      <c r="J572" s="24">
        <f t="shared" si="97"/>
        <v>4.8099999999999996</v>
      </c>
      <c r="K572" s="25">
        <f>J572+J573</f>
        <v>7.5699999999999994</v>
      </c>
      <c r="L572" s="24"/>
      <c r="M572" s="24"/>
      <c r="N572" s="24"/>
      <c r="O572" s="24">
        <f>I572*$Q$7</f>
        <v>0.13424999999999998</v>
      </c>
      <c r="P572" s="24">
        <f>K572*$Q$7</f>
        <v>0.11354999999999998</v>
      </c>
      <c r="Q572" s="24"/>
      <c r="R572" s="24">
        <f>I572*$T$7</f>
        <v>3.0430000000000001</v>
      </c>
      <c r="S572" s="26">
        <f>K572*$T$7</f>
        <v>2.5737999999999999</v>
      </c>
      <c r="T572" s="24"/>
      <c r="U572" s="27">
        <f>I572*$W$7</f>
        <v>8.9499999999999996E-4</v>
      </c>
      <c r="V572" s="27">
        <f>K572*$W$7</f>
        <v>7.5699999999999997E-4</v>
      </c>
      <c r="W572" s="24"/>
      <c r="X572" s="24">
        <f>I572*$Z$7</f>
        <v>6.8145299999999995</v>
      </c>
      <c r="Y572" s="24">
        <f>K572*$Z$7</f>
        <v>5.7637979999999995</v>
      </c>
      <c r="Z572" s="24"/>
      <c r="AA572" s="24">
        <f>I572+O572+R572+U572+X572</f>
        <v>18.942675000000001</v>
      </c>
      <c r="AB572" s="24">
        <f>K572+P572+S572+V572+Y572</f>
        <v>16.021904999999997</v>
      </c>
      <c r="AC572" s="24">
        <f>AA572*$AE$7</f>
        <v>37.885350000000003</v>
      </c>
      <c r="AD572" s="24">
        <f>AB572*$AE$7</f>
        <v>32.043809999999993</v>
      </c>
      <c r="AE572" s="24"/>
      <c r="AF572" s="24">
        <f>(AA572+AC572)*$AH$7</f>
        <v>1.70484075</v>
      </c>
      <c r="AG572" s="24">
        <f>(AB572+AD572)*$AH$7</f>
        <v>1.4419714499999996</v>
      </c>
      <c r="AH572" s="24"/>
      <c r="AI572" s="28">
        <f>AA572+AC572+AF572</f>
        <v>58.532865750000006</v>
      </c>
      <c r="AJ572" s="28">
        <f>AB572+AD572+AG572</f>
        <v>49.507686449999987</v>
      </c>
      <c r="AK572" s="28">
        <f>AI572*$AM$7</f>
        <v>11.706573150000002</v>
      </c>
      <c r="AL572" s="28">
        <f>AJ572*$AM$7</f>
        <v>9.9015372899999985</v>
      </c>
      <c r="AM572" s="73"/>
      <c r="AN572" s="28">
        <f>AI572+AK572</f>
        <v>70.23943890000001</v>
      </c>
      <c r="AO572" s="28">
        <f>AJ572+AL572</f>
        <v>59.409223739999987</v>
      </c>
    </row>
    <row r="573" spans="1:41" s="13" customFormat="1" ht="16.5" customHeight="1">
      <c r="A573" s="160"/>
      <c r="B573" s="161"/>
      <c r="C573" s="162"/>
      <c r="D573" s="21" t="s">
        <v>179</v>
      </c>
      <c r="E573" s="22">
        <v>90</v>
      </c>
      <c r="F573" s="22">
        <v>60</v>
      </c>
      <c r="G573" s="24">
        <f>$G$76</f>
        <v>4.5999999999999999E-2</v>
      </c>
      <c r="H573" s="24">
        <f t="shared" si="96"/>
        <v>4.1399999999999997</v>
      </c>
      <c r="I573" s="25"/>
      <c r="J573" s="24">
        <f t="shared" si="97"/>
        <v>2.76</v>
      </c>
      <c r="K573" s="25"/>
      <c r="L573" s="24"/>
      <c r="M573" s="24"/>
      <c r="N573" s="24"/>
      <c r="O573" s="24"/>
      <c r="P573" s="24"/>
      <c r="Q573" s="24"/>
      <c r="R573" s="24"/>
      <c r="S573" s="26"/>
      <c r="T573" s="24"/>
      <c r="U573" s="27"/>
      <c r="V573" s="27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8"/>
      <c r="AJ573" s="28"/>
      <c r="AK573" s="28"/>
      <c r="AL573" s="28"/>
      <c r="AM573" s="73"/>
      <c r="AN573" s="28"/>
      <c r="AO573" s="28"/>
    </row>
    <row r="574" spans="1:41" s="13" customFormat="1" ht="13.5" customHeight="1">
      <c r="A574" s="160" t="s">
        <v>762</v>
      </c>
      <c r="B574" s="161" t="s">
        <v>763</v>
      </c>
      <c r="C574" s="162" t="s">
        <v>764</v>
      </c>
      <c r="D574" s="21" t="s">
        <v>704</v>
      </c>
      <c r="E574" s="22">
        <v>55</v>
      </c>
      <c r="F574" s="22">
        <v>35</v>
      </c>
      <c r="G574" s="24">
        <f>$G$525</f>
        <v>2.4E-2</v>
      </c>
      <c r="H574" s="24">
        <f t="shared" si="96"/>
        <v>1.32</v>
      </c>
      <c r="I574" s="25">
        <f>H574+H575</f>
        <v>11.68</v>
      </c>
      <c r="J574" s="24">
        <f t="shared" si="97"/>
        <v>0.84</v>
      </c>
      <c r="K574" s="25">
        <f>J574+J575</f>
        <v>10.459999999999999</v>
      </c>
      <c r="L574" s="24"/>
      <c r="M574" s="24"/>
      <c r="N574" s="24"/>
      <c r="O574" s="24">
        <f>I574*$Q$7</f>
        <v>0.17519999999999999</v>
      </c>
      <c r="P574" s="24">
        <f>K574*$Q$7</f>
        <v>0.15689999999999998</v>
      </c>
      <c r="Q574" s="24"/>
      <c r="R574" s="24">
        <f>I574*$T$7</f>
        <v>3.9712000000000001</v>
      </c>
      <c r="S574" s="26">
        <f>K574*$T$7</f>
        <v>3.5564</v>
      </c>
      <c r="T574" s="24"/>
      <c r="U574" s="27">
        <f>I574*$W$7</f>
        <v>1.168E-3</v>
      </c>
      <c r="V574" s="27">
        <f>K574*$W$7</f>
        <v>1.0460000000000001E-3</v>
      </c>
      <c r="W574" s="24"/>
      <c r="X574" s="24">
        <f>I574*$Z$7</f>
        <v>8.8931519999999988</v>
      </c>
      <c r="Y574" s="24">
        <f>K574*$Z$7</f>
        <v>7.964243999999999</v>
      </c>
      <c r="Z574" s="24"/>
      <c r="AA574" s="24">
        <f>I574+O574+R574+U574+X574</f>
        <v>24.72072</v>
      </c>
      <c r="AB574" s="24">
        <f>K574+P574+S574+V574+Y574</f>
        <v>22.138590000000001</v>
      </c>
      <c r="AC574" s="24">
        <f>AA574*$AE$7</f>
        <v>49.44144</v>
      </c>
      <c r="AD574" s="24">
        <f>AB574*$AE$7</f>
        <v>44.277180000000001</v>
      </c>
      <c r="AE574" s="24"/>
      <c r="AF574" s="24">
        <f>(AA574+AC574)*$AH$7</f>
        <v>2.2248647999999998</v>
      </c>
      <c r="AG574" s="24">
        <f>(AB574+AD574)*$AH$7</f>
        <v>1.9924731000000002</v>
      </c>
      <c r="AH574" s="24"/>
      <c r="AI574" s="28">
        <f>AA574+AC574+AF574</f>
        <v>76.387024800000006</v>
      </c>
      <c r="AJ574" s="28">
        <f>AB574+AD574+AG574</f>
        <v>68.408243100000007</v>
      </c>
      <c r="AK574" s="28">
        <f>AI574*$AM$7</f>
        <v>15.277404960000002</v>
      </c>
      <c r="AL574" s="28">
        <f>AJ574*$AM$7</f>
        <v>13.681648620000002</v>
      </c>
      <c r="AM574" s="73"/>
      <c r="AN574" s="28">
        <f>AI574+AK574</f>
        <v>91.664429760000004</v>
      </c>
      <c r="AO574" s="28">
        <f>AJ574+AL574</f>
        <v>82.089891720000011</v>
      </c>
    </row>
    <row r="575" spans="1:41" s="13" customFormat="1" ht="22.5" customHeight="1">
      <c r="A575" s="160"/>
      <c r="B575" s="161"/>
      <c r="C575" s="162"/>
      <c r="D575" s="21" t="s">
        <v>49</v>
      </c>
      <c r="E575" s="22">
        <v>280</v>
      </c>
      <c r="F575" s="22">
        <v>260</v>
      </c>
      <c r="G575" s="24">
        <f>$G$77</f>
        <v>3.6999999999999998E-2</v>
      </c>
      <c r="H575" s="24">
        <f t="shared" si="96"/>
        <v>10.36</v>
      </c>
      <c r="I575" s="25"/>
      <c r="J575" s="24">
        <f t="shared" si="97"/>
        <v>9.6199999999999992</v>
      </c>
      <c r="K575" s="25"/>
      <c r="L575" s="24"/>
      <c r="M575" s="24"/>
      <c r="N575" s="24"/>
      <c r="O575" s="24"/>
      <c r="P575" s="24"/>
      <c r="Q575" s="24"/>
      <c r="R575" s="24"/>
      <c r="S575" s="26"/>
      <c r="T575" s="24"/>
      <c r="U575" s="27"/>
      <c r="V575" s="27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8"/>
      <c r="AJ575" s="28"/>
      <c r="AK575" s="28"/>
      <c r="AL575" s="28"/>
      <c r="AM575" s="73"/>
      <c r="AN575" s="28"/>
      <c r="AO575" s="28"/>
    </row>
    <row r="576" spans="1:41" s="13" customFormat="1" ht="9.75" customHeight="1">
      <c r="A576" s="160" t="s">
        <v>765</v>
      </c>
      <c r="B576" s="161" t="s">
        <v>766</v>
      </c>
      <c r="C576" s="162" t="s">
        <v>764</v>
      </c>
      <c r="D576" s="21" t="s">
        <v>704</v>
      </c>
      <c r="E576" s="22">
        <v>40</v>
      </c>
      <c r="F576" s="22">
        <v>30</v>
      </c>
      <c r="G576" s="24">
        <f>$G$525</f>
        <v>2.4E-2</v>
      </c>
      <c r="H576" s="24">
        <f t="shared" si="96"/>
        <v>0.96</v>
      </c>
      <c r="I576" s="25">
        <f>H576+H577</f>
        <v>2.9949999999999997</v>
      </c>
      <c r="J576" s="24">
        <f t="shared" si="97"/>
        <v>0.72</v>
      </c>
      <c r="K576" s="25">
        <f>J576+J577</f>
        <v>2.0149999999999997</v>
      </c>
      <c r="L576" s="24"/>
      <c r="M576" s="24"/>
      <c r="N576" s="24"/>
      <c r="O576" s="24">
        <f>I576*$Q$7</f>
        <v>4.4924999999999993E-2</v>
      </c>
      <c r="P576" s="24">
        <f>K576*$Q$7</f>
        <v>3.0224999999999995E-2</v>
      </c>
      <c r="Q576" s="24"/>
      <c r="R576" s="24">
        <f>I576*$T$7</f>
        <v>1.0183</v>
      </c>
      <c r="S576" s="26">
        <f>K576*$T$7</f>
        <v>0.68509999999999993</v>
      </c>
      <c r="T576" s="24"/>
      <c r="U576" s="27">
        <f>I576*$W$7</f>
        <v>2.9949999999999996E-4</v>
      </c>
      <c r="V576" s="27">
        <f>K576*$W$7</f>
        <v>2.0149999999999996E-4</v>
      </c>
      <c r="W576" s="24"/>
      <c r="X576" s="24">
        <f>I576*$Z$7</f>
        <v>2.2803929999999997</v>
      </c>
      <c r="Y576" s="24">
        <f>K576*$Z$7</f>
        <v>1.5342209999999996</v>
      </c>
      <c r="Z576" s="24"/>
      <c r="AA576" s="24">
        <f>I576+O576+R576+U576+X576</f>
        <v>6.3389174999999991</v>
      </c>
      <c r="AB576" s="24">
        <f>K576+P576+S576+V576+Y576</f>
        <v>4.2647474999999995</v>
      </c>
      <c r="AC576" s="24">
        <f>AA576*$AE$7</f>
        <v>12.677834999999998</v>
      </c>
      <c r="AD576" s="24">
        <f>AB576*$AE$7</f>
        <v>8.5294949999999989</v>
      </c>
      <c r="AE576" s="24"/>
      <c r="AF576" s="24">
        <f>(AA576+AC576)*$AH$7</f>
        <v>0.57050257499999979</v>
      </c>
      <c r="AG576" s="24">
        <f>(AB576+AD576)*$AH$7</f>
        <v>0.38382727499999997</v>
      </c>
      <c r="AH576" s="24"/>
      <c r="AI576" s="28">
        <f>AA576+AC576+AF576</f>
        <v>19.587255074999995</v>
      </c>
      <c r="AJ576" s="28">
        <f>AB576+AD576+AG576</f>
        <v>13.178069774999999</v>
      </c>
      <c r="AK576" s="28">
        <f>AI576*$AM$7</f>
        <v>3.9174510149999993</v>
      </c>
      <c r="AL576" s="28">
        <f>AJ576*$AM$7</f>
        <v>2.6356139550000002</v>
      </c>
      <c r="AM576" s="73"/>
      <c r="AN576" s="28">
        <f>AI576+AK576</f>
        <v>23.504706089999992</v>
      </c>
      <c r="AO576" s="28">
        <f>AJ576+AL576</f>
        <v>15.813683729999999</v>
      </c>
    </row>
    <row r="577" spans="1:41" s="13" customFormat="1" ht="23.25" customHeight="1">
      <c r="A577" s="160"/>
      <c r="B577" s="161"/>
      <c r="C577" s="162"/>
      <c r="D577" s="21" t="s">
        <v>49</v>
      </c>
      <c r="E577" s="22">
        <v>55</v>
      </c>
      <c r="F577" s="22">
        <v>35</v>
      </c>
      <c r="G577" s="24">
        <f>$G$77</f>
        <v>3.6999999999999998E-2</v>
      </c>
      <c r="H577" s="24">
        <f t="shared" si="96"/>
        <v>2.0349999999999997</v>
      </c>
      <c r="I577" s="25"/>
      <c r="J577" s="24">
        <f t="shared" si="97"/>
        <v>1.2949999999999999</v>
      </c>
      <c r="K577" s="25"/>
      <c r="L577" s="24"/>
      <c r="M577" s="24"/>
      <c r="N577" s="24"/>
      <c r="O577" s="24"/>
      <c r="P577" s="24"/>
      <c r="Q577" s="24"/>
      <c r="R577" s="24"/>
      <c r="S577" s="26"/>
      <c r="T577" s="24"/>
      <c r="U577" s="27"/>
      <c r="V577" s="27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8"/>
      <c r="AJ577" s="28"/>
      <c r="AK577" s="28"/>
      <c r="AL577" s="28"/>
      <c r="AM577" s="73"/>
      <c r="AN577" s="28"/>
      <c r="AO577" s="28"/>
    </row>
    <row r="578" spans="1:41" s="58" customFormat="1" ht="18.75" customHeight="1">
      <c r="A578" s="59" t="s">
        <v>767</v>
      </c>
      <c r="B578" s="60" t="s">
        <v>768</v>
      </c>
      <c r="C578" s="50"/>
      <c r="D578" s="50"/>
      <c r="E578" s="51"/>
      <c r="F578" s="51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3"/>
      <c r="T578" s="52"/>
      <c r="U578" s="55"/>
      <c r="V578" s="55"/>
      <c r="W578" s="52"/>
      <c r="X578" s="52"/>
      <c r="Y578" s="52"/>
      <c r="Z578" s="52"/>
      <c r="AA578" s="52"/>
      <c r="AB578" s="52"/>
      <c r="AC578" s="52"/>
      <c r="AD578" s="52"/>
      <c r="AE578" s="52"/>
      <c r="AF578" s="52"/>
      <c r="AG578" s="52"/>
      <c r="AH578" s="52"/>
      <c r="AI578" s="56"/>
      <c r="AJ578" s="56"/>
      <c r="AK578" s="56"/>
      <c r="AL578" s="56"/>
      <c r="AM578" s="57"/>
      <c r="AN578" s="56"/>
      <c r="AO578" s="56"/>
    </row>
    <row r="579" spans="1:41" s="13" customFormat="1" ht="23.25" customHeight="1">
      <c r="A579" s="160" t="s">
        <v>769</v>
      </c>
      <c r="B579" s="161" t="s">
        <v>770</v>
      </c>
      <c r="C579" s="162" t="s">
        <v>178</v>
      </c>
      <c r="D579" s="21" t="s">
        <v>49</v>
      </c>
      <c r="E579" s="22">
        <v>8</v>
      </c>
      <c r="F579" s="22">
        <v>8</v>
      </c>
      <c r="G579" s="24">
        <f>$G$77</f>
        <v>3.6999999999999998E-2</v>
      </c>
      <c r="H579" s="24">
        <f t="shared" si="96"/>
        <v>0.29599999999999999</v>
      </c>
      <c r="I579" s="25">
        <f>H579+H580</f>
        <v>3.9759999999999995</v>
      </c>
      <c r="J579" s="24">
        <f t="shared" si="97"/>
        <v>0.29599999999999999</v>
      </c>
      <c r="K579" s="25">
        <f>J579+J580</f>
        <v>2.5959999999999996</v>
      </c>
      <c r="L579" s="24"/>
      <c r="M579" s="24"/>
      <c r="N579" s="24"/>
      <c r="O579" s="24">
        <f>I579*$Q$7</f>
        <v>5.9639999999999992E-2</v>
      </c>
      <c r="P579" s="24">
        <f>K579*$Q$7</f>
        <v>3.8939999999999995E-2</v>
      </c>
      <c r="Q579" s="24"/>
      <c r="R579" s="24">
        <f>I579*$T$7</f>
        <v>1.3518399999999999</v>
      </c>
      <c r="S579" s="26">
        <f>K579*$T$7</f>
        <v>0.88263999999999998</v>
      </c>
      <c r="T579" s="24"/>
      <c r="U579" s="27">
        <f>I579*$W$7</f>
        <v>3.9759999999999996E-4</v>
      </c>
      <c r="V579" s="27">
        <f>K579*$W$7</f>
        <v>2.5959999999999997E-4</v>
      </c>
      <c r="W579" s="24"/>
      <c r="X579" s="24">
        <f>I579*$Z$7</f>
        <v>3.0273263999999993</v>
      </c>
      <c r="Y579" s="24">
        <f>K579*$Z$7</f>
        <v>1.9765943999999995</v>
      </c>
      <c r="Z579" s="24"/>
      <c r="AA579" s="24">
        <f>I579+O579+R579+U579+X579</f>
        <v>8.4152039999999992</v>
      </c>
      <c r="AB579" s="24">
        <f>K579+P579+S579+V579+Y579</f>
        <v>5.4944339999999992</v>
      </c>
      <c r="AC579" s="24">
        <f>AA579*$AE$7</f>
        <v>16.830407999999998</v>
      </c>
      <c r="AD579" s="24">
        <f>AB579*$AE$7</f>
        <v>10.988867999999998</v>
      </c>
      <c r="AE579" s="24"/>
      <c r="AF579" s="24">
        <f>(AA579+AC579)*$AH$7</f>
        <v>0.75736835999999985</v>
      </c>
      <c r="AG579" s="24">
        <f>(AB579+AD579)*$AH$7</f>
        <v>0.49449905999999993</v>
      </c>
      <c r="AH579" s="24"/>
      <c r="AI579" s="28">
        <f>AA579+AC579+AF579</f>
        <v>26.002980359999999</v>
      </c>
      <c r="AJ579" s="28">
        <f>AB579+AD579+AG579</f>
        <v>16.977801059999997</v>
      </c>
      <c r="AK579" s="28">
        <f>AI579*$AM$7</f>
        <v>5.2005960719999997</v>
      </c>
      <c r="AL579" s="28">
        <f>AJ579*$AM$7</f>
        <v>3.3955602119999995</v>
      </c>
      <c r="AM579" s="73"/>
      <c r="AN579" s="28">
        <f>AI579+AK579</f>
        <v>31.203576431999998</v>
      </c>
      <c r="AO579" s="28">
        <f>AJ579+AL579</f>
        <v>20.373361271999997</v>
      </c>
    </row>
    <row r="580" spans="1:41" s="13" customFormat="1" ht="13.5" customHeight="1">
      <c r="A580" s="160"/>
      <c r="B580" s="161"/>
      <c r="C580" s="162"/>
      <c r="D580" s="21" t="s">
        <v>179</v>
      </c>
      <c r="E580" s="22">
        <v>80</v>
      </c>
      <c r="F580" s="22">
        <v>50</v>
      </c>
      <c r="G580" s="24">
        <f>$G$76</f>
        <v>4.5999999999999999E-2</v>
      </c>
      <c r="H580" s="24">
        <f t="shared" si="96"/>
        <v>3.6799999999999997</v>
      </c>
      <c r="I580" s="25"/>
      <c r="J580" s="24">
        <f t="shared" si="97"/>
        <v>2.2999999999999998</v>
      </c>
      <c r="K580" s="25"/>
      <c r="L580" s="24"/>
      <c r="M580" s="24"/>
      <c r="N580" s="24"/>
      <c r="O580" s="24"/>
      <c r="P580" s="24"/>
      <c r="Q580" s="24"/>
      <c r="R580" s="24"/>
      <c r="S580" s="26"/>
      <c r="T580" s="24"/>
      <c r="U580" s="27"/>
      <c r="V580" s="27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8"/>
      <c r="AJ580" s="28"/>
      <c r="AK580" s="28"/>
      <c r="AL580" s="28"/>
      <c r="AM580" s="73"/>
      <c r="AN580" s="28"/>
      <c r="AO580" s="28"/>
    </row>
    <row r="581" spans="1:41" s="13" customFormat="1" ht="24" customHeight="1">
      <c r="A581" s="160" t="s">
        <v>771</v>
      </c>
      <c r="B581" s="161" t="s">
        <v>772</v>
      </c>
      <c r="C581" s="162" t="s">
        <v>178</v>
      </c>
      <c r="D581" s="21" t="s">
        <v>49</v>
      </c>
      <c r="E581" s="22">
        <v>8</v>
      </c>
      <c r="F581" s="22">
        <v>8</v>
      </c>
      <c r="G581" s="24">
        <f>$G$77</f>
        <v>3.6999999999999998E-2</v>
      </c>
      <c r="H581" s="24">
        <f t="shared" si="96"/>
        <v>0.29599999999999999</v>
      </c>
      <c r="I581" s="25">
        <f>H581+H582</f>
        <v>3.9759999999999995</v>
      </c>
      <c r="J581" s="24">
        <f t="shared" si="97"/>
        <v>0.29599999999999999</v>
      </c>
      <c r="K581" s="25">
        <f>J581+J582</f>
        <v>2.5959999999999996</v>
      </c>
      <c r="L581" s="24"/>
      <c r="M581" s="24"/>
      <c r="N581" s="24"/>
      <c r="O581" s="24">
        <f>I581*$Q$7</f>
        <v>5.9639999999999992E-2</v>
      </c>
      <c r="P581" s="24">
        <f>K581*$Q$7</f>
        <v>3.8939999999999995E-2</v>
      </c>
      <c r="Q581" s="24"/>
      <c r="R581" s="24">
        <f>I581*$T$7</f>
        <v>1.3518399999999999</v>
      </c>
      <c r="S581" s="26">
        <f>K581*$T$7</f>
        <v>0.88263999999999998</v>
      </c>
      <c r="T581" s="24"/>
      <c r="U581" s="27">
        <f>I581*$W$7</f>
        <v>3.9759999999999996E-4</v>
      </c>
      <c r="V581" s="27">
        <f>K581*$W$7</f>
        <v>2.5959999999999997E-4</v>
      </c>
      <c r="W581" s="24"/>
      <c r="X581" s="24">
        <f>I581*$Z$7</f>
        <v>3.0273263999999993</v>
      </c>
      <c r="Y581" s="24">
        <f>K581*$Z$7</f>
        <v>1.9765943999999995</v>
      </c>
      <c r="Z581" s="24"/>
      <c r="AA581" s="24">
        <f>I581+O581+R581+U581+X581</f>
        <v>8.4152039999999992</v>
      </c>
      <c r="AB581" s="24">
        <f>K581+P581+S581+V581+Y581</f>
        <v>5.4944339999999992</v>
      </c>
      <c r="AC581" s="24">
        <f>AA581*$AE$7</f>
        <v>16.830407999999998</v>
      </c>
      <c r="AD581" s="24">
        <f>AB581*$AE$7</f>
        <v>10.988867999999998</v>
      </c>
      <c r="AE581" s="24"/>
      <c r="AF581" s="24">
        <f>(AA581+AC581)*$AH$7</f>
        <v>0.75736835999999985</v>
      </c>
      <c r="AG581" s="24">
        <f>(AB581+AD581)*$AH$7</f>
        <v>0.49449905999999993</v>
      </c>
      <c r="AH581" s="24"/>
      <c r="AI581" s="28">
        <f>AA581+AC581+AF581</f>
        <v>26.002980359999999</v>
      </c>
      <c r="AJ581" s="28">
        <f>AB581+AD581+AG581</f>
        <v>16.977801059999997</v>
      </c>
      <c r="AK581" s="28">
        <f>AI581*$AM$7</f>
        <v>5.2005960719999997</v>
      </c>
      <c r="AL581" s="28">
        <f>AJ581*$AM$7</f>
        <v>3.3955602119999995</v>
      </c>
      <c r="AM581" s="73"/>
      <c r="AN581" s="28">
        <f>AI581+AK581</f>
        <v>31.203576431999998</v>
      </c>
      <c r="AO581" s="28">
        <f>AJ581+AL581</f>
        <v>20.373361271999997</v>
      </c>
    </row>
    <row r="582" spans="1:41" s="13" customFormat="1" ht="12" customHeight="1">
      <c r="A582" s="160"/>
      <c r="B582" s="161"/>
      <c r="C582" s="162"/>
      <c r="D582" s="21" t="s">
        <v>179</v>
      </c>
      <c r="E582" s="22">
        <v>80</v>
      </c>
      <c r="F582" s="22">
        <v>50</v>
      </c>
      <c r="G582" s="24">
        <f>$G$76</f>
        <v>4.5999999999999999E-2</v>
      </c>
      <c r="H582" s="24">
        <f t="shared" si="96"/>
        <v>3.6799999999999997</v>
      </c>
      <c r="I582" s="25"/>
      <c r="J582" s="24">
        <f t="shared" si="97"/>
        <v>2.2999999999999998</v>
      </c>
      <c r="K582" s="25"/>
      <c r="L582" s="24"/>
      <c r="M582" s="24"/>
      <c r="N582" s="24"/>
      <c r="O582" s="24"/>
      <c r="P582" s="24"/>
      <c r="Q582" s="24"/>
      <c r="R582" s="24"/>
      <c r="S582" s="26"/>
      <c r="T582" s="24"/>
      <c r="U582" s="27"/>
      <c r="V582" s="27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8"/>
      <c r="AJ582" s="28"/>
      <c r="AK582" s="28"/>
      <c r="AL582" s="28"/>
      <c r="AM582" s="73"/>
      <c r="AN582" s="28"/>
      <c r="AO582" s="28"/>
    </row>
    <row r="583" spans="1:41" s="13" customFormat="1" ht="15.75" customHeight="1">
      <c r="A583" s="173" t="s">
        <v>773</v>
      </c>
      <c r="B583" s="175" t="s">
        <v>774</v>
      </c>
      <c r="C583" s="177" t="s">
        <v>178</v>
      </c>
      <c r="D583" s="21" t="s">
        <v>179</v>
      </c>
      <c r="E583" s="22">
        <v>30</v>
      </c>
      <c r="F583" s="22">
        <v>20</v>
      </c>
      <c r="G583" s="24">
        <f>$G$76</f>
        <v>4.5999999999999999E-2</v>
      </c>
      <c r="H583" s="24">
        <f t="shared" si="96"/>
        <v>1.38</v>
      </c>
      <c r="I583" s="25">
        <f>H583+H584</f>
        <v>2.4899999999999998</v>
      </c>
      <c r="J583" s="24">
        <f t="shared" si="97"/>
        <v>0.91999999999999993</v>
      </c>
      <c r="K583" s="25">
        <f>J583+J584</f>
        <v>1.4749999999999999</v>
      </c>
      <c r="L583" s="24"/>
      <c r="M583" s="24"/>
      <c r="N583" s="24"/>
      <c r="O583" s="24">
        <f>I583*$Q$7</f>
        <v>3.7349999999999994E-2</v>
      </c>
      <c r="P583" s="24">
        <f>K583*$Q$7</f>
        <v>2.2124999999999999E-2</v>
      </c>
      <c r="Q583" s="24"/>
      <c r="R583" s="24">
        <f>I583*$T$7</f>
        <v>0.84660000000000002</v>
      </c>
      <c r="S583" s="26">
        <f>K583*$T$7</f>
        <v>0.50149999999999995</v>
      </c>
      <c r="T583" s="24"/>
      <c r="U583" s="27">
        <f>I583*$W$7</f>
        <v>2.4899999999999998E-4</v>
      </c>
      <c r="V583" s="27">
        <f>K583*$W$7</f>
        <v>1.4749999999999998E-4</v>
      </c>
      <c r="W583" s="24"/>
      <c r="X583" s="24">
        <f>I583*$Z$7</f>
        <v>1.8958859999999997</v>
      </c>
      <c r="Y583" s="24">
        <f>K583*$Z$7</f>
        <v>1.1230649999999998</v>
      </c>
      <c r="Z583" s="24"/>
      <c r="AA583" s="24">
        <f>I583+O583+R583+U583+X583</f>
        <v>5.2700849999999999</v>
      </c>
      <c r="AB583" s="24">
        <f>K583+P583+S583+V583+Y583</f>
        <v>3.1218374999999994</v>
      </c>
      <c r="AC583" s="24">
        <f>AA583*$AE$7</f>
        <v>10.54017</v>
      </c>
      <c r="AD583" s="24">
        <f>AB583*$AE$7</f>
        <v>6.2436749999999988</v>
      </c>
      <c r="AE583" s="24"/>
      <c r="AF583" s="24">
        <f>(AA583+AC583)*$AH$7</f>
        <v>0.47430764999999997</v>
      </c>
      <c r="AG583" s="24">
        <f>(AB583+AD583)*$AH$7</f>
        <v>0.28096537499999991</v>
      </c>
      <c r="AH583" s="24"/>
      <c r="AI583" s="28">
        <f>AA583+AC583+AF583</f>
        <v>16.284562649999998</v>
      </c>
      <c r="AJ583" s="28">
        <f>AB583+AD583+AG583</f>
        <v>9.6464778749999969</v>
      </c>
      <c r="AK583" s="28">
        <f>AI583*$AM$7</f>
        <v>3.2569125299999997</v>
      </c>
      <c r="AL583" s="28">
        <f>AJ583*$AM$7</f>
        <v>1.9292955749999994</v>
      </c>
      <c r="AM583" s="73"/>
      <c r="AN583" s="28">
        <f>AI583+AK583</f>
        <v>19.541475179999999</v>
      </c>
      <c r="AO583" s="28">
        <f>AJ583+AL583</f>
        <v>11.575773449999996</v>
      </c>
    </row>
    <row r="584" spans="1:41" s="13" customFormat="1" ht="24" customHeight="1">
      <c r="A584" s="174"/>
      <c r="B584" s="176"/>
      <c r="C584" s="178"/>
      <c r="D584" s="21" t="s">
        <v>49</v>
      </c>
      <c r="E584" s="22">
        <v>30</v>
      </c>
      <c r="F584" s="22">
        <v>15</v>
      </c>
      <c r="G584" s="24">
        <f>$G$77</f>
        <v>3.6999999999999998E-2</v>
      </c>
      <c r="H584" s="24">
        <f t="shared" si="96"/>
        <v>1.1099999999999999</v>
      </c>
      <c r="I584" s="25"/>
      <c r="J584" s="24">
        <f t="shared" si="97"/>
        <v>0.55499999999999994</v>
      </c>
      <c r="K584" s="25"/>
      <c r="L584" s="24"/>
      <c r="M584" s="24"/>
      <c r="N584" s="24"/>
      <c r="O584" s="24"/>
      <c r="P584" s="24"/>
      <c r="Q584" s="24"/>
      <c r="R584" s="24"/>
      <c r="S584" s="26"/>
      <c r="T584" s="24"/>
      <c r="U584" s="27"/>
      <c r="V584" s="27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8"/>
      <c r="AJ584" s="28"/>
      <c r="AK584" s="28"/>
      <c r="AL584" s="28"/>
      <c r="AM584" s="73"/>
      <c r="AN584" s="28"/>
      <c r="AO584" s="28"/>
    </row>
    <row r="585" spans="1:41" s="58" customFormat="1" ht="21" customHeight="1">
      <c r="A585" s="59" t="s">
        <v>775</v>
      </c>
      <c r="B585" s="60" t="s">
        <v>776</v>
      </c>
      <c r="C585" s="50"/>
      <c r="D585" s="50"/>
      <c r="E585" s="51"/>
      <c r="F585" s="51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3"/>
      <c r="T585" s="52"/>
      <c r="U585" s="55"/>
      <c r="V585" s="55"/>
      <c r="W585" s="52"/>
      <c r="X585" s="52"/>
      <c r="Y585" s="52"/>
      <c r="Z585" s="52"/>
      <c r="AA585" s="52"/>
      <c r="AB585" s="52"/>
      <c r="AC585" s="52"/>
      <c r="AD585" s="52"/>
      <c r="AE585" s="52"/>
      <c r="AF585" s="52"/>
      <c r="AG585" s="52"/>
      <c r="AH585" s="52"/>
      <c r="AI585" s="56"/>
      <c r="AJ585" s="56"/>
      <c r="AK585" s="56"/>
      <c r="AL585" s="56"/>
      <c r="AM585" s="57"/>
      <c r="AN585" s="56"/>
      <c r="AO585" s="56"/>
    </row>
    <row r="586" spans="1:41" s="13" customFormat="1" ht="25.5" customHeight="1">
      <c r="A586" s="19" t="s">
        <v>777</v>
      </c>
      <c r="B586" s="20" t="s">
        <v>778</v>
      </c>
      <c r="C586" s="21" t="s">
        <v>178</v>
      </c>
      <c r="D586" s="21" t="s">
        <v>49</v>
      </c>
      <c r="E586" s="22">
        <v>15</v>
      </c>
      <c r="F586" s="22">
        <v>2</v>
      </c>
      <c r="G586" s="24">
        <f>$G$77</f>
        <v>3.6999999999999998E-2</v>
      </c>
      <c r="H586" s="24">
        <f t="shared" si="96"/>
        <v>0.55499999999999994</v>
      </c>
      <c r="I586" s="25">
        <f>H586</f>
        <v>0.55499999999999994</v>
      </c>
      <c r="J586" s="24">
        <f t="shared" si="97"/>
        <v>7.3999999999999996E-2</v>
      </c>
      <c r="K586" s="25">
        <f>J586</f>
        <v>7.3999999999999996E-2</v>
      </c>
      <c r="L586" s="24"/>
      <c r="M586" s="24"/>
      <c r="N586" s="24"/>
      <c r="O586" s="24">
        <f>I586*$Q$7</f>
        <v>8.3249999999999991E-3</v>
      </c>
      <c r="P586" s="24">
        <f>K586*$Q$7</f>
        <v>1.1099999999999999E-3</v>
      </c>
      <c r="Q586" s="24"/>
      <c r="R586" s="24">
        <f>I586*$T$7</f>
        <v>0.18869999999999998</v>
      </c>
      <c r="S586" s="26">
        <f>K586*$T$7</f>
        <v>2.5160000000000002E-2</v>
      </c>
      <c r="T586" s="24"/>
      <c r="U586" s="27">
        <f>I586*$W$7</f>
        <v>5.5499999999999994E-5</v>
      </c>
      <c r="V586" s="27">
        <f>K586*$W$7</f>
        <v>7.4000000000000003E-6</v>
      </c>
      <c r="W586" s="24"/>
      <c r="X586" s="24">
        <f>I586*$Z$7</f>
        <v>0.42257699999999992</v>
      </c>
      <c r="Y586" s="24">
        <f>K586*$Z$7</f>
        <v>5.6343599999999994E-2</v>
      </c>
      <c r="Z586" s="24"/>
      <c r="AA586" s="24">
        <f>I586+O586+R586+U586+X586</f>
        <v>1.1746574999999999</v>
      </c>
      <c r="AB586" s="24">
        <f>K586+P586+S586+V586+Y586</f>
        <v>0.15662100000000001</v>
      </c>
      <c r="AC586" s="24">
        <f>AA586*$AE$7</f>
        <v>2.3493149999999998</v>
      </c>
      <c r="AD586" s="24">
        <f>AB586*$AE$7</f>
        <v>0.31324200000000002</v>
      </c>
      <c r="AE586" s="24"/>
      <c r="AF586" s="24">
        <f>(AA586+AC586)*$AH$7</f>
        <v>0.10571917499999998</v>
      </c>
      <c r="AG586" s="24">
        <f>(AB586+AD586)*$AH$7</f>
        <v>1.409589E-2</v>
      </c>
      <c r="AH586" s="24"/>
      <c r="AI586" s="28">
        <f>AA586+AC586+AF586</f>
        <v>3.6296916749999997</v>
      </c>
      <c r="AJ586" s="28">
        <f>AB586+AD586+AG586</f>
        <v>0.48395889000000003</v>
      </c>
      <c r="AK586" s="28">
        <f>AI586*$AM$7</f>
        <v>0.72593833499999993</v>
      </c>
      <c r="AL586" s="28">
        <f>AJ586*$AM$7</f>
        <v>9.6791778000000009E-2</v>
      </c>
      <c r="AM586" s="73"/>
      <c r="AN586" s="28">
        <f>AI586+AK586</f>
        <v>4.3556300099999996</v>
      </c>
      <c r="AO586" s="28">
        <f>AJ586+AL586</f>
        <v>0.58075066800000008</v>
      </c>
    </row>
    <row r="587" spans="1:41" s="13" customFormat="1" ht="23.25" customHeight="1">
      <c r="A587" s="19" t="s">
        <v>779</v>
      </c>
      <c r="B587" s="20" t="s">
        <v>780</v>
      </c>
      <c r="C587" s="21" t="s">
        <v>178</v>
      </c>
      <c r="D587" s="21" t="s">
        <v>179</v>
      </c>
      <c r="E587" s="22">
        <v>30</v>
      </c>
      <c r="F587" s="22">
        <v>2</v>
      </c>
      <c r="G587" s="24">
        <f>$G$76</f>
        <v>4.5999999999999999E-2</v>
      </c>
      <c r="H587" s="24">
        <f t="shared" si="96"/>
        <v>1.38</v>
      </c>
      <c r="I587" s="25">
        <f>H587</f>
        <v>1.38</v>
      </c>
      <c r="J587" s="24">
        <f t="shared" si="97"/>
        <v>9.1999999999999998E-2</v>
      </c>
      <c r="K587" s="25">
        <f>J587</f>
        <v>9.1999999999999998E-2</v>
      </c>
      <c r="L587" s="24"/>
      <c r="M587" s="24"/>
      <c r="N587" s="24"/>
      <c r="O587" s="24">
        <f>I587*$Q$7</f>
        <v>2.0699999999999996E-2</v>
      </c>
      <c r="P587" s="24">
        <f>K587*$Q$7</f>
        <v>1.3799999999999999E-3</v>
      </c>
      <c r="Q587" s="24"/>
      <c r="R587" s="24">
        <f>I587*$T$7</f>
        <v>0.46920000000000001</v>
      </c>
      <c r="S587" s="26">
        <f>K587*$T$7</f>
        <v>3.1280000000000002E-2</v>
      </c>
      <c r="T587" s="24"/>
      <c r="U587" s="27">
        <f>I587*$W$7</f>
        <v>1.3799999999999999E-4</v>
      </c>
      <c r="V587" s="27">
        <f>K587*$W$7</f>
        <v>9.2E-6</v>
      </c>
      <c r="W587" s="24"/>
      <c r="X587" s="24">
        <f>I587*$Z$7</f>
        <v>1.0507319999999998</v>
      </c>
      <c r="Y587" s="24">
        <f>K587*$Z$7</f>
        <v>7.0048799999999994E-2</v>
      </c>
      <c r="Z587" s="24"/>
      <c r="AA587" s="24">
        <f>I587+O587+R587+U587+X587</f>
        <v>2.9207699999999996</v>
      </c>
      <c r="AB587" s="24">
        <f>K587+P587+S587+V587+Y587</f>
        <v>0.194718</v>
      </c>
      <c r="AC587" s="24">
        <f>AA587*$AE$7</f>
        <v>5.8415399999999993</v>
      </c>
      <c r="AD587" s="24">
        <f>AB587*$AE$7</f>
        <v>0.389436</v>
      </c>
      <c r="AE587" s="24"/>
      <c r="AF587" s="24">
        <f>(AA587+AC587)*$AH$7</f>
        <v>0.26286929999999997</v>
      </c>
      <c r="AG587" s="24">
        <f>(AB587+AD587)*$AH$7</f>
        <v>1.7524620000000001E-2</v>
      </c>
      <c r="AH587" s="24"/>
      <c r="AI587" s="28">
        <f>AA587+AC587+AF587</f>
        <v>9.0251792999999996</v>
      </c>
      <c r="AJ587" s="28">
        <f>AB587+AD587+AG587</f>
        <v>0.60167862000000005</v>
      </c>
      <c r="AK587" s="28">
        <f>AI587*$AM$7</f>
        <v>1.80503586</v>
      </c>
      <c r="AL587" s="28">
        <f>AJ587*$AM$7</f>
        <v>0.12033572400000002</v>
      </c>
      <c r="AM587" s="73"/>
      <c r="AN587" s="28">
        <f>AI587+AK587</f>
        <v>10.83021516</v>
      </c>
      <c r="AO587" s="28">
        <f>AJ587+AL587</f>
        <v>0.72201434400000009</v>
      </c>
    </row>
    <row r="588" spans="1:41" s="58" customFormat="1" ht="17.25" customHeight="1">
      <c r="A588" s="48" t="s">
        <v>781</v>
      </c>
      <c r="B588" s="49" t="s">
        <v>782</v>
      </c>
      <c r="C588" s="50"/>
      <c r="D588" s="50"/>
      <c r="E588" s="51"/>
      <c r="F588" s="51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3"/>
      <c r="T588" s="52"/>
      <c r="U588" s="55"/>
      <c r="V588" s="55"/>
      <c r="W588" s="52"/>
      <c r="X588" s="52"/>
      <c r="Y588" s="52"/>
      <c r="Z588" s="52"/>
      <c r="AA588" s="52"/>
      <c r="AB588" s="52"/>
      <c r="AC588" s="52"/>
      <c r="AD588" s="52"/>
      <c r="AE588" s="52"/>
      <c r="AF588" s="52"/>
      <c r="AG588" s="52"/>
      <c r="AH588" s="52"/>
      <c r="AI588" s="56"/>
      <c r="AJ588" s="56"/>
      <c r="AK588" s="56"/>
      <c r="AL588" s="56"/>
      <c r="AM588" s="57"/>
      <c r="AN588" s="56"/>
      <c r="AO588" s="56"/>
    </row>
    <row r="589" spans="1:41" s="58" customFormat="1" ht="24.75" customHeight="1">
      <c r="A589" s="59" t="s">
        <v>783</v>
      </c>
      <c r="B589" s="60" t="s">
        <v>784</v>
      </c>
      <c r="C589" s="50"/>
      <c r="D589" s="50"/>
      <c r="E589" s="51"/>
      <c r="F589" s="51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3"/>
      <c r="T589" s="52"/>
      <c r="U589" s="55"/>
      <c r="V589" s="55"/>
      <c r="W589" s="52"/>
      <c r="X589" s="52"/>
      <c r="Y589" s="52"/>
      <c r="Z589" s="52"/>
      <c r="AA589" s="52"/>
      <c r="AB589" s="52"/>
      <c r="AC589" s="52"/>
      <c r="AD589" s="52"/>
      <c r="AE589" s="52"/>
      <c r="AF589" s="52"/>
      <c r="AG589" s="52"/>
      <c r="AH589" s="52"/>
      <c r="AI589" s="56"/>
      <c r="AJ589" s="56"/>
      <c r="AK589" s="56"/>
      <c r="AL589" s="56"/>
      <c r="AM589" s="57"/>
      <c r="AN589" s="56"/>
      <c r="AO589" s="56"/>
    </row>
    <row r="590" spans="1:41" s="13" customFormat="1" ht="23.25" customHeight="1">
      <c r="A590" s="19" t="s">
        <v>785</v>
      </c>
      <c r="B590" s="20" t="s">
        <v>786</v>
      </c>
      <c r="C590" s="21"/>
      <c r="D590" s="21"/>
      <c r="E590" s="22"/>
      <c r="F590" s="22"/>
      <c r="G590" s="24"/>
      <c r="H590" s="24"/>
      <c r="I590" s="25"/>
      <c r="J590" s="24"/>
      <c r="K590" s="25"/>
      <c r="L590" s="24"/>
      <c r="M590" s="24"/>
      <c r="N590" s="24"/>
      <c r="O590" s="24"/>
      <c r="P590" s="24"/>
      <c r="Q590" s="24"/>
      <c r="R590" s="24"/>
      <c r="S590" s="26"/>
      <c r="T590" s="24"/>
      <c r="U590" s="27"/>
      <c r="V590" s="27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8"/>
      <c r="AJ590" s="28"/>
      <c r="AK590" s="28"/>
      <c r="AL590" s="28"/>
      <c r="AM590" s="73"/>
      <c r="AN590" s="28"/>
      <c r="AO590" s="28"/>
    </row>
    <row r="591" spans="1:41" s="13" customFormat="1" ht="24.75" customHeight="1">
      <c r="A591" s="19" t="s">
        <v>787</v>
      </c>
      <c r="B591" s="20" t="s">
        <v>788</v>
      </c>
      <c r="C591" s="21" t="s">
        <v>789</v>
      </c>
      <c r="D591" s="21" t="s">
        <v>49</v>
      </c>
      <c r="E591" s="22">
        <v>2</v>
      </c>
      <c r="F591" s="22">
        <v>2</v>
      </c>
      <c r="G591" s="61">
        <v>4.1000000000000002E-2</v>
      </c>
      <c r="H591" s="24">
        <f t="shared" si="96"/>
        <v>8.2000000000000003E-2</v>
      </c>
      <c r="I591" s="25">
        <f>H591</f>
        <v>8.2000000000000003E-2</v>
      </c>
      <c r="J591" s="24">
        <f t="shared" si="97"/>
        <v>8.2000000000000003E-2</v>
      </c>
      <c r="K591" s="25">
        <f>J591</f>
        <v>8.2000000000000003E-2</v>
      </c>
      <c r="L591" s="24"/>
      <c r="M591" s="24"/>
      <c r="N591" s="24"/>
      <c r="O591" s="24">
        <f>I591*$Q$7</f>
        <v>1.23E-3</v>
      </c>
      <c r="P591" s="24">
        <f>K591*$Q$7</f>
        <v>1.23E-3</v>
      </c>
      <c r="Q591" s="24"/>
      <c r="R591" s="24">
        <f>I591*$T$7</f>
        <v>2.7880000000000002E-2</v>
      </c>
      <c r="S591" s="26">
        <f>K591*$T$7</f>
        <v>2.7880000000000002E-2</v>
      </c>
      <c r="T591" s="24"/>
      <c r="U591" s="27">
        <f>I591*$W$7</f>
        <v>8.2000000000000011E-6</v>
      </c>
      <c r="V591" s="27">
        <f>K591*$W$7</f>
        <v>8.2000000000000011E-6</v>
      </c>
      <c r="W591" s="24"/>
      <c r="X591" s="24">
        <f>I591*$Z$7</f>
        <v>6.2434799999999999E-2</v>
      </c>
      <c r="Y591" s="24">
        <f>K591*$Z$7</f>
        <v>6.2434799999999999E-2</v>
      </c>
      <c r="Z591" s="24"/>
      <c r="AA591" s="24">
        <f>I591+O591+R591+U591+X591</f>
        <v>0.17355300000000001</v>
      </c>
      <c r="AB591" s="24">
        <f>K591+P591+S591+V591+Y591</f>
        <v>0.17355300000000001</v>
      </c>
      <c r="AC591" s="24">
        <f>AA591*$AE$7</f>
        <v>0.34710600000000003</v>
      </c>
      <c r="AD591" s="24">
        <f>AB591*$AE$7</f>
        <v>0.34710600000000003</v>
      </c>
      <c r="AE591" s="24"/>
      <c r="AF591" s="24">
        <f>(AA591+AC591)*$AH$7</f>
        <v>1.5619769999999998E-2</v>
      </c>
      <c r="AG591" s="24">
        <f>(AB591+AD591)*$AH$7</f>
        <v>1.5619769999999998E-2</v>
      </c>
      <c r="AH591" s="24"/>
      <c r="AI591" s="28">
        <f>AA591+AC591+AF591</f>
        <v>0.53627877000000002</v>
      </c>
      <c r="AJ591" s="28">
        <f>AB591+AD591+AG591</f>
        <v>0.53627877000000002</v>
      </c>
      <c r="AK591" s="28">
        <f>AI591*$AM$7</f>
        <v>0.10725575400000001</v>
      </c>
      <c r="AL591" s="28">
        <f>AJ591*$AM$7</f>
        <v>0.10725575400000001</v>
      </c>
      <c r="AM591" s="73"/>
      <c r="AN591" s="28">
        <f>AI591+AK591</f>
        <v>0.643534524</v>
      </c>
      <c r="AO591" s="28">
        <f>AJ591+AL591</f>
        <v>0.643534524</v>
      </c>
    </row>
    <row r="592" spans="1:41" s="13" customFormat="1" ht="25.5" customHeight="1">
      <c r="A592" s="160" t="s">
        <v>790</v>
      </c>
      <c r="B592" s="161" t="s">
        <v>791</v>
      </c>
      <c r="C592" s="162" t="s">
        <v>792</v>
      </c>
      <c r="D592" s="21" t="s">
        <v>793</v>
      </c>
      <c r="E592" s="22">
        <v>4</v>
      </c>
      <c r="F592" s="22">
        <v>2</v>
      </c>
      <c r="G592" s="61">
        <v>6.0999999999999999E-2</v>
      </c>
      <c r="H592" s="24">
        <f t="shared" si="96"/>
        <v>0.24399999999999999</v>
      </c>
      <c r="I592" s="25">
        <f>H592+H593</f>
        <v>0.40800000000000003</v>
      </c>
      <c r="J592" s="24">
        <f t="shared" si="97"/>
        <v>0.122</v>
      </c>
      <c r="K592" s="25">
        <f>J592+J593</f>
        <v>0.20400000000000001</v>
      </c>
      <c r="L592" s="24"/>
      <c r="M592" s="24"/>
      <c r="N592" s="24"/>
      <c r="O592" s="24">
        <f>I592*$Q$7</f>
        <v>6.1200000000000004E-3</v>
      </c>
      <c r="P592" s="24">
        <f>K607*$Q$7</f>
        <v>0</v>
      </c>
      <c r="Q592" s="24"/>
      <c r="R592" s="24">
        <f>I592*$T$7</f>
        <v>0.13872000000000001</v>
      </c>
      <c r="S592" s="26">
        <f>K607*$T$7</f>
        <v>0</v>
      </c>
      <c r="T592" s="24"/>
      <c r="U592" s="27">
        <f>I592*$W$7</f>
        <v>4.0800000000000002E-5</v>
      </c>
      <c r="V592" s="27">
        <f>K607*$W$7</f>
        <v>0</v>
      </c>
      <c r="W592" s="24"/>
      <c r="X592" s="24">
        <f>I592*$Z$7</f>
        <v>0.31065120000000002</v>
      </c>
      <c r="Y592" s="24">
        <f>K607*$Z$7</f>
        <v>0</v>
      </c>
      <c r="Z592" s="24"/>
      <c r="AA592" s="24">
        <f>I592+O592+R592+U592+X592</f>
        <v>0.86353199999999997</v>
      </c>
      <c r="AB592" s="24">
        <f>K607+P592+S592+V592+Y592</f>
        <v>0</v>
      </c>
      <c r="AC592" s="24">
        <f>AA592*$AE$7</f>
        <v>1.7270639999999999</v>
      </c>
      <c r="AD592" s="24">
        <f>AB592*$AE$7</f>
        <v>0</v>
      </c>
      <c r="AE592" s="24"/>
      <c r="AF592" s="24">
        <f>(AA592+AC592)*$AH$7</f>
        <v>7.7717879999999989E-2</v>
      </c>
      <c r="AG592" s="24">
        <f>(AB592+AD592)*$AH$7</f>
        <v>0</v>
      </c>
      <c r="AH592" s="24"/>
      <c r="AI592" s="28">
        <f>AA592+AC592+AF592</f>
        <v>2.6683138799999995</v>
      </c>
      <c r="AJ592" s="28">
        <f>AB592+AD592+AG592</f>
        <v>0</v>
      </c>
      <c r="AK592" s="28">
        <f>AI592*$AM$7</f>
        <v>0.53366277599999989</v>
      </c>
      <c r="AL592" s="28">
        <f>AJ592*$AM$7</f>
        <v>0</v>
      </c>
      <c r="AM592" s="73"/>
      <c r="AN592" s="28">
        <f>AI592+AK592</f>
        <v>3.2019766559999994</v>
      </c>
      <c r="AO592" s="28">
        <f>AJ592+AL592</f>
        <v>0</v>
      </c>
    </row>
    <row r="593" spans="1:41" s="13" customFormat="1" ht="25.5" customHeight="1">
      <c r="A593" s="160"/>
      <c r="B593" s="161"/>
      <c r="C593" s="162"/>
      <c r="D593" s="21" t="s">
        <v>49</v>
      </c>
      <c r="E593" s="22">
        <v>4</v>
      </c>
      <c r="F593" s="22">
        <v>2</v>
      </c>
      <c r="G593" s="24">
        <f>$G$591</f>
        <v>4.1000000000000002E-2</v>
      </c>
      <c r="H593" s="24">
        <f t="shared" si="96"/>
        <v>0.16400000000000001</v>
      </c>
      <c r="I593" s="25"/>
      <c r="J593" s="24">
        <f t="shared" si="97"/>
        <v>8.2000000000000003E-2</v>
      </c>
      <c r="K593" s="25"/>
      <c r="L593" s="24"/>
      <c r="M593" s="24"/>
      <c r="N593" s="24"/>
      <c r="O593" s="24"/>
      <c r="P593" s="24"/>
      <c r="Q593" s="24"/>
      <c r="R593" s="24"/>
      <c r="S593" s="26"/>
      <c r="T593" s="24"/>
      <c r="U593" s="27"/>
      <c r="V593" s="27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8"/>
      <c r="AJ593" s="28"/>
      <c r="AK593" s="28"/>
      <c r="AL593" s="28"/>
      <c r="AM593" s="73"/>
      <c r="AN593" s="28"/>
      <c r="AO593" s="28"/>
    </row>
    <row r="594" spans="1:41" s="13" customFormat="1" ht="29.25" customHeight="1">
      <c r="A594" s="19" t="s">
        <v>794</v>
      </c>
      <c r="B594" s="20" t="s">
        <v>795</v>
      </c>
      <c r="C594" s="21" t="s">
        <v>178</v>
      </c>
      <c r="D594" s="21" t="s">
        <v>49</v>
      </c>
      <c r="E594" s="22">
        <v>1.5</v>
      </c>
      <c r="F594" s="22">
        <v>1.5</v>
      </c>
      <c r="G594" s="24">
        <f>$G$591</f>
        <v>4.1000000000000002E-2</v>
      </c>
      <c r="H594" s="24">
        <f t="shared" si="96"/>
        <v>6.1499999999999999E-2</v>
      </c>
      <c r="I594" s="25">
        <f>H594</f>
        <v>6.1499999999999999E-2</v>
      </c>
      <c r="J594" s="24">
        <f t="shared" si="97"/>
        <v>6.1499999999999999E-2</v>
      </c>
      <c r="K594" s="25">
        <f>J594</f>
        <v>6.1499999999999999E-2</v>
      </c>
      <c r="L594" s="24"/>
      <c r="M594" s="24"/>
      <c r="N594" s="24"/>
      <c r="O594" s="24">
        <f>I594*$Q$7</f>
        <v>9.2249999999999993E-4</v>
      </c>
      <c r="P594" s="24">
        <f>K594*$Q$7</f>
        <v>9.2249999999999993E-4</v>
      </c>
      <c r="Q594" s="24"/>
      <c r="R594" s="24">
        <f>I594*$T$7</f>
        <v>2.0910000000000002E-2</v>
      </c>
      <c r="S594" s="26">
        <f>K594*$T$7</f>
        <v>2.0910000000000002E-2</v>
      </c>
      <c r="T594" s="24"/>
      <c r="U594" s="27">
        <f>I594*$W$7</f>
        <v>6.1500000000000004E-6</v>
      </c>
      <c r="V594" s="27">
        <f>K594*$W$7</f>
        <v>6.1500000000000004E-6</v>
      </c>
      <c r="W594" s="24"/>
      <c r="X594" s="24">
        <f>I594*$Z$7</f>
        <v>4.6826099999999996E-2</v>
      </c>
      <c r="Y594" s="24">
        <f>K594*$Z$7</f>
        <v>4.6826099999999996E-2</v>
      </c>
      <c r="Z594" s="24"/>
      <c r="AA594" s="24">
        <f>I594+O594+R594+U594+X594</f>
        <v>0.13016475</v>
      </c>
      <c r="AB594" s="24">
        <f>K594+P594+S594+V594+Y594</f>
        <v>0.13016475</v>
      </c>
      <c r="AC594" s="24">
        <f>AA594*$AE$7</f>
        <v>0.26032949999999999</v>
      </c>
      <c r="AD594" s="24">
        <f>AB594*$AE$7</f>
        <v>0.26032949999999999</v>
      </c>
      <c r="AE594" s="24"/>
      <c r="AF594" s="24">
        <f>(AA594+AC594)*$AH$7</f>
        <v>1.1714827499999999E-2</v>
      </c>
      <c r="AG594" s="24">
        <f>(AB594+AD594)*$AH$7</f>
        <v>1.1714827499999999E-2</v>
      </c>
      <c r="AH594" s="24"/>
      <c r="AI594" s="28">
        <f>AA594+AC594+AF594</f>
        <v>0.40220907750000001</v>
      </c>
      <c r="AJ594" s="28">
        <f>AB594+AD594+AG594</f>
        <v>0.40220907750000001</v>
      </c>
      <c r="AK594" s="28">
        <f>AI594*$AM$7</f>
        <v>8.0441815500000013E-2</v>
      </c>
      <c r="AL594" s="28">
        <f>AJ594*$AM$7</f>
        <v>8.0441815500000013E-2</v>
      </c>
      <c r="AM594" s="73"/>
      <c r="AN594" s="28">
        <f>AI594+AK594</f>
        <v>0.48265089300000003</v>
      </c>
      <c r="AO594" s="28">
        <f>AJ594+AL594</f>
        <v>0.48265089300000003</v>
      </c>
    </row>
    <row r="595" spans="1:41" s="13" customFormat="1" ht="31.5" customHeight="1">
      <c r="A595" s="19" t="s">
        <v>796</v>
      </c>
      <c r="B595" s="20" t="s">
        <v>797</v>
      </c>
      <c r="C595" s="21" t="s">
        <v>178</v>
      </c>
      <c r="D595" s="21" t="s">
        <v>49</v>
      </c>
      <c r="E595" s="22">
        <v>20</v>
      </c>
      <c r="F595" s="22">
        <v>5</v>
      </c>
      <c r="G595" s="24">
        <f>$G$591</f>
        <v>4.1000000000000002E-2</v>
      </c>
      <c r="H595" s="24">
        <f t="shared" si="96"/>
        <v>0.82000000000000006</v>
      </c>
      <c r="I595" s="25">
        <f>H595</f>
        <v>0.82000000000000006</v>
      </c>
      <c r="J595" s="24">
        <f t="shared" si="97"/>
        <v>0.20500000000000002</v>
      </c>
      <c r="K595" s="25">
        <f>J595</f>
        <v>0.20500000000000002</v>
      </c>
      <c r="L595" s="24"/>
      <c r="M595" s="24"/>
      <c r="N595" s="24"/>
      <c r="O595" s="24">
        <f>I595*$Q$7</f>
        <v>1.23E-2</v>
      </c>
      <c r="P595" s="24">
        <f>K595*$Q$7</f>
        <v>3.075E-3</v>
      </c>
      <c r="Q595" s="24"/>
      <c r="R595" s="24">
        <f>I595*$T$7</f>
        <v>0.27880000000000005</v>
      </c>
      <c r="S595" s="26">
        <f>K595*$T$7</f>
        <v>6.9700000000000012E-2</v>
      </c>
      <c r="T595" s="24"/>
      <c r="U595" s="27">
        <f>I595*$W$7</f>
        <v>8.2000000000000015E-5</v>
      </c>
      <c r="V595" s="27">
        <f>K595*$W$7</f>
        <v>2.0500000000000004E-5</v>
      </c>
      <c r="W595" s="24"/>
      <c r="X595" s="24">
        <f>I595*$Z$7</f>
        <v>0.62434800000000001</v>
      </c>
      <c r="Y595" s="24">
        <f>K595*$Z$7</f>
        <v>0.156087</v>
      </c>
      <c r="Z595" s="24"/>
      <c r="AA595" s="24">
        <f>I595+O595+R595+U595+X595</f>
        <v>1.7355299999999998</v>
      </c>
      <c r="AB595" s="24">
        <f>K595+P595+S595+V595+Y595</f>
        <v>0.43388249999999995</v>
      </c>
      <c r="AC595" s="24">
        <f>AA595*$AE$7</f>
        <v>3.4710599999999996</v>
      </c>
      <c r="AD595" s="24">
        <f>AB595*$AE$7</f>
        <v>0.8677649999999999</v>
      </c>
      <c r="AE595" s="24"/>
      <c r="AF595" s="24">
        <f>(AA595+AC595)*$AH$7</f>
        <v>0.15619769999999997</v>
      </c>
      <c r="AG595" s="24">
        <f>(AB595+AD595)*$AH$7</f>
        <v>3.9049424999999992E-2</v>
      </c>
      <c r="AH595" s="24"/>
      <c r="AI595" s="28">
        <f>AA595+AC595+AF595</f>
        <v>5.3627876999999993</v>
      </c>
      <c r="AJ595" s="28">
        <f>AB595+AD595+AG595</f>
        <v>1.3406969249999998</v>
      </c>
      <c r="AK595" s="28">
        <f>AI595*$AM$7</f>
        <v>1.0725575399999998</v>
      </c>
      <c r="AL595" s="28">
        <f>AJ595*$AM$7</f>
        <v>0.26813938499999995</v>
      </c>
      <c r="AM595" s="73"/>
      <c r="AN595" s="28">
        <f>AI595+AK595</f>
        <v>6.4353452399999993</v>
      </c>
      <c r="AO595" s="28">
        <f>AJ595+AL595</f>
        <v>1.6088363099999998</v>
      </c>
    </row>
    <row r="596" spans="1:41" s="13" customFormat="1" ht="21" customHeight="1">
      <c r="A596" s="19" t="s">
        <v>798</v>
      </c>
      <c r="B596" s="20" t="s">
        <v>799</v>
      </c>
      <c r="C596" s="21"/>
      <c r="D596" s="21"/>
      <c r="E596" s="22"/>
      <c r="F596" s="22"/>
      <c r="G596" s="24"/>
      <c r="H596" s="24">
        <f t="shared" si="96"/>
        <v>0</v>
      </c>
      <c r="I596" s="25"/>
      <c r="J596" s="24">
        <f t="shared" si="97"/>
        <v>0</v>
      </c>
      <c r="K596" s="25"/>
      <c r="L596" s="24"/>
      <c r="M596" s="24"/>
      <c r="N596" s="24"/>
      <c r="O596" s="24"/>
      <c r="P596" s="24"/>
      <c r="Q596" s="24"/>
      <c r="R596" s="24"/>
      <c r="S596" s="26"/>
      <c r="T596" s="24"/>
      <c r="U596" s="27"/>
      <c r="V596" s="27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8"/>
      <c r="AJ596" s="28"/>
      <c r="AK596" s="28"/>
      <c r="AL596" s="28"/>
      <c r="AM596" s="73"/>
      <c r="AN596" s="28"/>
      <c r="AO596" s="28"/>
    </row>
    <row r="597" spans="1:41" s="13" customFormat="1" ht="21.75" customHeight="1">
      <c r="A597" s="160" t="s">
        <v>800</v>
      </c>
      <c r="B597" s="161" t="s">
        <v>801</v>
      </c>
      <c r="C597" s="162" t="s">
        <v>178</v>
      </c>
      <c r="D597" s="21" t="s">
        <v>793</v>
      </c>
      <c r="E597" s="22">
        <v>12</v>
      </c>
      <c r="F597" s="22">
        <v>12</v>
      </c>
      <c r="G597" s="24">
        <f>$G$592</f>
        <v>6.0999999999999999E-2</v>
      </c>
      <c r="H597" s="24">
        <f t="shared" si="96"/>
        <v>0.73199999999999998</v>
      </c>
      <c r="I597" s="25">
        <f>H597+H598</f>
        <v>1.306</v>
      </c>
      <c r="J597" s="24">
        <f t="shared" si="97"/>
        <v>0.73199999999999998</v>
      </c>
      <c r="K597" s="25">
        <f>J597+J598</f>
        <v>1.306</v>
      </c>
      <c r="L597" s="24"/>
      <c r="M597" s="24"/>
      <c r="N597" s="24"/>
      <c r="O597" s="24">
        <f>I597*$Q$7</f>
        <v>1.959E-2</v>
      </c>
      <c r="P597" s="24">
        <f>K597*$Q$7</f>
        <v>1.959E-2</v>
      </c>
      <c r="Q597" s="24"/>
      <c r="R597" s="24">
        <f>I597*$T$7</f>
        <v>0.44404000000000005</v>
      </c>
      <c r="S597" s="26">
        <f>K597*$T$7</f>
        <v>0.44404000000000005</v>
      </c>
      <c r="T597" s="24"/>
      <c r="U597" s="27">
        <f>I597*$W$7</f>
        <v>1.306E-4</v>
      </c>
      <c r="V597" s="27">
        <f>K597*$W$7</f>
        <v>1.306E-4</v>
      </c>
      <c r="W597" s="24"/>
      <c r="X597" s="24">
        <f>I597*$Z$7</f>
        <v>0.99438839999999995</v>
      </c>
      <c r="Y597" s="24">
        <f>K597*$Z$7</f>
        <v>0.99438839999999995</v>
      </c>
      <c r="Z597" s="24"/>
      <c r="AA597" s="24">
        <f>I597+O597+R597+U597+X597</f>
        <v>2.7641490000000002</v>
      </c>
      <c r="AB597" s="24">
        <f>K597+P597+S597+V597+Y597</f>
        <v>2.7641490000000002</v>
      </c>
      <c r="AC597" s="24">
        <f>AA597*$AE$7</f>
        <v>5.5282980000000004</v>
      </c>
      <c r="AD597" s="24">
        <f>AB597*$AE$7</f>
        <v>5.5282980000000004</v>
      </c>
      <c r="AE597" s="24"/>
      <c r="AF597" s="24">
        <f>(AA597+AC597)*$AH$7</f>
        <v>0.24877341000000003</v>
      </c>
      <c r="AG597" s="24">
        <f>(AB597+AD597)*$AH$7</f>
        <v>0.24877341000000003</v>
      </c>
      <c r="AH597" s="24"/>
      <c r="AI597" s="28">
        <f>AA597+AC597+AF597</f>
        <v>8.5412204100000011</v>
      </c>
      <c r="AJ597" s="28">
        <f>AB597+AD597+AG597</f>
        <v>8.5412204100000011</v>
      </c>
      <c r="AK597" s="28">
        <f>AI597*$AM$7</f>
        <v>1.7082440820000002</v>
      </c>
      <c r="AL597" s="28">
        <f>AJ597*$AM$7</f>
        <v>1.7082440820000002</v>
      </c>
      <c r="AM597" s="73"/>
      <c r="AN597" s="28">
        <f>AI597+AK597</f>
        <v>10.249464492000001</v>
      </c>
      <c r="AO597" s="28">
        <f>AJ597+AL597</f>
        <v>10.249464492000001</v>
      </c>
    </row>
    <row r="598" spans="1:41" s="13" customFormat="1" ht="28.5" customHeight="1">
      <c r="A598" s="160"/>
      <c r="B598" s="161"/>
      <c r="C598" s="162"/>
      <c r="D598" s="21" t="s">
        <v>49</v>
      </c>
      <c r="E598" s="22">
        <v>14</v>
      </c>
      <c r="F598" s="22">
        <v>14</v>
      </c>
      <c r="G598" s="24">
        <f>$G$591</f>
        <v>4.1000000000000002E-2</v>
      </c>
      <c r="H598" s="24">
        <f t="shared" si="96"/>
        <v>0.57400000000000007</v>
      </c>
      <c r="I598" s="25"/>
      <c r="J598" s="24">
        <f t="shared" si="97"/>
        <v>0.57400000000000007</v>
      </c>
      <c r="K598" s="25"/>
      <c r="L598" s="24"/>
      <c r="M598" s="24"/>
      <c r="N598" s="24"/>
      <c r="O598" s="24"/>
      <c r="P598" s="24"/>
      <c r="Q598" s="24"/>
      <c r="R598" s="24"/>
      <c r="S598" s="26"/>
      <c r="T598" s="24"/>
      <c r="U598" s="27"/>
      <c r="V598" s="27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8"/>
      <c r="AJ598" s="28"/>
      <c r="AK598" s="28"/>
      <c r="AL598" s="28"/>
      <c r="AM598" s="73"/>
      <c r="AN598" s="28"/>
      <c r="AO598" s="28"/>
    </row>
    <row r="599" spans="1:41" s="13" customFormat="1" ht="24.75" customHeight="1">
      <c r="A599" s="160" t="s">
        <v>802</v>
      </c>
      <c r="B599" s="161" t="s">
        <v>803</v>
      </c>
      <c r="C599" s="162" t="s">
        <v>178</v>
      </c>
      <c r="D599" s="21" t="s">
        <v>793</v>
      </c>
      <c r="E599" s="22">
        <v>5</v>
      </c>
      <c r="F599" s="22">
        <v>5</v>
      </c>
      <c r="G599" s="24">
        <f>$G$592</f>
        <v>6.0999999999999999E-2</v>
      </c>
      <c r="H599" s="24">
        <f t="shared" si="96"/>
        <v>0.30499999999999999</v>
      </c>
      <c r="I599" s="25">
        <f>H599+H600</f>
        <v>0.42799999999999999</v>
      </c>
      <c r="J599" s="24">
        <f t="shared" si="97"/>
        <v>0.30499999999999999</v>
      </c>
      <c r="K599" s="25">
        <f>J599+J600</f>
        <v>0.42799999999999999</v>
      </c>
      <c r="L599" s="24"/>
      <c r="M599" s="24"/>
      <c r="N599" s="24"/>
      <c r="O599" s="24">
        <f>I599*$Q$7</f>
        <v>6.4199999999999995E-3</v>
      </c>
      <c r="P599" s="24">
        <f>K599*$Q$7</f>
        <v>6.4199999999999995E-3</v>
      </c>
      <c r="Q599" s="24"/>
      <c r="R599" s="24">
        <f>I599*$T$7</f>
        <v>0.14552000000000001</v>
      </c>
      <c r="S599" s="26">
        <f>K599*$T$7</f>
        <v>0.14552000000000001</v>
      </c>
      <c r="T599" s="24"/>
      <c r="U599" s="27">
        <f>I599*$W$7</f>
        <v>4.2800000000000004E-5</v>
      </c>
      <c r="V599" s="27">
        <f>K599*$W$7</f>
        <v>4.2800000000000004E-5</v>
      </c>
      <c r="W599" s="24"/>
      <c r="X599" s="24">
        <f>I599*$Z$7</f>
        <v>0.32587919999999998</v>
      </c>
      <c r="Y599" s="24">
        <f>K599*$Z$7</f>
        <v>0.32587919999999998</v>
      </c>
      <c r="Z599" s="24"/>
      <c r="AA599" s="24">
        <f>I599+O599+R599+U599+X599</f>
        <v>0.90586199999999995</v>
      </c>
      <c r="AB599" s="24">
        <f>K599+P599+S599+V599+Y599</f>
        <v>0.90586199999999995</v>
      </c>
      <c r="AC599" s="24">
        <f>AA599*$AE$7</f>
        <v>1.8117239999999999</v>
      </c>
      <c r="AD599" s="24">
        <f>AB599*$AE$7</f>
        <v>1.8117239999999999</v>
      </c>
      <c r="AE599" s="24"/>
      <c r="AF599" s="24">
        <f>(AA599+AC599)*$AH$7</f>
        <v>8.1527579999999988E-2</v>
      </c>
      <c r="AG599" s="24">
        <f>(AB599+AD599)*$AH$7</f>
        <v>8.1527579999999988E-2</v>
      </c>
      <c r="AH599" s="24"/>
      <c r="AI599" s="28">
        <f>AA599+AC599+AF599</f>
        <v>2.7991135799999998</v>
      </c>
      <c r="AJ599" s="28">
        <f>AB599+AD599+AG599</f>
        <v>2.7991135799999998</v>
      </c>
      <c r="AK599" s="28">
        <f>AI599*$AM$7</f>
        <v>0.559822716</v>
      </c>
      <c r="AL599" s="28">
        <f>AJ599*$AM$7</f>
        <v>0.559822716</v>
      </c>
      <c r="AM599" s="73"/>
      <c r="AN599" s="28">
        <f>AI599+AK599</f>
        <v>3.3589362959999995</v>
      </c>
      <c r="AO599" s="28">
        <f>AJ599+AL599</f>
        <v>3.3589362959999995</v>
      </c>
    </row>
    <row r="600" spans="1:41" s="13" customFormat="1" ht="26.25" customHeight="1">
      <c r="A600" s="160"/>
      <c r="B600" s="161"/>
      <c r="C600" s="162"/>
      <c r="D600" s="21" t="s">
        <v>49</v>
      </c>
      <c r="E600" s="22">
        <v>3</v>
      </c>
      <c r="F600" s="22">
        <v>3</v>
      </c>
      <c r="G600" s="24">
        <f>$G$591</f>
        <v>4.1000000000000002E-2</v>
      </c>
      <c r="H600" s="24">
        <f t="shared" si="96"/>
        <v>0.123</v>
      </c>
      <c r="I600" s="25"/>
      <c r="J600" s="24">
        <f t="shared" si="97"/>
        <v>0.123</v>
      </c>
      <c r="K600" s="25"/>
      <c r="L600" s="24"/>
      <c r="M600" s="24"/>
      <c r="N600" s="24"/>
      <c r="O600" s="24"/>
      <c r="P600" s="24"/>
      <c r="Q600" s="24"/>
      <c r="R600" s="24"/>
      <c r="S600" s="26"/>
      <c r="T600" s="24"/>
      <c r="U600" s="27"/>
      <c r="V600" s="27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8"/>
      <c r="AJ600" s="28"/>
      <c r="AK600" s="28"/>
      <c r="AL600" s="28"/>
      <c r="AM600" s="73"/>
      <c r="AN600" s="28"/>
      <c r="AO600" s="28"/>
    </row>
    <row r="601" spans="1:41" s="13" customFormat="1" ht="26.25" customHeight="1">
      <c r="A601" s="160" t="s">
        <v>804</v>
      </c>
      <c r="B601" s="161" t="s">
        <v>805</v>
      </c>
      <c r="C601" s="162" t="s">
        <v>178</v>
      </c>
      <c r="D601" s="21" t="s">
        <v>793</v>
      </c>
      <c r="E601" s="22">
        <v>5</v>
      </c>
      <c r="F601" s="22">
        <v>5</v>
      </c>
      <c r="G601" s="24">
        <f>$G$592</f>
        <v>6.0999999999999999E-2</v>
      </c>
      <c r="H601" s="24">
        <f t="shared" si="96"/>
        <v>0.30499999999999999</v>
      </c>
      <c r="I601" s="25">
        <f>H601+H602</f>
        <v>0.42799999999999999</v>
      </c>
      <c r="J601" s="24">
        <f t="shared" si="97"/>
        <v>0.30499999999999999</v>
      </c>
      <c r="K601" s="25">
        <f>J601+J602</f>
        <v>0.42799999999999999</v>
      </c>
      <c r="L601" s="24"/>
      <c r="M601" s="24"/>
      <c r="N601" s="24"/>
      <c r="O601" s="24">
        <f>I601*$Q$7</f>
        <v>6.4199999999999995E-3</v>
      </c>
      <c r="P601" s="24">
        <f>K601*$Q$7</f>
        <v>6.4199999999999995E-3</v>
      </c>
      <c r="Q601" s="24"/>
      <c r="R601" s="24">
        <f>I601*$T$7</f>
        <v>0.14552000000000001</v>
      </c>
      <c r="S601" s="26">
        <f>K601*$T$7</f>
        <v>0.14552000000000001</v>
      </c>
      <c r="T601" s="24"/>
      <c r="U601" s="27">
        <f>I601*$W$7</f>
        <v>4.2800000000000004E-5</v>
      </c>
      <c r="V601" s="27">
        <f>K601*$W$7</f>
        <v>4.2800000000000004E-5</v>
      </c>
      <c r="W601" s="24"/>
      <c r="X601" s="24">
        <f>I601*$Z$7</f>
        <v>0.32587919999999998</v>
      </c>
      <c r="Y601" s="24">
        <f>K601*$Z$7</f>
        <v>0.32587919999999998</v>
      </c>
      <c r="Z601" s="24"/>
      <c r="AA601" s="24">
        <f>I601+O601+R601+U601+X601</f>
        <v>0.90586199999999995</v>
      </c>
      <c r="AB601" s="24">
        <f>K601+P601+S601+V601+Y601</f>
        <v>0.90586199999999995</v>
      </c>
      <c r="AC601" s="24">
        <f>AA601*$AE$7</f>
        <v>1.8117239999999999</v>
      </c>
      <c r="AD601" s="24">
        <f>AB601*$AE$7</f>
        <v>1.8117239999999999</v>
      </c>
      <c r="AE601" s="24"/>
      <c r="AF601" s="24">
        <f>(AA601+AC601)*$AH$7</f>
        <v>8.1527579999999988E-2</v>
      </c>
      <c r="AG601" s="24">
        <f>(AB601+AD601)*$AH$7</f>
        <v>8.1527579999999988E-2</v>
      </c>
      <c r="AH601" s="24"/>
      <c r="AI601" s="28">
        <f>AA601+AC601+AF601</f>
        <v>2.7991135799999998</v>
      </c>
      <c r="AJ601" s="28">
        <f>AB601+AD601+AG601</f>
        <v>2.7991135799999998</v>
      </c>
      <c r="AK601" s="28">
        <f>AI601*$AM$7</f>
        <v>0.559822716</v>
      </c>
      <c r="AL601" s="28">
        <f>AJ601*$AM$7</f>
        <v>0.559822716</v>
      </c>
      <c r="AM601" s="73"/>
      <c r="AN601" s="28">
        <f>AI601+AK601</f>
        <v>3.3589362959999995</v>
      </c>
      <c r="AO601" s="28">
        <f>AJ601+AL601</f>
        <v>3.3589362959999995</v>
      </c>
    </row>
    <row r="602" spans="1:41" s="13" customFormat="1" ht="25.5" customHeight="1">
      <c r="A602" s="160"/>
      <c r="B602" s="161"/>
      <c r="C602" s="162"/>
      <c r="D602" s="21" t="s">
        <v>49</v>
      </c>
      <c r="E602" s="22">
        <v>3</v>
      </c>
      <c r="F602" s="22">
        <v>3</v>
      </c>
      <c r="G602" s="24">
        <f>$G$591</f>
        <v>4.1000000000000002E-2</v>
      </c>
      <c r="H602" s="24">
        <f t="shared" si="96"/>
        <v>0.123</v>
      </c>
      <c r="I602" s="25"/>
      <c r="J602" s="24">
        <f t="shared" si="97"/>
        <v>0.123</v>
      </c>
      <c r="K602" s="25"/>
      <c r="L602" s="24"/>
      <c r="M602" s="24"/>
      <c r="N602" s="24"/>
      <c r="O602" s="24"/>
      <c r="P602" s="24"/>
      <c r="Q602" s="24"/>
      <c r="R602" s="24"/>
      <c r="S602" s="26"/>
      <c r="T602" s="24"/>
      <c r="U602" s="27"/>
      <c r="V602" s="27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8"/>
      <c r="AJ602" s="28"/>
      <c r="AK602" s="28"/>
      <c r="AL602" s="28"/>
      <c r="AM602" s="73"/>
      <c r="AN602" s="28"/>
      <c r="AO602" s="28"/>
    </row>
    <row r="603" spans="1:41" s="13" customFormat="1" ht="27.75" customHeight="1">
      <c r="A603" s="160" t="s">
        <v>806</v>
      </c>
      <c r="B603" s="161" t="s">
        <v>807</v>
      </c>
      <c r="C603" s="162" t="s">
        <v>178</v>
      </c>
      <c r="D603" s="21" t="s">
        <v>793</v>
      </c>
      <c r="E603" s="22">
        <v>3</v>
      </c>
      <c r="F603" s="22">
        <v>3</v>
      </c>
      <c r="G603" s="24">
        <f>$G$592</f>
        <v>6.0999999999999999E-2</v>
      </c>
      <c r="H603" s="24">
        <f t="shared" si="96"/>
        <v>0.183</v>
      </c>
      <c r="I603" s="25">
        <f>H603+H604</f>
        <v>0.63400000000000001</v>
      </c>
      <c r="J603" s="24">
        <f t="shared" si="97"/>
        <v>0.183</v>
      </c>
      <c r="K603" s="25">
        <f>J603+J604</f>
        <v>0.63400000000000001</v>
      </c>
      <c r="L603" s="24"/>
      <c r="M603" s="24"/>
      <c r="N603" s="24"/>
      <c r="O603" s="24">
        <f>I603*$Q$7</f>
        <v>9.5099999999999994E-3</v>
      </c>
      <c r="P603" s="24">
        <f>K603*$Q$7</f>
        <v>9.5099999999999994E-3</v>
      </c>
      <c r="Q603" s="24"/>
      <c r="R603" s="24">
        <f>I603*$T$7</f>
        <v>0.21556000000000003</v>
      </c>
      <c r="S603" s="26">
        <f>K603*$T$7</f>
        <v>0.21556000000000003</v>
      </c>
      <c r="T603" s="24"/>
      <c r="U603" s="27">
        <f>I603*$W$7</f>
        <v>6.340000000000001E-5</v>
      </c>
      <c r="V603" s="27">
        <f>K603*$W$7</f>
        <v>6.340000000000001E-5</v>
      </c>
      <c r="W603" s="24"/>
      <c r="X603" s="24">
        <f>I603*$Z$7</f>
        <v>0.48272759999999998</v>
      </c>
      <c r="Y603" s="24">
        <f>K603*$Z$7</f>
        <v>0.48272759999999998</v>
      </c>
      <c r="Z603" s="24"/>
      <c r="AA603" s="24">
        <f>I603+O603+R603+U603+X603</f>
        <v>1.341861</v>
      </c>
      <c r="AB603" s="24">
        <f>K603+P603+S603+V603+Y603</f>
        <v>1.341861</v>
      </c>
      <c r="AC603" s="24">
        <f>AA603*$AE$7</f>
        <v>2.6837219999999999</v>
      </c>
      <c r="AD603" s="24">
        <f>AB603*$AE$7</f>
        <v>2.6837219999999999</v>
      </c>
      <c r="AE603" s="24"/>
      <c r="AF603" s="24">
        <f>(AA603+AC603)*$AH$7</f>
        <v>0.12076749000000001</v>
      </c>
      <c r="AG603" s="24">
        <f>(AB603+AD603)*$AH$7</f>
        <v>0.12076749000000001</v>
      </c>
      <c r="AH603" s="24"/>
      <c r="AI603" s="28">
        <f>AA603+AC603+AF603</f>
        <v>4.1463504900000006</v>
      </c>
      <c r="AJ603" s="28">
        <f>AB603+AD603+AG603</f>
        <v>4.1463504900000006</v>
      </c>
      <c r="AK603" s="28">
        <f>AI603*$AM$7</f>
        <v>0.82927009800000018</v>
      </c>
      <c r="AL603" s="28">
        <f>AJ603*$AM$7</f>
        <v>0.82927009800000018</v>
      </c>
      <c r="AM603" s="73"/>
      <c r="AN603" s="28">
        <f>AI603+AK603</f>
        <v>4.9756205880000008</v>
      </c>
      <c r="AO603" s="28">
        <f>AJ603+AL603</f>
        <v>4.9756205880000008</v>
      </c>
    </row>
    <row r="604" spans="1:41" s="13" customFormat="1" ht="24.75" customHeight="1">
      <c r="A604" s="160"/>
      <c r="B604" s="161"/>
      <c r="C604" s="162"/>
      <c r="D604" s="21" t="s">
        <v>49</v>
      </c>
      <c r="E604" s="22">
        <v>11</v>
      </c>
      <c r="F604" s="22">
        <v>11</v>
      </c>
      <c r="G604" s="24">
        <f>$G$591</f>
        <v>4.1000000000000002E-2</v>
      </c>
      <c r="H604" s="24">
        <f t="shared" si="96"/>
        <v>0.45100000000000001</v>
      </c>
      <c r="I604" s="25"/>
      <c r="J604" s="24">
        <f t="shared" si="97"/>
        <v>0.45100000000000001</v>
      </c>
      <c r="K604" s="25"/>
      <c r="L604" s="24"/>
      <c r="M604" s="24"/>
      <c r="N604" s="24"/>
      <c r="O604" s="24"/>
      <c r="P604" s="24"/>
      <c r="Q604" s="24"/>
      <c r="R604" s="24"/>
      <c r="S604" s="26"/>
      <c r="T604" s="24"/>
      <c r="U604" s="27"/>
      <c r="V604" s="27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8"/>
      <c r="AJ604" s="28"/>
      <c r="AK604" s="28"/>
      <c r="AL604" s="28"/>
      <c r="AM604" s="73"/>
      <c r="AN604" s="28"/>
      <c r="AO604" s="28"/>
    </row>
    <row r="605" spans="1:41" s="13" customFormat="1" ht="21" customHeight="1">
      <c r="A605" s="19" t="s">
        <v>808</v>
      </c>
      <c r="B605" s="20" t="s">
        <v>809</v>
      </c>
      <c r="C605" s="21"/>
      <c r="D605" s="21"/>
      <c r="E605" s="22"/>
      <c r="F605" s="22"/>
      <c r="G605" s="24"/>
      <c r="H605" s="24"/>
      <c r="I605" s="25"/>
      <c r="J605" s="24"/>
      <c r="K605" s="25"/>
      <c r="L605" s="24"/>
      <c r="M605" s="24"/>
      <c r="N605" s="24"/>
      <c r="O605" s="24"/>
      <c r="P605" s="24"/>
      <c r="Q605" s="24"/>
      <c r="R605" s="24"/>
      <c r="S605" s="26"/>
      <c r="T605" s="24"/>
      <c r="U605" s="27"/>
      <c r="V605" s="27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8"/>
      <c r="AJ605" s="28"/>
      <c r="AK605" s="28"/>
      <c r="AL605" s="28"/>
      <c r="AM605" s="73"/>
      <c r="AN605" s="28"/>
      <c r="AO605" s="28"/>
    </row>
    <row r="606" spans="1:41" s="13" customFormat="1" ht="27" customHeight="1">
      <c r="A606" s="19" t="s">
        <v>810</v>
      </c>
      <c r="B606" s="20" t="s">
        <v>811</v>
      </c>
      <c r="C606" s="21" t="s">
        <v>178</v>
      </c>
      <c r="D606" s="21" t="s">
        <v>793</v>
      </c>
      <c r="E606" s="22">
        <v>10</v>
      </c>
      <c r="F606" s="22">
        <v>8</v>
      </c>
      <c r="G606" s="24">
        <f>$G$592</f>
        <v>6.0999999999999999E-2</v>
      </c>
      <c r="H606" s="24">
        <f t="shared" si="96"/>
        <v>0.61</v>
      </c>
      <c r="I606" s="25">
        <f>H606</f>
        <v>0.61</v>
      </c>
      <c r="J606" s="24">
        <f t="shared" si="97"/>
        <v>0.48799999999999999</v>
      </c>
      <c r="K606" s="25">
        <f>J606</f>
        <v>0.48799999999999999</v>
      </c>
      <c r="L606" s="24"/>
      <c r="M606" s="24"/>
      <c r="N606" s="24"/>
      <c r="O606" s="24">
        <f>I606*$Q$7</f>
        <v>9.1500000000000001E-3</v>
      </c>
      <c r="P606" s="24">
        <f>K606*$Q$7</f>
        <v>7.3199999999999993E-3</v>
      </c>
      <c r="Q606" s="24"/>
      <c r="R606" s="24">
        <f>I606*$T$7</f>
        <v>0.2074</v>
      </c>
      <c r="S606" s="26">
        <f>K606*$T$7</f>
        <v>0.16592000000000001</v>
      </c>
      <c r="T606" s="24"/>
      <c r="U606" s="27">
        <f>I606*$W$7</f>
        <v>6.0999999999999999E-5</v>
      </c>
      <c r="V606" s="27">
        <f>K606*$W$7</f>
        <v>4.88E-5</v>
      </c>
      <c r="W606" s="24"/>
      <c r="X606" s="24">
        <f>I606*$Z$7</f>
        <v>0.46445399999999998</v>
      </c>
      <c r="Y606" s="24">
        <f>K606*$Z$7</f>
        <v>0.37156319999999998</v>
      </c>
      <c r="Z606" s="24"/>
      <c r="AA606" s="24">
        <f>I606+O606+R606+U606+X606</f>
        <v>1.2910649999999999</v>
      </c>
      <c r="AB606" s="24">
        <f>K606+P606+S606+V606+Y606</f>
        <v>1.0328520000000001</v>
      </c>
      <c r="AC606" s="24">
        <f>AA606*$AE$7</f>
        <v>2.5821299999999998</v>
      </c>
      <c r="AD606" s="24">
        <f>AB606*$AE$7</f>
        <v>2.0657040000000002</v>
      </c>
      <c r="AE606" s="24"/>
      <c r="AF606" s="24">
        <f>(AA606+AC606)*$AH$7</f>
        <v>0.11619584999999999</v>
      </c>
      <c r="AG606" s="24">
        <f>(AB606+AD606)*$AH$7</f>
        <v>9.295668E-2</v>
      </c>
      <c r="AH606" s="24"/>
      <c r="AI606" s="28">
        <f>AA606+AC606+AF606</f>
        <v>3.9893908499999999</v>
      </c>
      <c r="AJ606" s="28">
        <f>AB606+AD606+AG606</f>
        <v>3.1915126800000002</v>
      </c>
      <c r="AK606" s="28">
        <f>AI606*$AM$7</f>
        <v>0.79787817000000005</v>
      </c>
      <c r="AL606" s="28">
        <f>AJ606*$AM$7</f>
        <v>0.63830253600000009</v>
      </c>
      <c r="AM606" s="73"/>
      <c r="AN606" s="28">
        <f>AI606+AK606</f>
        <v>4.7872690200000001</v>
      </c>
      <c r="AO606" s="28">
        <f>AJ606+AL606</f>
        <v>3.8298152160000001</v>
      </c>
    </row>
    <row r="607" spans="1:41" s="13" customFormat="1" ht="30.75" customHeight="1">
      <c r="A607" s="19" t="s">
        <v>812</v>
      </c>
      <c r="B607" s="20" t="s">
        <v>813</v>
      </c>
      <c r="C607" s="21"/>
      <c r="D607" s="21"/>
      <c r="E607" s="22"/>
      <c r="F607" s="22"/>
      <c r="G607" s="24"/>
      <c r="H607" s="24"/>
      <c r="I607" s="25"/>
      <c r="J607" s="24"/>
      <c r="K607" s="25"/>
      <c r="L607" s="24"/>
      <c r="M607" s="24"/>
      <c r="N607" s="24"/>
      <c r="O607" s="24"/>
      <c r="P607" s="24"/>
      <c r="Q607" s="24"/>
      <c r="R607" s="24"/>
      <c r="S607" s="26"/>
      <c r="T607" s="24"/>
      <c r="U607" s="27"/>
      <c r="V607" s="27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8"/>
      <c r="AJ607" s="28"/>
      <c r="AK607" s="28"/>
      <c r="AL607" s="28"/>
      <c r="AM607" s="73"/>
      <c r="AN607" s="28"/>
      <c r="AO607" s="28"/>
    </row>
    <row r="608" spans="1:41" s="13" customFormat="1" ht="26.25" customHeight="1">
      <c r="A608" s="160" t="s">
        <v>814</v>
      </c>
      <c r="B608" s="161" t="s">
        <v>815</v>
      </c>
      <c r="C608" s="162" t="s">
        <v>178</v>
      </c>
      <c r="D608" s="21" t="s">
        <v>793</v>
      </c>
      <c r="E608" s="22">
        <v>8</v>
      </c>
      <c r="F608" s="22">
        <v>6</v>
      </c>
      <c r="G608" s="24">
        <f>$G$592</f>
        <v>6.0999999999999999E-2</v>
      </c>
      <c r="H608" s="24">
        <f t="shared" si="96"/>
        <v>0.48799999999999999</v>
      </c>
      <c r="I608" s="25">
        <f>H608+H609</f>
        <v>0.89800000000000002</v>
      </c>
      <c r="J608" s="24">
        <f t="shared" si="97"/>
        <v>0.36599999999999999</v>
      </c>
      <c r="K608" s="25">
        <f>J608+J609</f>
        <v>0.69399999999999995</v>
      </c>
      <c r="L608" s="24"/>
      <c r="M608" s="24"/>
      <c r="N608" s="24"/>
      <c r="O608" s="24">
        <f>I608*$Q$7</f>
        <v>1.3469999999999999E-2</v>
      </c>
      <c r="P608" s="24">
        <f>K608*$Q$7</f>
        <v>1.0409999999999999E-2</v>
      </c>
      <c r="Q608" s="24"/>
      <c r="R608" s="24">
        <f>I608*$T$7</f>
        <v>0.30532000000000004</v>
      </c>
      <c r="S608" s="26">
        <f>K608*$T$7</f>
        <v>0.23596</v>
      </c>
      <c r="T608" s="24"/>
      <c r="U608" s="27">
        <f>I608*$W$7</f>
        <v>8.9800000000000001E-5</v>
      </c>
      <c r="V608" s="27">
        <f>K608*$W$7</f>
        <v>6.9399999999999993E-5</v>
      </c>
      <c r="W608" s="24"/>
      <c r="X608" s="24">
        <f>I608*$Z$7</f>
        <v>0.68373719999999993</v>
      </c>
      <c r="Y608" s="24">
        <f>K608*$Z$7</f>
        <v>0.52841159999999998</v>
      </c>
      <c r="Z608" s="24"/>
      <c r="AA608" s="24">
        <f>I608+O608+R608+U608+X608</f>
        <v>1.900617</v>
      </c>
      <c r="AB608" s="24">
        <f>K608+P608+S608+V608+Y608</f>
        <v>1.4688509999999999</v>
      </c>
      <c r="AC608" s="24">
        <f>AA608*$AE$7</f>
        <v>3.801234</v>
      </c>
      <c r="AD608" s="24">
        <f>AB608*$AE$7</f>
        <v>2.9377019999999998</v>
      </c>
      <c r="AE608" s="24"/>
      <c r="AF608" s="24">
        <f>(AA608+AC608)*$AH$7</f>
        <v>0.17105552999999998</v>
      </c>
      <c r="AG608" s="24">
        <f>(AB608+AD608)*$AH$7</f>
        <v>0.13219658999999997</v>
      </c>
      <c r="AH608" s="24"/>
      <c r="AI608" s="28">
        <f>AA608+AC608+AF608</f>
        <v>5.8729065299999998</v>
      </c>
      <c r="AJ608" s="28">
        <f>AB608+AD608+AG608</f>
        <v>4.5387495900000001</v>
      </c>
      <c r="AK608" s="28">
        <f>AI608*$AM$7</f>
        <v>1.1745813060000001</v>
      </c>
      <c r="AL608" s="28">
        <f>AJ608*$AM$7</f>
        <v>0.90774991800000004</v>
      </c>
      <c r="AM608" s="73"/>
      <c r="AN608" s="28">
        <f>AI608+AK608</f>
        <v>7.0474878360000002</v>
      </c>
      <c r="AO608" s="28">
        <f>AJ608+AL608</f>
        <v>5.4464995080000005</v>
      </c>
    </row>
    <row r="609" spans="1:41" s="13" customFormat="1" ht="28.5" customHeight="1">
      <c r="A609" s="160"/>
      <c r="B609" s="161"/>
      <c r="C609" s="162"/>
      <c r="D609" s="21" t="s">
        <v>49</v>
      </c>
      <c r="E609" s="22">
        <v>10</v>
      </c>
      <c r="F609" s="22">
        <v>8</v>
      </c>
      <c r="G609" s="24">
        <f>$G$591</f>
        <v>4.1000000000000002E-2</v>
      </c>
      <c r="H609" s="24">
        <f t="shared" si="96"/>
        <v>0.41000000000000003</v>
      </c>
      <c r="I609" s="25"/>
      <c r="J609" s="24">
        <f t="shared" si="97"/>
        <v>0.32800000000000001</v>
      </c>
      <c r="K609" s="25"/>
      <c r="L609" s="24"/>
      <c r="M609" s="24"/>
      <c r="N609" s="24"/>
      <c r="O609" s="24"/>
      <c r="P609" s="24"/>
      <c r="Q609" s="24"/>
      <c r="R609" s="24"/>
      <c r="S609" s="26"/>
      <c r="T609" s="24"/>
      <c r="U609" s="27"/>
      <c r="V609" s="27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8"/>
      <c r="AJ609" s="28"/>
      <c r="AK609" s="28"/>
      <c r="AL609" s="28"/>
      <c r="AM609" s="73"/>
      <c r="AN609" s="28"/>
      <c r="AO609" s="28"/>
    </row>
    <row r="610" spans="1:41" s="13" customFormat="1" ht="21" customHeight="1">
      <c r="A610" s="160" t="s">
        <v>816</v>
      </c>
      <c r="B610" s="161" t="s">
        <v>817</v>
      </c>
      <c r="C610" s="162" t="s">
        <v>178</v>
      </c>
      <c r="D610" s="21" t="s">
        <v>793</v>
      </c>
      <c r="E610" s="22">
        <v>16</v>
      </c>
      <c r="F610" s="22">
        <v>12</v>
      </c>
      <c r="G610" s="24">
        <f>$G$592</f>
        <v>6.0999999999999999E-2</v>
      </c>
      <c r="H610" s="24">
        <f t="shared" si="96"/>
        <v>0.97599999999999998</v>
      </c>
      <c r="I610" s="25">
        <f>H610+H611</f>
        <v>1.796</v>
      </c>
      <c r="J610" s="24">
        <f t="shared" si="97"/>
        <v>0.73199999999999998</v>
      </c>
      <c r="K610" s="25">
        <f>J610+J611</f>
        <v>1.3879999999999999</v>
      </c>
      <c r="L610" s="24"/>
      <c r="M610" s="24"/>
      <c r="N610" s="24"/>
      <c r="O610" s="24">
        <f>I610*$Q$7</f>
        <v>2.6939999999999999E-2</v>
      </c>
      <c r="P610" s="24">
        <f>K610*$Q$7</f>
        <v>2.0819999999999998E-2</v>
      </c>
      <c r="Q610" s="24"/>
      <c r="R610" s="24">
        <f>I610*$T$7</f>
        <v>0.61064000000000007</v>
      </c>
      <c r="S610" s="26">
        <f>K610*$T$7</f>
        <v>0.47192000000000001</v>
      </c>
      <c r="T610" s="24"/>
      <c r="U610" s="27">
        <f>I610*$W$7</f>
        <v>1.796E-4</v>
      </c>
      <c r="V610" s="27">
        <f>K610*$W$7</f>
        <v>1.3879999999999999E-4</v>
      </c>
      <c r="W610" s="24"/>
      <c r="X610" s="24">
        <f>I610*$Z$7</f>
        <v>1.3674743999999999</v>
      </c>
      <c r="Y610" s="24">
        <f>K610*$Z$7</f>
        <v>1.0568232</v>
      </c>
      <c r="Z610" s="24"/>
      <c r="AA610" s="24">
        <f>I610+O610+R610+U610+X610</f>
        <v>3.801234</v>
      </c>
      <c r="AB610" s="24">
        <f>K610+P610+S610+V610+Y610</f>
        <v>2.9377019999999998</v>
      </c>
      <c r="AC610" s="24">
        <f>AA610*$AE$7</f>
        <v>7.602468</v>
      </c>
      <c r="AD610" s="24">
        <f>AB610*$AE$7</f>
        <v>5.8754039999999996</v>
      </c>
      <c r="AE610" s="24"/>
      <c r="AF610" s="24">
        <f>(AA610+AC610)*$AH$7</f>
        <v>0.34211105999999997</v>
      </c>
      <c r="AG610" s="24">
        <f>(AB610+AD610)*$AH$7</f>
        <v>0.26439317999999995</v>
      </c>
      <c r="AH610" s="24"/>
      <c r="AI610" s="28">
        <f>AA610+AC610+AF610</f>
        <v>11.74581306</v>
      </c>
      <c r="AJ610" s="28">
        <f>AB610+AD610+AG610</f>
        <v>9.0774991800000002</v>
      </c>
      <c r="AK610" s="28">
        <f>AI610*$AM$7</f>
        <v>2.3491626120000002</v>
      </c>
      <c r="AL610" s="28">
        <f>AJ610*$AM$7</f>
        <v>1.8154998360000001</v>
      </c>
      <c r="AM610" s="73"/>
      <c r="AN610" s="28">
        <f>AI610+AK610</f>
        <v>14.094975672</v>
      </c>
      <c r="AO610" s="28">
        <f>AJ610+AL610</f>
        <v>10.892999016000001</v>
      </c>
    </row>
    <row r="611" spans="1:41" s="13" customFormat="1" ht="27.75" customHeight="1">
      <c r="A611" s="160"/>
      <c r="B611" s="161"/>
      <c r="C611" s="162"/>
      <c r="D611" s="21" t="s">
        <v>49</v>
      </c>
      <c r="E611" s="22">
        <v>20</v>
      </c>
      <c r="F611" s="22">
        <v>16</v>
      </c>
      <c r="G611" s="24">
        <f>$G$591</f>
        <v>4.1000000000000002E-2</v>
      </c>
      <c r="H611" s="24">
        <f t="shared" ref="H611:H674" si="98">E611*G611</f>
        <v>0.82000000000000006</v>
      </c>
      <c r="I611" s="25"/>
      <c r="J611" s="24">
        <f t="shared" si="97"/>
        <v>0.65600000000000003</v>
      </c>
      <c r="K611" s="25"/>
      <c r="L611" s="24"/>
      <c r="M611" s="24"/>
      <c r="N611" s="24"/>
      <c r="O611" s="24"/>
      <c r="P611" s="24"/>
      <c r="Q611" s="24"/>
      <c r="R611" s="24"/>
      <c r="S611" s="26"/>
      <c r="T611" s="24"/>
      <c r="U611" s="27"/>
      <c r="V611" s="27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8"/>
      <c r="AJ611" s="28"/>
      <c r="AK611" s="28"/>
      <c r="AL611" s="28"/>
      <c r="AM611" s="73"/>
      <c r="AN611" s="28"/>
      <c r="AO611" s="28"/>
    </row>
    <row r="612" spans="1:41" s="13" customFormat="1" ht="38.25" customHeight="1">
      <c r="A612" s="160" t="s">
        <v>818</v>
      </c>
      <c r="B612" s="161" t="s">
        <v>819</v>
      </c>
      <c r="C612" s="162" t="s">
        <v>178</v>
      </c>
      <c r="D612" s="21" t="s">
        <v>793</v>
      </c>
      <c r="E612" s="22">
        <v>8</v>
      </c>
      <c r="F612" s="22">
        <v>6</v>
      </c>
      <c r="G612" s="24">
        <f>$G$592</f>
        <v>6.0999999999999999E-2</v>
      </c>
      <c r="H612" s="24">
        <f t="shared" si="98"/>
        <v>0.48799999999999999</v>
      </c>
      <c r="I612" s="25">
        <f>H612+H613</f>
        <v>0.89800000000000002</v>
      </c>
      <c r="J612" s="24">
        <f t="shared" si="97"/>
        <v>0.36599999999999999</v>
      </c>
      <c r="K612" s="25">
        <f>J612+J613</f>
        <v>0.69399999999999995</v>
      </c>
      <c r="L612" s="24"/>
      <c r="M612" s="24"/>
      <c r="N612" s="24"/>
      <c r="O612" s="24">
        <f>I612*$Q$7</f>
        <v>1.3469999999999999E-2</v>
      </c>
      <c r="P612" s="24">
        <f>K612*$Q$7</f>
        <v>1.0409999999999999E-2</v>
      </c>
      <c r="Q612" s="24"/>
      <c r="R612" s="24">
        <f>I612*$T$7</f>
        <v>0.30532000000000004</v>
      </c>
      <c r="S612" s="26">
        <f>K612*$T$7</f>
        <v>0.23596</v>
      </c>
      <c r="T612" s="24"/>
      <c r="U612" s="27">
        <f>I612*$W$7</f>
        <v>8.9800000000000001E-5</v>
      </c>
      <c r="V612" s="27">
        <f>K612*$W$7</f>
        <v>6.9399999999999993E-5</v>
      </c>
      <c r="W612" s="24"/>
      <c r="X612" s="24">
        <f>I612*$Z$7</f>
        <v>0.68373719999999993</v>
      </c>
      <c r="Y612" s="24">
        <f>K612*$Z$7</f>
        <v>0.52841159999999998</v>
      </c>
      <c r="Z612" s="24"/>
      <c r="AA612" s="24">
        <f>I612+O612+R612+U612+X612</f>
        <v>1.900617</v>
      </c>
      <c r="AB612" s="24">
        <f>K612+P612+S612+V612+Y612</f>
        <v>1.4688509999999999</v>
      </c>
      <c r="AC612" s="24">
        <f>AA612*$AE$7</f>
        <v>3.801234</v>
      </c>
      <c r="AD612" s="24">
        <f>AB612*$AE$7</f>
        <v>2.9377019999999998</v>
      </c>
      <c r="AE612" s="24"/>
      <c r="AF612" s="24">
        <f>(AA612+AC612)*$AH$7</f>
        <v>0.17105552999999998</v>
      </c>
      <c r="AG612" s="24">
        <f>(AB612+AD612)*$AH$7</f>
        <v>0.13219658999999997</v>
      </c>
      <c r="AH612" s="24"/>
      <c r="AI612" s="28">
        <f>AA612+AC612+AF612</f>
        <v>5.8729065299999998</v>
      </c>
      <c r="AJ612" s="28">
        <f>AB612+AD612+AG612</f>
        <v>4.5387495900000001</v>
      </c>
      <c r="AK612" s="28">
        <f>AI612*$AM$7</f>
        <v>1.1745813060000001</v>
      </c>
      <c r="AL612" s="28">
        <f>AJ612*$AM$7</f>
        <v>0.90774991800000004</v>
      </c>
      <c r="AM612" s="73"/>
      <c r="AN612" s="28">
        <f>AI612+AK612</f>
        <v>7.0474878360000002</v>
      </c>
      <c r="AO612" s="28">
        <f>AJ612+AL612</f>
        <v>5.4464995080000005</v>
      </c>
    </row>
    <row r="613" spans="1:41" s="13" customFormat="1" ht="28.5" customHeight="1">
      <c r="A613" s="160"/>
      <c r="B613" s="161"/>
      <c r="C613" s="162"/>
      <c r="D613" s="21" t="s">
        <v>49</v>
      </c>
      <c r="E613" s="22">
        <v>10</v>
      </c>
      <c r="F613" s="22">
        <v>8</v>
      </c>
      <c r="G613" s="24">
        <f>$G$591</f>
        <v>4.1000000000000002E-2</v>
      </c>
      <c r="H613" s="24">
        <f t="shared" si="98"/>
        <v>0.41000000000000003</v>
      </c>
      <c r="I613" s="25"/>
      <c r="J613" s="24">
        <f t="shared" si="97"/>
        <v>0.32800000000000001</v>
      </c>
      <c r="K613" s="25"/>
      <c r="L613" s="24"/>
      <c r="M613" s="24"/>
      <c r="N613" s="24"/>
      <c r="O613" s="24"/>
      <c r="P613" s="24"/>
      <c r="Q613" s="24"/>
      <c r="R613" s="24"/>
      <c r="S613" s="26"/>
      <c r="T613" s="24"/>
      <c r="U613" s="27"/>
      <c r="V613" s="27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8"/>
      <c r="AJ613" s="28"/>
      <c r="AK613" s="28"/>
      <c r="AL613" s="28"/>
      <c r="AM613" s="73"/>
      <c r="AN613" s="28"/>
      <c r="AO613" s="28"/>
    </row>
    <row r="614" spans="1:41" s="13" customFormat="1" ht="27" customHeight="1">
      <c r="A614" s="160" t="s">
        <v>820</v>
      </c>
      <c r="B614" s="161" t="s">
        <v>821</v>
      </c>
      <c r="C614" s="162" t="s">
        <v>178</v>
      </c>
      <c r="D614" s="21" t="s">
        <v>793</v>
      </c>
      <c r="E614" s="22">
        <v>16</v>
      </c>
      <c r="F614" s="22">
        <v>12</v>
      </c>
      <c r="G614" s="24">
        <f>$G$592</f>
        <v>6.0999999999999999E-2</v>
      </c>
      <c r="H614" s="24">
        <f t="shared" si="98"/>
        <v>0.97599999999999998</v>
      </c>
      <c r="I614" s="25">
        <f>H614+H615</f>
        <v>1.796</v>
      </c>
      <c r="J614" s="24">
        <f t="shared" ref="J614:J677" si="99">F614*G614</f>
        <v>0.73199999999999998</v>
      </c>
      <c r="K614" s="25">
        <f>J614+J615</f>
        <v>1.3879999999999999</v>
      </c>
      <c r="L614" s="24"/>
      <c r="M614" s="24"/>
      <c r="N614" s="24"/>
      <c r="O614" s="24">
        <f>I614*$Q$7</f>
        <v>2.6939999999999999E-2</v>
      </c>
      <c r="P614" s="24">
        <f>K614*$Q$7</f>
        <v>2.0819999999999998E-2</v>
      </c>
      <c r="Q614" s="24"/>
      <c r="R614" s="24">
        <f>I614*$T$7</f>
        <v>0.61064000000000007</v>
      </c>
      <c r="S614" s="26">
        <f>K614*$T$7</f>
        <v>0.47192000000000001</v>
      </c>
      <c r="T614" s="24"/>
      <c r="U614" s="27">
        <f>I614*$W$7</f>
        <v>1.796E-4</v>
      </c>
      <c r="V614" s="27">
        <f>K614*$W$7</f>
        <v>1.3879999999999999E-4</v>
      </c>
      <c r="W614" s="24"/>
      <c r="X614" s="24">
        <f>I614*$Z$7</f>
        <v>1.3674743999999999</v>
      </c>
      <c r="Y614" s="24">
        <f>K614*$Z$7</f>
        <v>1.0568232</v>
      </c>
      <c r="Z614" s="24"/>
      <c r="AA614" s="24">
        <f>I614+O614+R614+U614+X614</f>
        <v>3.801234</v>
      </c>
      <c r="AB614" s="24">
        <f>K614+P614+S614+V614+Y614</f>
        <v>2.9377019999999998</v>
      </c>
      <c r="AC614" s="24">
        <f>AA614*$AE$7</f>
        <v>7.602468</v>
      </c>
      <c r="AD614" s="24">
        <f>AB614*$AE$7</f>
        <v>5.8754039999999996</v>
      </c>
      <c r="AE614" s="24"/>
      <c r="AF614" s="24">
        <f>(AA614+AC614)*$AH$7</f>
        <v>0.34211105999999997</v>
      </c>
      <c r="AG614" s="24">
        <f>(AB614+AD614)*$AH$7</f>
        <v>0.26439317999999995</v>
      </c>
      <c r="AH614" s="24"/>
      <c r="AI614" s="28">
        <f>AA614+AC614+AF614</f>
        <v>11.74581306</v>
      </c>
      <c r="AJ614" s="28">
        <f>AB614+AD614+AG614</f>
        <v>9.0774991800000002</v>
      </c>
      <c r="AK614" s="28">
        <f>AI614*$AM$7</f>
        <v>2.3491626120000002</v>
      </c>
      <c r="AL614" s="28">
        <f>AJ614*$AM$7</f>
        <v>1.8154998360000001</v>
      </c>
      <c r="AM614" s="73"/>
      <c r="AN614" s="28">
        <f>AI614+AK614</f>
        <v>14.094975672</v>
      </c>
      <c r="AO614" s="28">
        <f>AJ614+AL614</f>
        <v>10.892999016000001</v>
      </c>
    </row>
    <row r="615" spans="1:41" s="13" customFormat="1" ht="27" customHeight="1">
      <c r="A615" s="160"/>
      <c r="B615" s="161"/>
      <c r="C615" s="162"/>
      <c r="D615" s="21" t="s">
        <v>49</v>
      </c>
      <c r="E615" s="22">
        <v>20</v>
      </c>
      <c r="F615" s="22">
        <v>16</v>
      </c>
      <c r="G615" s="24">
        <f>$G$591</f>
        <v>4.1000000000000002E-2</v>
      </c>
      <c r="H615" s="24">
        <f t="shared" si="98"/>
        <v>0.82000000000000006</v>
      </c>
      <c r="I615" s="25"/>
      <c r="J615" s="24">
        <f t="shared" si="99"/>
        <v>0.65600000000000003</v>
      </c>
      <c r="K615" s="25"/>
      <c r="L615" s="24"/>
      <c r="M615" s="24"/>
      <c r="N615" s="24"/>
      <c r="O615" s="24"/>
      <c r="P615" s="24"/>
      <c r="Q615" s="24"/>
      <c r="R615" s="24"/>
      <c r="S615" s="26"/>
      <c r="T615" s="24"/>
      <c r="U615" s="27"/>
      <c r="V615" s="27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8"/>
      <c r="AJ615" s="28"/>
      <c r="AK615" s="28"/>
      <c r="AL615" s="28"/>
      <c r="AM615" s="73"/>
      <c r="AN615" s="28"/>
      <c r="AO615" s="28"/>
    </row>
    <row r="616" spans="1:41" s="13" customFormat="1" ht="24.75" customHeight="1">
      <c r="A616" s="160" t="s">
        <v>822</v>
      </c>
      <c r="B616" s="161" t="s">
        <v>823</v>
      </c>
      <c r="C616" s="162" t="s">
        <v>178</v>
      </c>
      <c r="D616" s="21" t="s">
        <v>793</v>
      </c>
      <c r="E616" s="22">
        <v>8</v>
      </c>
      <c r="F616" s="22">
        <v>6</v>
      </c>
      <c r="G616" s="24">
        <f>$G$592</f>
        <v>6.0999999999999999E-2</v>
      </c>
      <c r="H616" s="24">
        <f t="shared" si="98"/>
        <v>0.48799999999999999</v>
      </c>
      <c r="I616" s="25">
        <f>H616+H617</f>
        <v>0.89800000000000002</v>
      </c>
      <c r="J616" s="24">
        <f t="shared" si="99"/>
        <v>0.36599999999999999</v>
      </c>
      <c r="K616" s="25">
        <f>J616+J617</f>
        <v>0.69399999999999995</v>
      </c>
      <c r="L616" s="24"/>
      <c r="M616" s="24"/>
      <c r="N616" s="24"/>
      <c r="O616" s="24">
        <f>I616*$Q$7</f>
        <v>1.3469999999999999E-2</v>
      </c>
      <c r="P616" s="24">
        <f>K616*$Q$7</f>
        <v>1.0409999999999999E-2</v>
      </c>
      <c r="Q616" s="24"/>
      <c r="R616" s="24">
        <f>I616*$T$7</f>
        <v>0.30532000000000004</v>
      </c>
      <c r="S616" s="26">
        <f>K616*$T$7</f>
        <v>0.23596</v>
      </c>
      <c r="T616" s="24"/>
      <c r="U616" s="27">
        <f>I616*$W$7</f>
        <v>8.9800000000000001E-5</v>
      </c>
      <c r="V616" s="27">
        <f>K616*$W$7</f>
        <v>6.9399999999999993E-5</v>
      </c>
      <c r="W616" s="24"/>
      <c r="X616" s="24">
        <f>I616*$Z$7</f>
        <v>0.68373719999999993</v>
      </c>
      <c r="Y616" s="24">
        <f>K616*$Z$7</f>
        <v>0.52841159999999998</v>
      </c>
      <c r="Z616" s="24"/>
      <c r="AA616" s="24">
        <f>I616+O616+R616+U616+X616</f>
        <v>1.900617</v>
      </c>
      <c r="AB616" s="24">
        <f>K616+P616+S616+V616+Y616</f>
        <v>1.4688509999999999</v>
      </c>
      <c r="AC616" s="24">
        <f>AA616*$AE$7</f>
        <v>3.801234</v>
      </c>
      <c r="AD616" s="24">
        <f>AB616*$AE$7</f>
        <v>2.9377019999999998</v>
      </c>
      <c r="AE616" s="24"/>
      <c r="AF616" s="24">
        <f>(AA616+AC616)*$AH$7</f>
        <v>0.17105552999999998</v>
      </c>
      <c r="AG616" s="24">
        <f>(AB616+AD616)*$AH$7</f>
        <v>0.13219658999999997</v>
      </c>
      <c r="AH616" s="24"/>
      <c r="AI616" s="28">
        <f>AA616+AC616+AF616</f>
        <v>5.8729065299999998</v>
      </c>
      <c r="AJ616" s="28">
        <f>AB616+AD616+AG616</f>
        <v>4.5387495900000001</v>
      </c>
      <c r="AK616" s="28">
        <f>AI616*$AM$7</f>
        <v>1.1745813060000001</v>
      </c>
      <c r="AL616" s="28">
        <f>AJ616*$AM$7</f>
        <v>0.90774991800000004</v>
      </c>
      <c r="AM616" s="73"/>
      <c r="AN616" s="28">
        <f>AI616+AK616</f>
        <v>7.0474878360000002</v>
      </c>
      <c r="AO616" s="28">
        <f>AJ616+AL616</f>
        <v>5.4464995080000005</v>
      </c>
    </row>
    <row r="617" spans="1:41" s="13" customFormat="1" ht="38.25" customHeight="1">
      <c r="A617" s="160"/>
      <c r="B617" s="161"/>
      <c r="C617" s="162"/>
      <c r="D617" s="21" t="s">
        <v>49</v>
      </c>
      <c r="E617" s="22">
        <v>10</v>
      </c>
      <c r="F617" s="22">
        <v>8</v>
      </c>
      <c r="G617" s="24">
        <f>$G$591</f>
        <v>4.1000000000000002E-2</v>
      </c>
      <c r="H617" s="24">
        <f t="shared" si="98"/>
        <v>0.41000000000000003</v>
      </c>
      <c r="I617" s="25"/>
      <c r="J617" s="24">
        <f t="shared" si="99"/>
        <v>0.32800000000000001</v>
      </c>
      <c r="K617" s="25"/>
      <c r="L617" s="24"/>
      <c r="M617" s="24"/>
      <c r="N617" s="24"/>
      <c r="O617" s="24"/>
      <c r="P617" s="24"/>
      <c r="Q617" s="24"/>
      <c r="R617" s="24"/>
      <c r="S617" s="26"/>
      <c r="T617" s="24"/>
      <c r="U617" s="27"/>
      <c r="V617" s="27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8"/>
      <c r="AJ617" s="28"/>
      <c r="AK617" s="28"/>
      <c r="AL617" s="28"/>
      <c r="AM617" s="73"/>
      <c r="AN617" s="28"/>
      <c r="AO617" s="28"/>
    </row>
    <row r="618" spans="1:41" s="13" customFormat="1" ht="38.25" customHeight="1">
      <c r="A618" s="160" t="s">
        <v>824</v>
      </c>
      <c r="B618" s="161" t="s">
        <v>825</v>
      </c>
      <c r="C618" s="162" t="s">
        <v>178</v>
      </c>
      <c r="D618" s="21" t="s">
        <v>793</v>
      </c>
      <c r="E618" s="22">
        <v>16</v>
      </c>
      <c r="F618" s="22">
        <v>12</v>
      </c>
      <c r="G618" s="24">
        <f>$G$592</f>
        <v>6.0999999999999999E-2</v>
      </c>
      <c r="H618" s="24">
        <f t="shared" si="98"/>
        <v>0.97599999999999998</v>
      </c>
      <c r="I618" s="25">
        <f>H618+H619</f>
        <v>1.796</v>
      </c>
      <c r="J618" s="24">
        <f t="shared" si="99"/>
        <v>0.73199999999999998</v>
      </c>
      <c r="K618" s="25">
        <f>J618+J619</f>
        <v>1.3879999999999999</v>
      </c>
      <c r="L618" s="24"/>
      <c r="M618" s="24"/>
      <c r="N618" s="24"/>
      <c r="O618" s="24">
        <f>I618*$Q$7</f>
        <v>2.6939999999999999E-2</v>
      </c>
      <c r="P618" s="24">
        <f>K618*$Q$7</f>
        <v>2.0819999999999998E-2</v>
      </c>
      <c r="Q618" s="24"/>
      <c r="R618" s="24">
        <f>I618*$T$7</f>
        <v>0.61064000000000007</v>
      </c>
      <c r="S618" s="26">
        <f>K618*$T$7</f>
        <v>0.47192000000000001</v>
      </c>
      <c r="T618" s="24"/>
      <c r="U618" s="27">
        <f>I618*$W$7</f>
        <v>1.796E-4</v>
      </c>
      <c r="V618" s="27">
        <f>K618*$W$7</f>
        <v>1.3879999999999999E-4</v>
      </c>
      <c r="W618" s="24"/>
      <c r="X618" s="24">
        <f>I618*$Z$7</f>
        <v>1.3674743999999999</v>
      </c>
      <c r="Y618" s="24">
        <f>K618*$Z$7</f>
        <v>1.0568232</v>
      </c>
      <c r="Z618" s="24"/>
      <c r="AA618" s="24">
        <f>I618+O618+R618+U618+X618</f>
        <v>3.801234</v>
      </c>
      <c r="AB618" s="24">
        <f>K618+P618+S618+V618+Y618</f>
        <v>2.9377019999999998</v>
      </c>
      <c r="AC618" s="24">
        <f>AA618*$AE$7</f>
        <v>7.602468</v>
      </c>
      <c r="AD618" s="24">
        <f>AB618*$AE$7</f>
        <v>5.8754039999999996</v>
      </c>
      <c r="AE618" s="24"/>
      <c r="AF618" s="24">
        <f>(AA618+AC618)*$AH$7</f>
        <v>0.34211105999999997</v>
      </c>
      <c r="AG618" s="24">
        <f>(AB618+AD618)*$AH$7</f>
        <v>0.26439317999999995</v>
      </c>
      <c r="AH618" s="24"/>
      <c r="AI618" s="28">
        <f>AA618+AC618+AF618</f>
        <v>11.74581306</v>
      </c>
      <c r="AJ618" s="28">
        <f>AB618+AD618+AG618</f>
        <v>9.0774991800000002</v>
      </c>
      <c r="AK618" s="28">
        <f>AI618*$AM$7</f>
        <v>2.3491626120000002</v>
      </c>
      <c r="AL618" s="28">
        <f>AJ618*$AM$7</f>
        <v>1.8154998360000001</v>
      </c>
      <c r="AM618" s="73"/>
      <c r="AN618" s="28">
        <f>AI618+AK618</f>
        <v>14.094975672</v>
      </c>
      <c r="AO618" s="28">
        <f>AJ618+AL618</f>
        <v>10.892999016000001</v>
      </c>
    </row>
    <row r="619" spans="1:41" s="13" customFormat="1" ht="38.25" customHeight="1">
      <c r="A619" s="160"/>
      <c r="B619" s="161"/>
      <c r="C619" s="162"/>
      <c r="D619" s="21" t="s">
        <v>49</v>
      </c>
      <c r="E619" s="22">
        <v>20</v>
      </c>
      <c r="F619" s="22">
        <v>16</v>
      </c>
      <c r="G619" s="24">
        <f>$G$591</f>
        <v>4.1000000000000002E-2</v>
      </c>
      <c r="H619" s="24">
        <f t="shared" si="98"/>
        <v>0.82000000000000006</v>
      </c>
      <c r="I619" s="25"/>
      <c r="J619" s="24">
        <f t="shared" si="99"/>
        <v>0.65600000000000003</v>
      </c>
      <c r="K619" s="25"/>
      <c r="L619" s="24"/>
      <c r="M619" s="24"/>
      <c r="N619" s="24"/>
      <c r="O619" s="24"/>
      <c r="P619" s="24"/>
      <c r="Q619" s="24"/>
      <c r="R619" s="24"/>
      <c r="S619" s="26"/>
      <c r="T619" s="24"/>
      <c r="U619" s="27"/>
      <c r="V619" s="27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8"/>
      <c r="AJ619" s="28"/>
      <c r="AK619" s="28"/>
      <c r="AL619" s="28"/>
      <c r="AM619" s="73"/>
      <c r="AN619" s="28"/>
      <c r="AO619" s="28"/>
    </row>
    <row r="620" spans="1:41" s="13" customFormat="1" ht="27.75" customHeight="1">
      <c r="A620" s="160" t="s">
        <v>826</v>
      </c>
      <c r="B620" s="161" t="s">
        <v>827</v>
      </c>
      <c r="C620" s="162" t="s">
        <v>178</v>
      </c>
      <c r="D620" s="21" t="s">
        <v>793</v>
      </c>
      <c r="E620" s="22">
        <v>8</v>
      </c>
      <c r="F620" s="22">
        <v>6</v>
      </c>
      <c r="G620" s="24">
        <f>$G$592</f>
        <v>6.0999999999999999E-2</v>
      </c>
      <c r="H620" s="24">
        <f t="shared" si="98"/>
        <v>0.48799999999999999</v>
      </c>
      <c r="I620" s="25">
        <f>H620+H621</f>
        <v>0.89800000000000002</v>
      </c>
      <c r="J620" s="24">
        <f t="shared" si="99"/>
        <v>0.36599999999999999</v>
      </c>
      <c r="K620" s="25">
        <f>J620+J621</f>
        <v>0.69399999999999995</v>
      </c>
      <c r="L620" s="24"/>
      <c r="M620" s="24"/>
      <c r="N620" s="24"/>
      <c r="O620" s="24">
        <f>I620*$Q$7</f>
        <v>1.3469999999999999E-2</v>
      </c>
      <c r="P620" s="24">
        <f>K620*$Q$7</f>
        <v>1.0409999999999999E-2</v>
      </c>
      <c r="Q620" s="24"/>
      <c r="R620" s="24">
        <f>I620*$T$7</f>
        <v>0.30532000000000004</v>
      </c>
      <c r="S620" s="26">
        <f>K620*$T$7</f>
        <v>0.23596</v>
      </c>
      <c r="T620" s="24"/>
      <c r="U620" s="27">
        <f>I620*$W$7</f>
        <v>8.9800000000000001E-5</v>
      </c>
      <c r="V620" s="27">
        <f>K620*$W$7</f>
        <v>6.9399999999999993E-5</v>
      </c>
      <c r="W620" s="24"/>
      <c r="X620" s="24">
        <f>I620*$Z$7</f>
        <v>0.68373719999999993</v>
      </c>
      <c r="Y620" s="24">
        <f>K620*$Z$7</f>
        <v>0.52841159999999998</v>
      </c>
      <c r="Z620" s="24"/>
      <c r="AA620" s="24">
        <f>I620+O620+R620+U620+X620</f>
        <v>1.900617</v>
      </c>
      <c r="AB620" s="24">
        <f>K620+P620+S620+V620+Y620</f>
        <v>1.4688509999999999</v>
      </c>
      <c r="AC620" s="24">
        <f>AA620*$AE$7</f>
        <v>3.801234</v>
      </c>
      <c r="AD620" s="24">
        <f>AB620*$AE$7</f>
        <v>2.9377019999999998</v>
      </c>
      <c r="AE620" s="24"/>
      <c r="AF620" s="24">
        <f>(AA620+AC620)*$AH$7</f>
        <v>0.17105552999999998</v>
      </c>
      <c r="AG620" s="24">
        <f>(AB620+AD620)*$AH$7</f>
        <v>0.13219658999999997</v>
      </c>
      <c r="AH620" s="24"/>
      <c r="AI620" s="28">
        <f>AA620+AC620+AF620</f>
        <v>5.8729065299999998</v>
      </c>
      <c r="AJ620" s="28">
        <f>AB620+AD620+AG620</f>
        <v>4.5387495900000001</v>
      </c>
      <c r="AK620" s="28">
        <f>AI620*$AM$7</f>
        <v>1.1745813060000001</v>
      </c>
      <c r="AL620" s="28">
        <f>AJ620*$AM$7</f>
        <v>0.90774991800000004</v>
      </c>
      <c r="AM620" s="73"/>
      <c r="AN620" s="28">
        <f>AI620+AK620</f>
        <v>7.0474878360000002</v>
      </c>
      <c r="AO620" s="28">
        <f>AJ620+AL620</f>
        <v>5.4464995080000005</v>
      </c>
    </row>
    <row r="621" spans="1:41" s="13" customFormat="1" ht="24.75" customHeight="1">
      <c r="A621" s="160"/>
      <c r="B621" s="161"/>
      <c r="C621" s="162"/>
      <c r="D621" s="21" t="s">
        <v>49</v>
      </c>
      <c r="E621" s="22">
        <v>10</v>
      </c>
      <c r="F621" s="22">
        <v>8</v>
      </c>
      <c r="G621" s="24">
        <f>$G$591</f>
        <v>4.1000000000000002E-2</v>
      </c>
      <c r="H621" s="24">
        <f t="shared" si="98"/>
        <v>0.41000000000000003</v>
      </c>
      <c r="I621" s="25"/>
      <c r="J621" s="24">
        <f t="shared" si="99"/>
        <v>0.32800000000000001</v>
      </c>
      <c r="K621" s="25"/>
      <c r="L621" s="24"/>
      <c r="M621" s="24"/>
      <c r="N621" s="24"/>
      <c r="O621" s="24"/>
      <c r="P621" s="24"/>
      <c r="Q621" s="24"/>
      <c r="R621" s="24"/>
      <c r="S621" s="26"/>
      <c r="T621" s="24"/>
      <c r="U621" s="27"/>
      <c r="V621" s="27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8"/>
      <c r="AJ621" s="28"/>
      <c r="AK621" s="28"/>
      <c r="AL621" s="28"/>
      <c r="AM621" s="73"/>
      <c r="AN621" s="28"/>
      <c r="AO621" s="28"/>
    </row>
    <row r="622" spans="1:41" s="13" customFormat="1" ht="21" customHeight="1">
      <c r="A622" s="160" t="s">
        <v>828</v>
      </c>
      <c r="B622" s="161" t="s">
        <v>829</v>
      </c>
      <c r="C622" s="162" t="s">
        <v>178</v>
      </c>
      <c r="D622" s="21" t="s">
        <v>793</v>
      </c>
      <c r="E622" s="22">
        <v>16</v>
      </c>
      <c r="F622" s="22">
        <v>12</v>
      </c>
      <c r="G622" s="24">
        <f>$G$592</f>
        <v>6.0999999999999999E-2</v>
      </c>
      <c r="H622" s="24">
        <f t="shared" si="98"/>
        <v>0.97599999999999998</v>
      </c>
      <c r="I622" s="25">
        <f>H622+H623</f>
        <v>1.796</v>
      </c>
      <c r="J622" s="24">
        <f t="shared" si="99"/>
        <v>0.73199999999999998</v>
      </c>
      <c r="K622" s="25">
        <f>J622+J623</f>
        <v>1.3879999999999999</v>
      </c>
      <c r="L622" s="24"/>
      <c r="M622" s="24"/>
      <c r="N622" s="24"/>
      <c r="O622" s="24">
        <f>I622*$Q$7</f>
        <v>2.6939999999999999E-2</v>
      </c>
      <c r="P622" s="24">
        <f>K622*$Q$7</f>
        <v>2.0819999999999998E-2</v>
      </c>
      <c r="Q622" s="24"/>
      <c r="R622" s="24">
        <f>I622*$T$7</f>
        <v>0.61064000000000007</v>
      </c>
      <c r="S622" s="26">
        <f>K622*$T$7</f>
        <v>0.47192000000000001</v>
      </c>
      <c r="T622" s="24"/>
      <c r="U622" s="27">
        <f>I622*$W$7</f>
        <v>1.796E-4</v>
      </c>
      <c r="V622" s="27">
        <f>K622*$W$7</f>
        <v>1.3879999999999999E-4</v>
      </c>
      <c r="W622" s="24"/>
      <c r="X622" s="24">
        <f>I622*$Z$7</f>
        <v>1.3674743999999999</v>
      </c>
      <c r="Y622" s="24">
        <f>K622*$Z$7</f>
        <v>1.0568232</v>
      </c>
      <c r="Z622" s="24"/>
      <c r="AA622" s="24">
        <f>I622+O622+R622+U622+X622</f>
        <v>3.801234</v>
      </c>
      <c r="AB622" s="24">
        <f>K622+P622+S622+V622+Y622</f>
        <v>2.9377019999999998</v>
      </c>
      <c r="AC622" s="24">
        <f>AA622*$AE$7</f>
        <v>7.602468</v>
      </c>
      <c r="AD622" s="24">
        <f>AB622*$AE$7</f>
        <v>5.8754039999999996</v>
      </c>
      <c r="AE622" s="24"/>
      <c r="AF622" s="24">
        <f>(AA622+AC622)*$AH$7</f>
        <v>0.34211105999999997</v>
      </c>
      <c r="AG622" s="24">
        <f>(AB622+AD622)*$AH$7</f>
        <v>0.26439317999999995</v>
      </c>
      <c r="AH622" s="24"/>
      <c r="AI622" s="28">
        <f>AA622+AC622+AF622</f>
        <v>11.74581306</v>
      </c>
      <c r="AJ622" s="28">
        <f>AB622+AD622+AG622</f>
        <v>9.0774991800000002</v>
      </c>
      <c r="AK622" s="28">
        <f>AI622*$AM$7</f>
        <v>2.3491626120000002</v>
      </c>
      <c r="AL622" s="28">
        <f>AJ622*$AM$7</f>
        <v>1.8154998360000001</v>
      </c>
      <c r="AM622" s="73"/>
      <c r="AN622" s="28">
        <f>AI622+AK622</f>
        <v>14.094975672</v>
      </c>
      <c r="AO622" s="28">
        <f>AJ622+AL622</f>
        <v>10.892999016000001</v>
      </c>
    </row>
    <row r="623" spans="1:41" s="13" customFormat="1" ht="30.75" customHeight="1">
      <c r="A623" s="160"/>
      <c r="B623" s="161"/>
      <c r="C623" s="162"/>
      <c r="D623" s="21" t="s">
        <v>49</v>
      </c>
      <c r="E623" s="22">
        <v>20</v>
      </c>
      <c r="F623" s="22">
        <v>16</v>
      </c>
      <c r="G623" s="24">
        <f>$G$591</f>
        <v>4.1000000000000002E-2</v>
      </c>
      <c r="H623" s="24">
        <f t="shared" si="98"/>
        <v>0.82000000000000006</v>
      </c>
      <c r="I623" s="25"/>
      <c r="J623" s="24">
        <f t="shared" si="99"/>
        <v>0.65600000000000003</v>
      </c>
      <c r="K623" s="25"/>
      <c r="L623" s="24"/>
      <c r="M623" s="24"/>
      <c r="N623" s="24"/>
      <c r="O623" s="24"/>
      <c r="P623" s="24"/>
      <c r="Q623" s="24"/>
      <c r="R623" s="24"/>
      <c r="S623" s="26"/>
      <c r="T623" s="24"/>
      <c r="U623" s="27"/>
      <c r="V623" s="27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8"/>
      <c r="AJ623" s="28"/>
      <c r="AK623" s="28"/>
      <c r="AL623" s="28"/>
      <c r="AM623" s="73"/>
      <c r="AN623" s="28"/>
      <c r="AO623" s="28"/>
    </row>
    <row r="624" spans="1:41" s="13" customFormat="1" ht="38.25" customHeight="1">
      <c r="A624" s="19" t="s">
        <v>830</v>
      </c>
      <c r="B624" s="20" t="s">
        <v>831</v>
      </c>
      <c r="C624" s="21"/>
      <c r="D624" s="21"/>
      <c r="E624" s="22"/>
      <c r="F624" s="22"/>
      <c r="G624" s="24"/>
      <c r="H624" s="24"/>
      <c r="I624" s="25"/>
      <c r="J624" s="24"/>
      <c r="K624" s="25"/>
      <c r="L624" s="24"/>
      <c r="M624" s="24"/>
      <c r="N624" s="24"/>
      <c r="O624" s="24"/>
      <c r="P624" s="24"/>
      <c r="Q624" s="24"/>
      <c r="R624" s="24"/>
      <c r="S624" s="26"/>
      <c r="T624" s="24"/>
      <c r="U624" s="27"/>
      <c r="V624" s="27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8"/>
      <c r="AJ624" s="28"/>
      <c r="AK624" s="28"/>
      <c r="AL624" s="28"/>
      <c r="AM624" s="73"/>
      <c r="AN624" s="28"/>
      <c r="AO624" s="28"/>
    </row>
    <row r="625" spans="1:41" s="13" customFormat="1" ht="22.5" customHeight="1">
      <c r="A625" s="160" t="s">
        <v>832</v>
      </c>
      <c r="B625" s="161" t="s">
        <v>833</v>
      </c>
      <c r="C625" s="162" t="s">
        <v>178</v>
      </c>
      <c r="D625" s="21" t="s">
        <v>793</v>
      </c>
      <c r="E625" s="22">
        <v>20</v>
      </c>
      <c r="F625" s="22">
        <v>20</v>
      </c>
      <c r="G625" s="24">
        <f>$G$592</f>
        <v>6.0999999999999999E-2</v>
      </c>
      <c r="H625" s="24">
        <f t="shared" si="98"/>
        <v>1.22</v>
      </c>
      <c r="I625" s="25">
        <f>H625+H626</f>
        <v>1.63</v>
      </c>
      <c r="J625" s="24">
        <f t="shared" si="99"/>
        <v>1.22</v>
      </c>
      <c r="K625" s="25">
        <f>J625+J626</f>
        <v>1.63</v>
      </c>
      <c r="L625" s="24"/>
      <c r="M625" s="24"/>
      <c r="N625" s="24"/>
      <c r="O625" s="24">
        <f>I625*$Q$7</f>
        <v>2.4449999999999996E-2</v>
      </c>
      <c r="P625" s="24">
        <f>K625*$Q$7</f>
        <v>2.4449999999999996E-2</v>
      </c>
      <c r="Q625" s="24"/>
      <c r="R625" s="24">
        <f>I625*$T$7</f>
        <v>0.55420000000000003</v>
      </c>
      <c r="S625" s="26">
        <f>K625*$T$7</f>
        <v>0.55420000000000003</v>
      </c>
      <c r="T625" s="24"/>
      <c r="U625" s="27">
        <f>I625*$W$7</f>
        <v>1.63E-4</v>
      </c>
      <c r="V625" s="27">
        <f>K625*$W$7</f>
        <v>1.63E-4</v>
      </c>
      <c r="W625" s="24"/>
      <c r="X625" s="24">
        <f>I625*$Z$7</f>
        <v>1.2410819999999998</v>
      </c>
      <c r="Y625" s="24">
        <f>K625*$Z$7</f>
        <v>1.2410819999999998</v>
      </c>
      <c r="Z625" s="24"/>
      <c r="AA625" s="24">
        <f>I625+O625+R625+U625+X625</f>
        <v>3.4498949999999997</v>
      </c>
      <c r="AB625" s="24">
        <f>K625+P625+S625+V625+Y625</f>
        <v>3.4498949999999997</v>
      </c>
      <c r="AC625" s="24">
        <f>AA625*$AE$7</f>
        <v>6.8997899999999994</v>
      </c>
      <c r="AD625" s="24">
        <f>AB625*$AE$7</f>
        <v>6.8997899999999994</v>
      </c>
      <c r="AE625" s="24"/>
      <c r="AF625" s="24">
        <f>(AA625+AC625)*$AH$7</f>
        <v>0.31049054999999998</v>
      </c>
      <c r="AG625" s="24">
        <f>(AB625+AD625)*$AH$7</f>
        <v>0.31049054999999998</v>
      </c>
      <c r="AH625" s="24"/>
      <c r="AI625" s="28">
        <f>AA625+AC625+AF625</f>
        <v>10.66017555</v>
      </c>
      <c r="AJ625" s="28">
        <f>AB625+AD625+AG625</f>
        <v>10.66017555</v>
      </c>
      <c r="AK625" s="28">
        <f>AI625*$AM$7</f>
        <v>2.1320351099999999</v>
      </c>
      <c r="AL625" s="28">
        <f>AJ625*$AM$7</f>
        <v>2.1320351099999999</v>
      </c>
      <c r="AM625" s="73"/>
      <c r="AN625" s="28">
        <f>AI625+AK625</f>
        <v>12.79221066</v>
      </c>
      <c r="AO625" s="28">
        <f>AJ625+AL625</f>
        <v>12.79221066</v>
      </c>
    </row>
    <row r="626" spans="1:41" s="13" customFormat="1" ht="29.25" customHeight="1">
      <c r="A626" s="160"/>
      <c r="B626" s="161"/>
      <c r="C626" s="162"/>
      <c r="D626" s="21" t="s">
        <v>49</v>
      </c>
      <c r="E626" s="22">
        <v>10</v>
      </c>
      <c r="F626" s="22">
        <v>10</v>
      </c>
      <c r="G626" s="24">
        <f>$G$591</f>
        <v>4.1000000000000002E-2</v>
      </c>
      <c r="H626" s="24">
        <f t="shared" si="98"/>
        <v>0.41000000000000003</v>
      </c>
      <c r="I626" s="25"/>
      <c r="J626" s="24">
        <f t="shared" si="99"/>
        <v>0.41000000000000003</v>
      </c>
      <c r="K626" s="25"/>
      <c r="L626" s="24"/>
      <c r="M626" s="24"/>
      <c r="N626" s="24"/>
      <c r="O626" s="24"/>
      <c r="P626" s="24"/>
      <c r="Q626" s="24"/>
      <c r="R626" s="24"/>
      <c r="S626" s="26"/>
      <c r="T626" s="24"/>
      <c r="U626" s="27"/>
      <c r="V626" s="27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8"/>
      <c r="AJ626" s="28"/>
      <c r="AK626" s="28"/>
      <c r="AL626" s="28"/>
      <c r="AM626" s="73"/>
      <c r="AN626" s="28"/>
      <c r="AO626" s="28"/>
    </row>
    <row r="627" spans="1:41" s="13" customFormat="1" ht="38.25" customHeight="1">
      <c r="A627" s="160" t="s">
        <v>834</v>
      </c>
      <c r="B627" s="161" t="s">
        <v>835</v>
      </c>
      <c r="C627" s="162" t="s">
        <v>178</v>
      </c>
      <c r="D627" s="21" t="s">
        <v>793</v>
      </c>
      <c r="E627" s="22">
        <v>30</v>
      </c>
      <c r="F627" s="22">
        <v>20</v>
      </c>
      <c r="G627" s="24">
        <f>$G$592</f>
        <v>6.0999999999999999E-2</v>
      </c>
      <c r="H627" s="24">
        <f t="shared" si="98"/>
        <v>1.83</v>
      </c>
      <c r="I627" s="25">
        <f>H627+H628</f>
        <v>2.4450000000000003</v>
      </c>
      <c r="J627" s="24">
        <f t="shared" si="99"/>
        <v>1.22</v>
      </c>
      <c r="K627" s="25">
        <f>J627+J628</f>
        <v>1.63</v>
      </c>
      <c r="L627" s="24"/>
      <c r="M627" s="24"/>
      <c r="N627" s="24"/>
      <c r="O627" s="24">
        <f>I627*$Q$7</f>
        <v>3.6675000000000006E-2</v>
      </c>
      <c r="P627" s="24">
        <f>K627*$Q$7</f>
        <v>2.4449999999999996E-2</v>
      </c>
      <c r="Q627" s="24"/>
      <c r="R627" s="24">
        <f>I627*$T$7</f>
        <v>0.83130000000000015</v>
      </c>
      <c r="S627" s="26">
        <f>K627*$T$7</f>
        <v>0.55420000000000003</v>
      </c>
      <c r="T627" s="24"/>
      <c r="U627" s="27">
        <f>I627*$W$7</f>
        <v>2.4450000000000003E-4</v>
      </c>
      <c r="V627" s="27">
        <f>K627*$W$7</f>
        <v>1.63E-4</v>
      </c>
      <c r="W627" s="24"/>
      <c r="X627" s="24">
        <f>I627*$Z$7</f>
        <v>1.861623</v>
      </c>
      <c r="Y627" s="24">
        <f>K627*$Z$7</f>
        <v>1.2410819999999998</v>
      </c>
      <c r="Z627" s="24"/>
      <c r="AA627" s="24">
        <f>I627+O627+R627+U627+X627</f>
        <v>5.1748425000000005</v>
      </c>
      <c r="AB627" s="24">
        <f>K627+P627+S627+V627+Y627</f>
        <v>3.4498949999999997</v>
      </c>
      <c r="AC627" s="24">
        <f>AA627*$AE$7</f>
        <v>10.349685000000001</v>
      </c>
      <c r="AD627" s="24">
        <f>AB627*$AE$7</f>
        <v>6.8997899999999994</v>
      </c>
      <c r="AE627" s="24"/>
      <c r="AF627" s="24">
        <f>(AA627+AC627)*$AH$7</f>
        <v>0.46573582500000005</v>
      </c>
      <c r="AG627" s="24">
        <f>(AB627+AD627)*$AH$7</f>
        <v>0.31049054999999998</v>
      </c>
      <c r="AH627" s="24"/>
      <c r="AI627" s="28">
        <f>AA627+AC627+AF627</f>
        <v>15.990263325000001</v>
      </c>
      <c r="AJ627" s="28">
        <f>AB627+AD627+AG627</f>
        <v>10.66017555</v>
      </c>
      <c r="AK627" s="28">
        <f>AI627*$AM$7</f>
        <v>3.1980526650000005</v>
      </c>
      <c r="AL627" s="28">
        <f>AJ627*$AM$7</f>
        <v>2.1320351099999999</v>
      </c>
      <c r="AM627" s="73"/>
      <c r="AN627" s="28">
        <f>AI627+AK627</f>
        <v>19.18831599</v>
      </c>
      <c r="AO627" s="28">
        <f>AJ627+AL627</f>
        <v>12.79221066</v>
      </c>
    </row>
    <row r="628" spans="1:41" s="13" customFormat="1" ht="38.25" customHeight="1">
      <c r="A628" s="160"/>
      <c r="B628" s="161"/>
      <c r="C628" s="162"/>
      <c r="D628" s="21" t="s">
        <v>49</v>
      </c>
      <c r="E628" s="22">
        <v>15</v>
      </c>
      <c r="F628" s="22">
        <v>10</v>
      </c>
      <c r="G628" s="24">
        <f>$G$591</f>
        <v>4.1000000000000002E-2</v>
      </c>
      <c r="H628" s="24">
        <f t="shared" si="98"/>
        <v>0.61499999999999999</v>
      </c>
      <c r="I628" s="25"/>
      <c r="J628" s="24">
        <f t="shared" si="99"/>
        <v>0.41000000000000003</v>
      </c>
      <c r="K628" s="25"/>
      <c r="L628" s="24"/>
      <c r="M628" s="24"/>
      <c r="N628" s="24"/>
      <c r="O628" s="24"/>
      <c r="P628" s="24"/>
      <c r="Q628" s="24"/>
      <c r="R628" s="24"/>
      <c r="S628" s="26"/>
      <c r="T628" s="24"/>
      <c r="U628" s="27"/>
      <c r="V628" s="27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8"/>
      <c r="AJ628" s="28"/>
      <c r="AK628" s="28"/>
      <c r="AL628" s="28"/>
      <c r="AM628" s="73"/>
      <c r="AN628" s="28"/>
      <c r="AO628" s="28"/>
    </row>
    <row r="629" spans="1:41" s="13" customFormat="1" ht="28.5" customHeight="1">
      <c r="A629" s="160" t="s">
        <v>836</v>
      </c>
      <c r="B629" s="161" t="s">
        <v>837</v>
      </c>
      <c r="C629" s="162" t="s">
        <v>178</v>
      </c>
      <c r="D629" s="21" t="s">
        <v>793</v>
      </c>
      <c r="E629" s="22">
        <v>20</v>
      </c>
      <c r="F629" s="22">
        <v>20</v>
      </c>
      <c r="G629" s="24">
        <f>$G$592</f>
        <v>6.0999999999999999E-2</v>
      </c>
      <c r="H629" s="24">
        <f t="shared" si="98"/>
        <v>1.22</v>
      </c>
      <c r="I629" s="25">
        <f>H629+H630</f>
        <v>1.63</v>
      </c>
      <c r="J629" s="24">
        <f t="shared" si="99"/>
        <v>1.22</v>
      </c>
      <c r="K629" s="25">
        <f>J629+J630</f>
        <v>1.63</v>
      </c>
      <c r="L629" s="24"/>
      <c r="M629" s="24"/>
      <c r="N629" s="24"/>
      <c r="O629" s="24">
        <f>I629*$Q$7</f>
        <v>2.4449999999999996E-2</v>
      </c>
      <c r="P629" s="24">
        <f>K629*$Q$7</f>
        <v>2.4449999999999996E-2</v>
      </c>
      <c r="Q629" s="24"/>
      <c r="R629" s="24">
        <f>I629*$T$7</f>
        <v>0.55420000000000003</v>
      </c>
      <c r="S629" s="26">
        <f>K629*$T$7</f>
        <v>0.55420000000000003</v>
      </c>
      <c r="T629" s="24"/>
      <c r="U629" s="27">
        <f>I629*$W$7</f>
        <v>1.63E-4</v>
      </c>
      <c r="V629" s="27">
        <f>K629*$W$7</f>
        <v>1.63E-4</v>
      </c>
      <c r="W629" s="24"/>
      <c r="X629" s="24">
        <f>I629*$Z$7</f>
        <v>1.2410819999999998</v>
      </c>
      <c r="Y629" s="24">
        <f>K629*$Z$7</f>
        <v>1.2410819999999998</v>
      </c>
      <c r="Z629" s="24"/>
      <c r="AA629" s="24">
        <f>I629+O629+R629+U629+X629</f>
        <v>3.4498949999999997</v>
      </c>
      <c r="AB629" s="24">
        <f>K629+P629+S629+V629+Y629</f>
        <v>3.4498949999999997</v>
      </c>
      <c r="AC629" s="24">
        <f>AA629*$AE$7</f>
        <v>6.8997899999999994</v>
      </c>
      <c r="AD629" s="24">
        <f>AB629*$AE$7</f>
        <v>6.8997899999999994</v>
      </c>
      <c r="AE629" s="24"/>
      <c r="AF629" s="24">
        <f>(AA629+AC629)*$AH$7</f>
        <v>0.31049054999999998</v>
      </c>
      <c r="AG629" s="24">
        <f>(AB629+AD629)*$AH$7</f>
        <v>0.31049054999999998</v>
      </c>
      <c r="AH629" s="24"/>
      <c r="AI629" s="28">
        <f>AA629+AC629+AF629</f>
        <v>10.66017555</v>
      </c>
      <c r="AJ629" s="28">
        <f>AB629+AD629+AG629</f>
        <v>10.66017555</v>
      </c>
      <c r="AK629" s="28">
        <f>AI629*$AM$7</f>
        <v>2.1320351099999999</v>
      </c>
      <c r="AL629" s="28">
        <f>AJ629*$AM$7</f>
        <v>2.1320351099999999</v>
      </c>
      <c r="AM629" s="73"/>
      <c r="AN629" s="28">
        <f>AI629+AK629</f>
        <v>12.79221066</v>
      </c>
      <c r="AO629" s="28">
        <f>AJ629+AL629</f>
        <v>12.79221066</v>
      </c>
    </row>
    <row r="630" spans="1:41" s="13" customFormat="1" ht="28.5" customHeight="1">
      <c r="A630" s="160"/>
      <c r="B630" s="161"/>
      <c r="C630" s="162"/>
      <c r="D630" s="21" t="s">
        <v>49</v>
      </c>
      <c r="E630" s="22">
        <v>10</v>
      </c>
      <c r="F630" s="22">
        <v>10</v>
      </c>
      <c r="G630" s="24">
        <f>$G$591</f>
        <v>4.1000000000000002E-2</v>
      </c>
      <c r="H630" s="24">
        <f t="shared" si="98"/>
        <v>0.41000000000000003</v>
      </c>
      <c r="I630" s="25"/>
      <c r="J630" s="24">
        <f t="shared" si="99"/>
        <v>0.41000000000000003</v>
      </c>
      <c r="K630" s="25"/>
      <c r="L630" s="24"/>
      <c r="M630" s="24"/>
      <c r="N630" s="24"/>
      <c r="O630" s="24"/>
      <c r="P630" s="24"/>
      <c r="Q630" s="24"/>
      <c r="R630" s="24"/>
      <c r="S630" s="26"/>
      <c r="T630" s="24"/>
      <c r="U630" s="27"/>
      <c r="V630" s="27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8"/>
      <c r="AJ630" s="28"/>
      <c r="AK630" s="28"/>
      <c r="AL630" s="28"/>
      <c r="AM630" s="73"/>
      <c r="AN630" s="28"/>
      <c r="AO630" s="28"/>
    </row>
    <row r="631" spans="1:41" s="13" customFormat="1" ht="38.25" customHeight="1">
      <c r="A631" s="160" t="s">
        <v>838</v>
      </c>
      <c r="B631" s="161" t="s">
        <v>839</v>
      </c>
      <c r="C631" s="162" t="s">
        <v>178</v>
      </c>
      <c r="D631" s="21" t="s">
        <v>793</v>
      </c>
      <c r="E631" s="22">
        <v>20</v>
      </c>
      <c r="F631" s="22">
        <v>20</v>
      </c>
      <c r="G631" s="24">
        <f>$G$592</f>
        <v>6.0999999999999999E-2</v>
      </c>
      <c r="H631" s="24">
        <f t="shared" si="98"/>
        <v>1.22</v>
      </c>
      <c r="I631" s="25">
        <f>H631+H632</f>
        <v>1.63</v>
      </c>
      <c r="J631" s="24">
        <f t="shared" si="99"/>
        <v>1.22</v>
      </c>
      <c r="K631" s="25">
        <f>J631+J632</f>
        <v>1.63</v>
      </c>
      <c r="L631" s="24"/>
      <c r="M631" s="24"/>
      <c r="N631" s="24"/>
      <c r="O631" s="24">
        <f>I631*$Q$7</f>
        <v>2.4449999999999996E-2</v>
      </c>
      <c r="P631" s="24">
        <f>K631*$Q$7</f>
        <v>2.4449999999999996E-2</v>
      </c>
      <c r="Q631" s="24"/>
      <c r="R631" s="24">
        <f>I631*$T$7</f>
        <v>0.55420000000000003</v>
      </c>
      <c r="S631" s="26">
        <f>K631*$T$7</f>
        <v>0.55420000000000003</v>
      </c>
      <c r="T631" s="24"/>
      <c r="U631" s="27">
        <f>I631*$W$7</f>
        <v>1.63E-4</v>
      </c>
      <c r="V631" s="27">
        <f>K631*$W$7</f>
        <v>1.63E-4</v>
      </c>
      <c r="W631" s="24"/>
      <c r="X631" s="24">
        <f>I631*$Z$7</f>
        <v>1.2410819999999998</v>
      </c>
      <c r="Y631" s="24">
        <f>K631*$Z$7</f>
        <v>1.2410819999999998</v>
      </c>
      <c r="Z631" s="24"/>
      <c r="AA631" s="24">
        <f>I631+O631+R631+U631+X631</f>
        <v>3.4498949999999997</v>
      </c>
      <c r="AB631" s="24">
        <f>K631+P631+S631+V631+Y631</f>
        <v>3.4498949999999997</v>
      </c>
      <c r="AC631" s="24">
        <f>AA631*$AE$7</f>
        <v>6.8997899999999994</v>
      </c>
      <c r="AD631" s="24">
        <f>AB631*$AE$7</f>
        <v>6.8997899999999994</v>
      </c>
      <c r="AE631" s="24"/>
      <c r="AF631" s="24">
        <f>(AA631+AC631)*$AH$7</f>
        <v>0.31049054999999998</v>
      </c>
      <c r="AG631" s="24">
        <f>(AB631+AD631)*$AH$7</f>
        <v>0.31049054999999998</v>
      </c>
      <c r="AH631" s="24"/>
      <c r="AI631" s="28">
        <f>AA631+AC631+AF631</f>
        <v>10.66017555</v>
      </c>
      <c r="AJ631" s="28">
        <f>AB631+AD631+AG631</f>
        <v>10.66017555</v>
      </c>
      <c r="AK631" s="28">
        <f>AI631*$AM$7</f>
        <v>2.1320351099999999</v>
      </c>
      <c r="AL631" s="28">
        <f>AJ631*$AM$7</f>
        <v>2.1320351099999999</v>
      </c>
      <c r="AM631" s="73"/>
      <c r="AN631" s="28">
        <f>AI631+AK631</f>
        <v>12.79221066</v>
      </c>
      <c r="AO631" s="28">
        <f>AJ631+AL631</f>
        <v>12.79221066</v>
      </c>
    </row>
    <row r="632" spans="1:41" s="13" customFormat="1" ht="38.25" customHeight="1">
      <c r="A632" s="160"/>
      <c r="B632" s="161"/>
      <c r="C632" s="162"/>
      <c r="D632" s="21" t="s">
        <v>49</v>
      </c>
      <c r="E632" s="22">
        <v>10</v>
      </c>
      <c r="F632" s="22">
        <v>10</v>
      </c>
      <c r="G632" s="24">
        <f>$G$591</f>
        <v>4.1000000000000002E-2</v>
      </c>
      <c r="H632" s="24">
        <f t="shared" si="98"/>
        <v>0.41000000000000003</v>
      </c>
      <c r="I632" s="25"/>
      <c r="J632" s="24">
        <f t="shared" si="99"/>
        <v>0.41000000000000003</v>
      </c>
      <c r="K632" s="25"/>
      <c r="L632" s="24"/>
      <c r="M632" s="24"/>
      <c r="N632" s="24"/>
      <c r="O632" s="24"/>
      <c r="P632" s="24"/>
      <c r="Q632" s="24"/>
      <c r="R632" s="24"/>
      <c r="S632" s="26"/>
      <c r="T632" s="24"/>
      <c r="U632" s="27"/>
      <c r="V632" s="27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8"/>
      <c r="AJ632" s="28"/>
      <c r="AK632" s="28"/>
      <c r="AL632" s="28"/>
      <c r="AM632" s="73"/>
      <c r="AN632" s="28"/>
      <c r="AO632" s="28"/>
    </row>
    <row r="633" spans="1:41" s="13" customFormat="1" ht="38.25" customHeight="1">
      <c r="A633" s="160" t="s">
        <v>840</v>
      </c>
      <c r="B633" s="161" t="s">
        <v>841</v>
      </c>
      <c r="C633" s="162" t="s">
        <v>178</v>
      </c>
      <c r="D633" s="21" t="s">
        <v>793</v>
      </c>
      <c r="E633" s="22">
        <v>20</v>
      </c>
      <c r="F633" s="22">
        <v>20</v>
      </c>
      <c r="G633" s="24">
        <f>$G$592</f>
        <v>6.0999999999999999E-2</v>
      </c>
      <c r="H633" s="24">
        <f t="shared" si="98"/>
        <v>1.22</v>
      </c>
      <c r="I633" s="25">
        <f>H633+H634</f>
        <v>1.63</v>
      </c>
      <c r="J633" s="24">
        <f t="shared" si="99"/>
        <v>1.22</v>
      </c>
      <c r="K633" s="25">
        <f>J633+J634</f>
        <v>1.63</v>
      </c>
      <c r="L633" s="24"/>
      <c r="M633" s="24"/>
      <c r="N633" s="24"/>
      <c r="O633" s="24">
        <f>I633*$Q$7</f>
        <v>2.4449999999999996E-2</v>
      </c>
      <c r="P633" s="24">
        <f>K633*$Q$7</f>
        <v>2.4449999999999996E-2</v>
      </c>
      <c r="Q633" s="24"/>
      <c r="R633" s="24">
        <f>I633*$T$7</f>
        <v>0.55420000000000003</v>
      </c>
      <c r="S633" s="26">
        <f>K633*$T$7</f>
        <v>0.55420000000000003</v>
      </c>
      <c r="T633" s="24"/>
      <c r="U633" s="27">
        <f>I633*$W$7</f>
        <v>1.63E-4</v>
      </c>
      <c r="V633" s="27">
        <f>K633*$W$7</f>
        <v>1.63E-4</v>
      </c>
      <c r="W633" s="24"/>
      <c r="X633" s="24">
        <f>I633*$Z$7</f>
        <v>1.2410819999999998</v>
      </c>
      <c r="Y633" s="24">
        <f>K633*$Z$7</f>
        <v>1.2410819999999998</v>
      </c>
      <c r="Z633" s="24"/>
      <c r="AA633" s="24">
        <f>I633+O633+R633+U633+X633</f>
        <v>3.4498949999999997</v>
      </c>
      <c r="AB633" s="24">
        <f>K633+P633+S633+V633+Y633</f>
        <v>3.4498949999999997</v>
      </c>
      <c r="AC633" s="24">
        <f>AA633*$AE$7</f>
        <v>6.8997899999999994</v>
      </c>
      <c r="AD633" s="24">
        <f>AB633*$AE$7</f>
        <v>6.8997899999999994</v>
      </c>
      <c r="AE633" s="24"/>
      <c r="AF633" s="24">
        <f>(AA633+AC633)*$AH$7</f>
        <v>0.31049054999999998</v>
      </c>
      <c r="AG633" s="24">
        <f>(AB633+AD633)*$AH$7</f>
        <v>0.31049054999999998</v>
      </c>
      <c r="AH633" s="24"/>
      <c r="AI633" s="28">
        <f>AA633+AC633+AF633</f>
        <v>10.66017555</v>
      </c>
      <c r="AJ633" s="28">
        <f>AB633+AD633+AG633</f>
        <v>10.66017555</v>
      </c>
      <c r="AK633" s="28">
        <f>AI633*$AM$7</f>
        <v>2.1320351099999999</v>
      </c>
      <c r="AL633" s="28">
        <f>AJ633*$AM$7</f>
        <v>2.1320351099999999</v>
      </c>
      <c r="AM633" s="73"/>
      <c r="AN633" s="28">
        <f>AI633+AK633</f>
        <v>12.79221066</v>
      </c>
      <c r="AO633" s="28">
        <f>AJ633+AL633</f>
        <v>12.79221066</v>
      </c>
    </row>
    <row r="634" spans="1:41" s="13" customFormat="1" ht="38.25" customHeight="1">
      <c r="A634" s="160"/>
      <c r="B634" s="161"/>
      <c r="C634" s="162"/>
      <c r="D634" s="21" t="s">
        <v>49</v>
      </c>
      <c r="E634" s="22">
        <v>10</v>
      </c>
      <c r="F634" s="22">
        <v>10</v>
      </c>
      <c r="G634" s="24">
        <f>$G$591</f>
        <v>4.1000000000000002E-2</v>
      </c>
      <c r="H634" s="24">
        <f t="shared" si="98"/>
        <v>0.41000000000000003</v>
      </c>
      <c r="I634" s="25"/>
      <c r="J634" s="24">
        <f t="shared" si="99"/>
        <v>0.41000000000000003</v>
      </c>
      <c r="K634" s="25"/>
      <c r="L634" s="24"/>
      <c r="M634" s="24"/>
      <c r="N634" s="24"/>
      <c r="O634" s="24"/>
      <c r="P634" s="24"/>
      <c r="Q634" s="24"/>
      <c r="R634" s="24"/>
      <c r="S634" s="26"/>
      <c r="T634" s="24"/>
      <c r="U634" s="27"/>
      <c r="V634" s="27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8"/>
      <c r="AJ634" s="28"/>
      <c r="AK634" s="28"/>
      <c r="AL634" s="28"/>
      <c r="AM634" s="73"/>
      <c r="AN634" s="28"/>
      <c r="AO634" s="28"/>
    </row>
    <row r="635" spans="1:41" s="58" customFormat="1" ht="38.25" customHeight="1">
      <c r="A635" s="59" t="s">
        <v>842</v>
      </c>
      <c r="B635" s="60" t="s">
        <v>843</v>
      </c>
      <c r="C635" s="50"/>
      <c r="D635" s="50"/>
      <c r="E635" s="51"/>
      <c r="F635" s="51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3"/>
      <c r="T635" s="52"/>
      <c r="U635" s="55"/>
      <c r="V635" s="55"/>
      <c r="W635" s="52"/>
      <c r="X635" s="52"/>
      <c r="Y635" s="52"/>
      <c r="Z635" s="52"/>
      <c r="AA635" s="52"/>
      <c r="AB635" s="52"/>
      <c r="AC635" s="52"/>
      <c r="AD635" s="52"/>
      <c r="AE635" s="52"/>
      <c r="AF635" s="52"/>
      <c r="AG635" s="52"/>
      <c r="AH635" s="52"/>
      <c r="AI635" s="56"/>
      <c r="AJ635" s="56"/>
      <c r="AK635" s="56"/>
      <c r="AL635" s="56"/>
      <c r="AM635" s="57"/>
      <c r="AN635" s="56"/>
      <c r="AO635" s="56"/>
    </row>
    <row r="636" spans="1:41" s="13" customFormat="1" ht="33" customHeight="1">
      <c r="A636" s="19" t="s">
        <v>844</v>
      </c>
      <c r="B636" s="20" t="s">
        <v>845</v>
      </c>
      <c r="C636" s="21"/>
      <c r="D636" s="21"/>
      <c r="E636" s="22"/>
      <c r="F636" s="22"/>
      <c r="G636" s="24"/>
      <c r="H636" s="24"/>
      <c r="I636" s="25"/>
      <c r="J636" s="24"/>
      <c r="K636" s="25"/>
      <c r="L636" s="24"/>
      <c r="M636" s="24"/>
      <c r="N636" s="24"/>
      <c r="O636" s="24"/>
      <c r="P636" s="24"/>
      <c r="Q636" s="24"/>
      <c r="R636" s="24"/>
      <c r="S636" s="26"/>
      <c r="T636" s="24"/>
      <c r="U636" s="27"/>
      <c r="V636" s="27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8"/>
      <c r="AJ636" s="28"/>
      <c r="AK636" s="28"/>
      <c r="AL636" s="28"/>
      <c r="AM636" s="73"/>
      <c r="AN636" s="28"/>
      <c r="AO636" s="28"/>
    </row>
    <row r="637" spans="1:41" s="13" customFormat="1" ht="27" customHeight="1">
      <c r="A637" s="160" t="s">
        <v>846</v>
      </c>
      <c r="B637" s="161" t="s">
        <v>847</v>
      </c>
      <c r="C637" s="162" t="s">
        <v>178</v>
      </c>
      <c r="D637" s="21" t="s">
        <v>793</v>
      </c>
      <c r="E637" s="22">
        <v>50</v>
      </c>
      <c r="F637" s="22">
        <v>50</v>
      </c>
      <c r="G637" s="24">
        <f>$G$592</f>
        <v>6.0999999999999999E-2</v>
      </c>
      <c r="H637" s="24">
        <f t="shared" si="98"/>
        <v>3.05</v>
      </c>
      <c r="I637" s="25">
        <f>H637+H638</f>
        <v>5.51</v>
      </c>
      <c r="J637" s="24">
        <f t="shared" si="99"/>
        <v>3.05</v>
      </c>
      <c r="K637" s="25">
        <f>J637+J638</f>
        <v>5.51</v>
      </c>
      <c r="L637" s="24"/>
      <c r="M637" s="24"/>
      <c r="N637" s="24"/>
      <c r="O637" s="24">
        <f>I637*$Q$7</f>
        <v>8.2649999999999987E-2</v>
      </c>
      <c r="P637" s="24">
        <f>K637*$Q$7</f>
        <v>8.2649999999999987E-2</v>
      </c>
      <c r="Q637" s="24"/>
      <c r="R637" s="24">
        <f>I637*$T$7</f>
        <v>1.8734</v>
      </c>
      <c r="S637" s="26">
        <f>K637*$T$7</f>
        <v>1.8734</v>
      </c>
      <c r="T637" s="24"/>
      <c r="U637" s="27">
        <f>I637*$W$7</f>
        <v>5.5100000000000006E-4</v>
      </c>
      <c r="V637" s="27">
        <f>K637*$W$7</f>
        <v>5.5100000000000006E-4</v>
      </c>
      <c r="W637" s="24"/>
      <c r="X637" s="24">
        <f>I637*$Z$7</f>
        <v>4.1953139999999998</v>
      </c>
      <c r="Y637" s="24">
        <f>K637*$Z$7</f>
        <v>4.1953139999999998</v>
      </c>
      <c r="Z637" s="24"/>
      <c r="AA637" s="24">
        <f>I637+O637+R637+U637+X637</f>
        <v>11.661915</v>
      </c>
      <c r="AB637" s="24">
        <f>K637+P637+S637+V637+Y637</f>
        <v>11.661915</v>
      </c>
      <c r="AC637" s="24">
        <f>AA637*$AE$7</f>
        <v>23.323830000000001</v>
      </c>
      <c r="AD637" s="24">
        <f>AB637*$AE$7</f>
        <v>23.323830000000001</v>
      </c>
      <c r="AE637" s="24"/>
      <c r="AF637" s="24">
        <f>(AA637+AC637)*$AH$7</f>
        <v>1.04957235</v>
      </c>
      <c r="AG637" s="24">
        <f>(AB637+AD637)*$AH$7</f>
        <v>1.04957235</v>
      </c>
      <c r="AH637" s="24"/>
      <c r="AI637" s="28">
        <f>AA637+AC637+AF637</f>
        <v>36.03531735</v>
      </c>
      <c r="AJ637" s="28">
        <f>AB637+AD637+AG637</f>
        <v>36.03531735</v>
      </c>
      <c r="AK637" s="28">
        <f>AI637*$AM$7</f>
        <v>7.2070634700000005</v>
      </c>
      <c r="AL637" s="28">
        <f>AJ637*$AM$7</f>
        <v>7.2070634700000005</v>
      </c>
      <c r="AM637" s="73"/>
      <c r="AN637" s="28">
        <f>AI637+AK637</f>
        <v>43.242380820000001</v>
      </c>
      <c r="AO637" s="28">
        <f>AJ637+AL637</f>
        <v>43.242380820000001</v>
      </c>
    </row>
    <row r="638" spans="1:41" s="13" customFormat="1" ht="30.75" customHeight="1">
      <c r="A638" s="160"/>
      <c r="B638" s="161"/>
      <c r="C638" s="162"/>
      <c r="D638" s="21" t="s">
        <v>49</v>
      </c>
      <c r="E638" s="22">
        <v>60</v>
      </c>
      <c r="F638" s="22">
        <v>60</v>
      </c>
      <c r="G638" s="24">
        <f>$G$591</f>
        <v>4.1000000000000002E-2</v>
      </c>
      <c r="H638" s="24">
        <f t="shared" si="98"/>
        <v>2.46</v>
      </c>
      <c r="I638" s="25"/>
      <c r="J638" s="24">
        <f t="shared" si="99"/>
        <v>2.46</v>
      </c>
      <c r="K638" s="25"/>
      <c r="L638" s="24"/>
      <c r="M638" s="24"/>
      <c r="N638" s="24"/>
      <c r="O638" s="24"/>
      <c r="P638" s="24"/>
      <c r="Q638" s="24"/>
      <c r="R638" s="24"/>
      <c r="S638" s="26"/>
      <c r="T638" s="24"/>
      <c r="U638" s="27"/>
      <c r="V638" s="27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8"/>
      <c r="AJ638" s="28"/>
      <c r="AK638" s="28"/>
      <c r="AL638" s="28"/>
      <c r="AM638" s="73"/>
      <c r="AN638" s="28"/>
      <c r="AO638" s="28"/>
    </row>
    <row r="639" spans="1:41" s="13" customFormat="1" ht="38.25" customHeight="1">
      <c r="A639" s="160" t="s">
        <v>848</v>
      </c>
      <c r="B639" s="161" t="s">
        <v>849</v>
      </c>
      <c r="C639" s="162" t="s">
        <v>178</v>
      </c>
      <c r="D639" s="21" t="s">
        <v>793</v>
      </c>
      <c r="E639" s="22">
        <v>15</v>
      </c>
      <c r="F639" s="22">
        <v>15</v>
      </c>
      <c r="G639" s="24">
        <f>$G$592</f>
        <v>6.0999999999999999E-2</v>
      </c>
      <c r="H639" s="24">
        <f t="shared" si="98"/>
        <v>0.91500000000000004</v>
      </c>
      <c r="I639" s="25">
        <f>H639+H640</f>
        <v>1.53</v>
      </c>
      <c r="J639" s="24">
        <f t="shared" si="99"/>
        <v>0.91500000000000004</v>
      </c>
      <c r="K639" s="25">
        <f>J639+J640</f>
        <v>1.53</v>
      </c>
      <c r="L639" s="24"/>
      <c r="M639" s="24"/>
      <c r="N639" s="24"/>
      <c r="O639" s="24">
        <f>I639*$Q$7</f>
        <v>2.2949999999999998E-2</v>
      </c>
      <c r="P639" s="24">
        <f>K639*$Q$7</f>
        <v>2.2949999999999998E-2</v>
      </c>
      <c r="Q639" s="24"/>
      <c r="R639" s="24">
        <f>I639*$T$7</f>
        <v>0.5202</v>
      </c>
      <c r="S639" s="26">
        <f>K639*$T$7</f>
        <v>0.5202</v>
      </c>
      <c r="T639" s="24"/>
      <c r="U639" s="27">
        <f>I639*$W$7</f>
        <v>1.5300000000000001E-4</v>
      </c>
      <c r="V639" s="27">
        <f>K639*$W$7</f>
        <v>1.5300000000000001E-4</v>
      </c>
      <c r="W639" s="24"/>
      <c r="X639" s="24">
        <f>I639*$Z$7</f>
        <v>1.1649419999999999</v>
      </c>
      <c r="Y639" s="24">
        <f>K639*$Z$7</f>
        <v>1.1649419999999999</v>
      </c>
      <c r="Z639" s="24"/>
      <c r="AA639" s="24">
        <f>I639+O639+R639+U639+X639</f>
        <v>3.238245</v>
      </c>
      <c r="AB639" s="24">
        <f>K639+P639+S639+V639+Y639</f>
        <v>3.238245</v>
      </c>
      <c r="AC639" s="24">
        <f>AA639*$AE$7</f>
        <v>6.4764900000000001</v>
      </c>
      <c r="AD639" s="24">
        <f>AB639*$AE$7</f>
        <v>6.4764900000000001</v>
      </c>
      <c r="AE639" s="24"/>
      <c r="AF639" s="24">
        <f>(AA639+AC639)*$AH$7</f>
        <v>0.29144205000000001</v>
      </c>
      <c r="AG639" s="24">
        <f>(AB639+AD639)*$AH$7</f>
        <v>0.29144205000000001</v>
      </c>
      <c r="AH639" s="24"/>
      <c r="AI639" s="28">
        <f>AA639+AC639+AF639</f>
        <v>10.006177050000002</v>
      </c>
      <c r="AJ639" s="28">
        <f>AB639+AD639+AG639</f>
        <v>10.006177050000002</v>
      </c>
      <c r="AK639" s="28">
        <f>AI639*$AM$7</f>
        <v>2.0012354100000005</v>
      </c>
      <c r="AL639" s="28">
        <f>AJ639*$AM$7</f>
        <v>2.0012354100000005</v>
      </c>
      <c r="AM639" s="73"/>
      <c r="AN639" s="28">
        <f>AI639+AK639</f>
        <v>12.007412460000001</v>
      </c>
      <c r="AO639" s="28">
        <f>AJ639+AL639</f>
        <v>12.007412460000001</v>
      </c>
    </row>
    <row r="640" spans="1:41" s="13" customFormat="1" ht="38.25" customHeight="1">
      <c r="A640" s="160"/>
      <c r="B640" s="161"/>
      <c r="C640" s="162"/>
      <c r="D640" s="21" t="s">
        <v>49</v>
      </c>
      <c r="E640" s="22">
        <v>15</v>
      </c>
      <c r="F640" s="22">
        <v>15</v>
      </c>
      <c r="G640" s="24">
        <f>$G$591</f>
        <v>4.1000000000000002E-2</v>
      </c>
      <c r="H640" s="24">
        <f t="shared" si="98"/>
        <v>0.61499999999999999</v>
      </c>
      <c r="I640" s="25"/>
      <c r="J640" s="24">
        <f t="shared" si="99"/>
        <v>0.61499999999999999</v>
      </c>
      <c r="K640" s="25"/>
      <c r="L640" s="24"/>
      <c r="M640" s="24"/>
      <c r="N640" s="24"/>
      <c r="O640" s="24"/>
      <c r="P640" s="24"/>
      <c r="Q640" s="24"/>
      <c r="R640" s="24"/>
      <c r="S640" s="26"/>
      <c r="T640" s="24"/>
      <c r="U640" s="27"/>
      <c r="V640" s="27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8"/>
      <c r="AJ640" s="28"/>
      <c r="AK640" s="28"/>
      <c r="AL640" s="28"/>
      <c r="AM640" s="73"/>
      <c r="AN640" s="28"/>
      <c r="AO640" s="28"/>
    </row>
    <row r="641" spans="1:41" s="13" customFormat="1" ht="38.25" customHeight="1">
      <c r="A641" s="160" t="s">
        <v>850</v>
      </c>
      <c r="B641" s="161" t="s">
        <v>851</v>
      </c>
      <c r="C641" s="162" t="s">
        <v>178</v>
      </c>
      <c r="D641" s="21" t="s">
        <v>793</v>
      </c>
      <c r="E641" s="22">
        <v>35</v>
      </c>
      <c r="F641" s="22">
        <v>35</v>
      </c>
      <c r="G641" s="24">
        <f>$G$592</f>
        <v>6.0999999999999999E-2</v>
      </c>
      <c r="H641" s="24">
        <f t="shared" si="98"/>
        <v>2.1349999999999998</v>
      </c>
      <c r="I641" s="25">
        <f>H641+H642</f>
        <v>3.57</v>
      </c>
      <c r="J641" s="24">
        <f t="shared" si="99"/>
        <v>2.1349999999999998</v>
      </c>
      <c r="K641" s="25">
        <f>J641+J642</f>
        <v>3.57</v>
      </c>
      <c r="L641" s="24"/>
      <c r="M641" s="24"/>
      <c r="N641" s="24"/>
      <c r="O641" s="24">
        <f>I641*$Q$7</f>
        <v>5.3549999999999993E-2</v>
      </c>
      <c r="P641" s="24">
        <f>K641*$Q$7</f>
        <v>5.3549999999999993E-2</v>
      </c>
      <c r="Q641" s="24"/>
      <c r="R641" s="24">
        <f>I641*$T$7</f>
        <v>1.2138</v>
      </c>
      <c r="S641" s="26">
        <f>K641*$T$7</f>
        <v>1.2138</v>
      </c>
      <c r="T641" s="24"/>
      <c r="U641" s="27">
        <f>I641*$W$7</f>
        <v>3.57E-4</v>
      </c>
      <c r="V641" s="27">
        <f>K641*$W$7</f>
        <v>3.57E-4</v>
      </c>
      <c r="W641" s="24"/>
      <c r="X641" s="24">
        <f>I641*$Z$7</f>
        <v>2.7181979999999997</v>
      </c>
      <c r="Y641" s="24">
        <f>K641*$Z$7</f>
        <v>2.7181979999999997</v>
      </c>
      <c r="Z641" s="24"/>
      <c r="AA641" s="24">
        <f>I641+O641+R641+U641+X641</f>
        <v>7.5559049999999992</v>
      </c>
      <c r="AB641" s="24">
        <f>K641+P641+S641+V641+Y641</f>
        <v>7.5559049999999992</v>
      </c>
      <c r="AC641" s="24">
        <f>AA641*$AE$7</f>
        <v>15.111809999999998</v>
      </c>
      <c r="AD641" s="24">
        <f>AB641*$AE$7</f>
        <v>15.111809999999998</v>
      </c>
      <c r="AE641" s="24"/>
      <c r="AF641" s="24">
        <f>(AA641+AC641)*$AH$7</f>
        <v>0.68003144999999987</v>
      </c>
      <c r="AG641" s="24">
        <f>(AB641+AD641)*$AH$7</f>
        <v>0.68003144999999987</v>
      </c>
      <c r="AH641" s="24"/>
      <c r="AI641" s="28">
        <f>AA641+AC641+AF641</f>
        <v>23.347746449999999</v>
      </c>
      <c r="AJ641" s="28">
        <f>AB641+AD641+AG641</f>
        <v>23.347746449999999</v>
      </c>
      <c r="AK641" s="28">
        <f>AI641*$AM$7</f>
        <v>4.66954929</v>
      </c>
      <c r="AL641" s="28">
        <f>AJ641*$AM$7</f>
        <v>4.66954929</v>
      </c>
      <c r="AM641" s="73"/>
      <c r="AN641" s="28">
        <f>AI641+AK641</f>
        <v>28.017295739999998</v>
      </c>
      <c r="AO641" s="28">
        <f>AJ641+AL641</f>
        <v>28.017295739999998</v>
      </c>
    </row>
    <row r="642" spans="1:41" s="13" customFormat="1" ht="26.25" customHeight="1">
      <c r="A642" s="160"/>
      <c r="B642" s="161"/>
      <c r="C642" s="162"/>
      <c r="D642" s="21" t="s">
        <v>49</v>
      </c>
      <c r="E642" s="22">
        <v>35</v>
      </c>
      <c r="F642" s="22">
        <v>35</v>
      </c>
      <c r="G642" s="24">
        <f>$G$591</f>
        <v>4.1000000000000002E-2</v>
      </c>
      <c r="H642" s="24">
        <f t="shared" si="98"/>
        <v>1.4350000000000001</v>
      </c>
      <c r="I642" s="25"/>
      <c r="J642" s="24">
        <f t="shared" si="99"/>
        <v>1.4350000000000001</v>
      </c>
      <c r="K642" s="25"/>
      <c r="L642" s="24"/>
      <c r="M642" s="24"/>
      <c r="N642" s="24"/>
      <c r="O642" s="24"/>
      <c r="P642" s="24"/>
      <c r="Q642" s="24"/>
      <c r="R642" s="24"/>
      <c r="S642" s="26"/>
      <c r="T642" s="24"/>
      <c r="U642" s="27"/>
      <c r="V642" s="27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8"/>
      <c r="AJ642" s="28"/>
      <c r="AK642" s="28"/>
      <c r="AL642" s="28"/>
      <c r="AM642" s="73"/>
      <c r="AN642" s="28"/>
      <c r="AO642" s="28"/>
    </row>
    <row r="643" spans="1:41" s="13" customFormat="1" ht="24.75" customHeight="1">
      <c r="A643" s="160" t="s">
        <v>852</v>
      </c>
      <c r="B643" s="161" t="s">
        <v>853</v>
      </c>
      <c r="C643" s="162" t="s">
        <v>178</v>
      </c>
      <c r="D643" s="21" t="s">
        <v>793</v>
      </c>
      <c r="E643" s="22">
        <v>8</v>
      </c>
      <c r="F643" s="22">
        <v>8</v>
      </c>
      <c r="G643" s="24">
        <f>$G$592</f>
        <v>6.0999999999999999E-2</v>
      </c>
      <c r="H643" s="24">
        <f t="shared" si="98"/>
        <v>0.48799999999999999</v>
      </c>
      <c r="I643" s="25">
        <f>H643+H644</f>
        <v>1.3080000000000001</v>
      </c>
      <c r="J643" s="24">
        <f t="shared" si="99"/>
        <v>0.48799999999999999</v>
      </c>
      <c r="K643" s="25">
        <f>J643+J644</f>
        <v>1.3080000000000001</v>
      </c>
      <c r="L643" s="24"/>
      <c r="M643" s="24"/>
      <c r="N643" s="24"/>
      <c r="O643" s="24">
        <f>I643*$Q$7</f>
        <v>1.9619999999999999E-2</v>
      </c>
      <c r="P643" s="24">
        <f>K643*$Q$7</f>
        <v>1.9619999999999999E-2</v>
      </c>
      <c r="Q643" s="24"/>
      <c r="R643" s="24">
        <f>I643*$T$7</f>
        <v>0.44472000000000006</v>
      </c>
      <c r="S643" s="26">
        <f>K643*$T$7</f>
        <v>0.44472000000000006</v>
      </c>
      <c r="T643" s="24"/>
      <c r="U643" s="27">
        <f>I643*$W$7</f>
        <v>1.3080000000000001E-4</v>
      </c>
      <c r="V643" s="27">
        <f>K643*$W$7</f>
        <v>1.3080000000000001E-4</v>
      </c>
      <c r="W643" s="24"/>
      <c r="X643" s="24">
        <f>I643*$Z$7</f>
        <v>0.9959112</v>
      </c>
      <c r="Y643" s="24">
        <f>K643*$Z$7</f>
        <v>0.9959112</v>
      </c>
      <c r="Z643" s="24"/>
      <c r="AA643" s="24">
        <f>I643+O643+R643+U643+X643</f>
        <v>2.7683819999999999</v>
      </c>
      <c r="AB643" s="24">
        <f>K643+P643+S643+V643+Y643</f>
        <v>2.7683819999999999</v>
      </c>
      <c r="AC643" s="24">
        <f>AA643*$AE$7</f>
        <v>5.5367639999999998</v>
      </c>
      <c r="AD643" s="24">
        <f>AB643*$AE$7</f>
        <v>5.5367639999999998</v>
      </c>
      <c r="AE643" s="24"/>
      <c r="AF643" s="24">
        <f>(AA643+AC643)*$AH$7</f>
        <v>0.24915438000000001</v>
      </c>
      <c r="AG643" s="24">
        <f>(AB643+AD643)*$AH$7</f>
        <v>0.24915438000000001</v>
      </c>
      <c r="AH643" s="24"/>
      <c r="AI643" s="28">
        <f>AA643+AC643+AF643</f>
        <v>8.5543003800000008</v>
      </c>
      <c r="AJ643" s="28">
        <f>AB643+AD643+AG643</f>
        <v>8.5543003800000008</v>
      </c>
      <c r="AK643" s="28">
        <f>AI643*$AM$7</f>
        <v>1.7108600760000003</v>
      </c>
      <c r="AL643" s="28">
        <f>AJ643*$AM$7</f>
        <v>1.7108600760000003</v>
      </c>
      <c r="AM643" s="73"/>
      <c r="AN643" s="28">
        <f>AI643+AK643</f>
        <v>10.265160456</v>
      </c>
      <c r="AO643" s="28">
        <f>AJ643+AL643</f>
        <v>10.265160456</v>
      </c>
    </row>
    <row r="644" spans="1:41" s="13" customFormat="1" ht="23.25" customHeight="1">
      <c r="A644" s="160"/>
      <c r="B644" s="161"/>
      <c r="C644" s="162"/>
      <c r="D644" s="21" t="s">
        <v>49</v>
      </c>
      <c r="E644" s="22">
        <v>20</v>
      </c>
      <c r="F644" s="22">
        <v>20</v>
      </c>
      <c r="G644" s="24">
        <f>$G$591</f>
        <v>4.1000000000000002E-2</v>
      </c>
      <c r="H644" s="24">
        <f t="shared" si="98"/>
        <v>0.82000000000000006</v>
      </c>
      <c r="I644" s="25"/>
      <c r="J644" s="24">
        <f t="shared" si="99"/>
        <v>0.82000000000000006</v>
      </c>
      <c r="K644" s="25"/>
      <c r="L644" s="24"/>
      <c r="M644" s="24"/>
      <c r="N644" s="24"/>
      <c r="O644" s="24"/>
      <c r="P644" s="24"/>
      <c r="Q644" s="24"/>
      <c r="R644" s="24"/>
      <c r="S644" s="26"/>
      <c r="T644" s="24"/>
      <c r="U644" s="27"/>
      <c r="V644" s="27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8"/>
      <c r="AJ644" s="28"/>
      <c r="AK644" s="28"/>
      <c r="AL644" s="28"/>
      <c r="AM644" s="73"/>
      <c r="AN644" s="28"/>
      <c r="AO644" s="28"/>
    </row>
    <row r="645" spans="1:41" s="13" customFormat="1" ht="23.25" customHeight="1">
      <c r="A645" s="160" t="s">
        <v>854</v>
      </c>
      <c r="B645" s="161" t="s">
        <v>855</v>
      </c>
      <c r="C645" s="162" t="s">
        <v>178</v>
      </c>
      <c r="D645" s="21" t="s">
        <v>793</v>
      </c>
      <c r="E645" s="22">
        <v>7</v>
      </c>
      <c r="F645" s="22">
        <v>7</v>
      </c>
      <c r="G645" s="24">
        <f>$G$592</f>
        <v>6.0999999999999999E-2</v>
      </c>
      <c r="H645" s="24">
        <f t="shared" si="98"/>
        <v>0.42699999999999999</v>
      </c>
      <c r="I645" s="25">
        <f>H645+H646</f>
        <v>0.71399999999999997</v>
      </c>
      <c r="J645" s="24">
        <f t="shared" si="99"/>
        <v>0.42699999999999999</v>
      </c>
      <c r="K645" s="25">
        <f>J645+J646</f>
        <v>0.71399999999999997</v>
      </c>
      <c r="L645" s="24"/>
      <c r="M645" s="24"/>
      <c r="N645" s="24"/>
      <c r="O645" s="24">
        <f>I645*$Q$7</f>
        <v>1.0709999999999999E-2</v>
      </c>
      <c r="P645" s="24">
        <f>K645*$Q$7</f>
        <v>1.0709999999999999E-2</v>
      </c>
      <c r="Q645" s="24"/>
      <c r="R645" s="24">
        <f>I645*$T$7</f>
        <v>0.24276</v>
      </c>
      <c r="S645" s="26">
        <f>K645*$T$7</f>
        <v>0.24276</v>
      </c>
      <c r="T645" s="24"/>
      <c r="U645" s="27">
        <f>I645*$W$7</f>
        <v>7.1400000000000001E-5</v>
      </c>
      <c r="V645" s="27">
        <f>K645*$W$7</f>
        <v>7.1400000000000001E-5</v>
      </c>
      <c r="W645" s="24"/>
      <c r="X645" s="24">
        <f>I645*$Z$7</f>
        <v>0.5436396</v>
      </c>
      <c r="Y645" s="24">
        <f>K645*$Z$7</f>
        <v>0.5436396</v>
      </c>
      <c r="Z645" s="24"/>
      <c r="AA645" s="24">
        <f>I645+O645+R645+U645+X645</f>
        <v>1.5111810000000001</v>
      </c>
      <c r="AB645" s="24">
        <f>K645+P645+S645+V645+Y645</f>
        <v>1.5111810000000001</v>
      </c>
      <c r="AC645" s="24">
        <f>AA645*$AE$7</f>
        <v>3.0223620000000002</v>
      </c>
      <c r="AD645" s="24">
        <f>AB645*$AE$7</f>
        <v>3.0223620000000002</v>
      </c>
      <c r="AE645" s="24"/>
      <c r="AF645" s="24">
        <f>(AA645+AC645)*$AH$7</f>
        <v>0.13600629</v>
      </c>
      <c r="AG645" s="24">
        <f>(AB645+AD645)*$AH$7</f>
        <v>0.13600629</v>
      </c>
      <c r="AH645" s="24"/>
      <c r="AI645" s="28">
        <f>AA645+AC645+AF645</f>
        <v>4.66954929</v>
      </c>
      <c r="AJ645" s="28">
        <f>AB645+AD645+AG645</f>
        <v>4.66954929</v>
      </c>
      <c r="AK645" s="28">
        <f>AI645*$AM$7</f>
        <v>0.93390985800000004</v>
      </c>
      <c r="AL645" s="28">
        <f>AJ645*$AM$7</f>
        <v>0.93390985800000004</v>
      </c>
      <c r="AM645" s="73"/>
      <c r="AN645" s="28">
        <f>AI645+AK645</f>
        <v>5.6034591479999998</v>
      </c>
      <c r="AO645" s="28">
        <f>AJ645+AL645</f>
        <v>5.6034591479999998</v>
      </c>
    </row>
    <row r="646" spans="1:41" s="13" customFormat="1" ht="25.5" customHeight="1">
      <c r="A646" s="160"/>
      <c r="B646" s="161"/>
      <c r="C646" s="162"/>
      <c r="D646" s="21" t="s">
        <v>49</v>
      </c>
      <c r="E646" s="22">
        <v>7</v>
      </c>
      <c r="F646" s="22">
        <v>7</v>
      </c>
      <c r="G646" s="24">
        <f>$G$591</f>
        <v>4.1000000000000002E-2</v>
      </c>
      <c r="H646" s="24">
        <f t="shared" si="98"/>
        <v>0.28700000000000003</v>
      </c>
      <c r="I646" s="25"/>
      <c r="J646" s="24">
        <f t="shared" si="99"/>
        <v>0.28700000000000003</v>
      </c>
      <c r="K646" s="25"/>
      <c r="L646" s="24"/>
      <c r="M646" s="24"/>
      <c r="N646" s="24"/>
      <c r="O646" s="24"/>
      <c r="P646" s="24"/>
      <c r="Q646" s="24"/>
      <c r="R646" s="24"/>
      <c r="S646" s="26"/>
      <c r="T646" s="24"/>
      <c r="U646" s="27"/>
      <c r="V646" s="27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8"/>
      <c r="AJ646" s="28"/>
      <c r="AK646" s="28"/>
      <c r="AL646" s="28"/>
      <c r="AM646" s="73"/>
      <c r="AN646" s="28"/>
      <c r="AO646" s="28"/>
    </row>
    <row r="647" spans="1:41" s="13" customFormat="1" ht="27" customHeight="1">
      <c r="A647" s="160" t="s">
        <v>856</v>
      </c>
      <c r="B647" s="161" t="s">
        <v>857</v>
      </c>
      <c r="C647" s="162" t="s">
        <v>178</v>
      </c>
      <c r="D647" s="21" t="s">
        <v>793</v>
      </c>
      <c r="E647" s="22">
        <v>15</v>
      </c>
      <c r="F647" s="22">
        <v>15</v>
      </c>
      <c r="G647" s="24">
        <f>$G$592</f>
        <v>6.0999999999999999E-2</v>
      </c>
      <c r="H647" s="24">
        <f t="shared" si="98"/>
        <v>0.91500000000000004</v>
      </c>
      <c r="I647" s="25">
        <f>H647+H648</f>
        <v>2.5550000000000002</v>
      </c>
      <c r="J647" s="24">
        <f t="shared" si="99"/>
        <v>0.91500000000000004</v>
      </c>
      <c r="K647" s="25">
        <f>J647+J648</f>
        <v>2.5550000000000002</v>
      </c>
      <c r="L647" s="24"/>
      <c r="M647" s="24"/>
      <c r="N647" s="24"/>
      <c r="O647" s="24">
        <f>I647*$Q$7</f>
        <v>3.8324999999999998E-2</v>
      </c>
      <c r="P647" s="24">
        <f>K647*$Q$7</f>
        <v>3.8324999999999998E-2</v>
      </c>
      <c r="Q647" s="24"/>
      <c r="R647" s="24">
        <f>I647*$T$7</f>
        <v>0.86870000000000014</v>
      </c>
      <c r="S647" s="26">
        <f>K647*$T$7</f>
        <v>0.86870000000000014</v>
      </c>
      <c r="T647" s="24"/>
      <c r="U647" s="27">
        <f>I647*$W$7</f>
        <v>2.5550000000000003E-4</v>
      </c>
      <c r="V647" s="27">
        <f>K647*$W$7</f>
        <v>2.5550000000000003E-4</v>
      </c>
      <c r="W647" s="24"/>
      <c r="X647" s="24">
        <f>I647*$Z$7</f>
        <v>1.9453770000000001</v>
      </c>
      <c r="Y647" s="24">
        <f>K647*$Z$7</f>
        <v>1.9453770000000001</v>
      </c>
      <c r="Z647" s="24"/>
      <c r="AA647" s="24">
        <f>I647+O647+R647+U647+X647</f>
        <v>5.4076575000000009</v>
      </c>
      <c r="AB647" s="24">
        <f>K647+P647+S647+V647+Y647</f>
        <v>5.4076575000000009</v>
      </c>
      <c r="AC647" s="24">
        <f>AA647*$AE$7</f>
        <v>10.815315000000002</v>
      </c>
      <c r="AD647" s="24">
        <f>AB647*$AE$7</f>
        <v>10.815315000000002</v>
      </c>
      <c r="AE647" s="24"/>
      <c r="AF647" s="24">
        <f>(AA647+AC647)*$AH$7</f>
        <v>0.48668917500000014</v>
      </c>
      <c r="AG647" s="24">
        <f>(AB647+AD647)*$AH$7</f>
        <v>0.48668917500000014</v>
      </c>
      <c r="AH647" s="24"/>
      <c r="AI647" s="28">
        <f>AA647+AC647+AF647</f>
        <v>16.709661675000003</v>
      </c>
      <c r="AJ647" s="28">
        <f>AB647+AD647+AG647</f>
        <v>16.709661675000003</v>
      </c>
      <c r="AK647" s="28">
        <f>AI647*$AM$7</f>
        <v>3.341932335000001</v>
      </c>
      <c r="AL647" s="28">
        <f>AJ647*$AM$7</f>
        <v>3.341932335000001</v>
      </c>
      <c r="AM647" s="73"/>
      <c r="AN647" s="28">
        <f>AI647+AK647</f>
        <v>20.051594010000002</v>
      </c>
      <c r="AO647" s="28">
        <f>AJ647+AL647</f>
        <v>20.051594010000002</v>
      </c>
    </row>
    <row r="648" spans="1:41" s="13" customFormat="1" ht="27.75" customHeight="1">
      <c r="A648" s="160"/>
      <c r="B648" s="161"/>
      <c r="C648" s="162"/>
      <c r="D648" s="21" t="s">
        <v>49</v>
      </c>
      <c r="E648" s="22">
        <v>40</v>
      </c>
      <c r="F648" s="22">
        <v>40</v>
      </c>
      <c r="G648" s="24">
        <f>$G$591</f>
        <v>4.1000000000000002E-2</v>
      </c>
      <c r="H648" s="24">
        <f t="shared" si="98"/>
        <v>1.6400000000000001</v>
      </c>
      <c r="I648" s="25"/>
      <c r="J648" s="24">
        <f t="shared" si="99"/>
        <v>1.6400000000000001</v>
      </c>
      <c r="K648" s="25"/>
      <c r="L648" s="24"/>
      <c r="M648" s="24"/>
      <c r="N648" s="24"/>
      <c r="O648" s="24"/>
      <c r="P648" s="24"/>
      <c r="Q648" s="24"/>
      <c r="R648" s="24"/>
      <c r="S648" s="26"/>
      <c r="T648" s="24"/>
      <c r="U648" s="27"/>
      <c r="V648" s="27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8"/>
      <c r="AJ648" s="28"/>
      <c r="AK648" s="28"/>
      <c r="AL648" s="28"/>
      <c r="AM648" s="73"/>
      <c r="AN648" s="28"/>
      <c r="AO648" s="28"/>
    </row>
    <row r="649" spans="1:41" s="13" customFormat="1" ht="25.5" customHeight="1">
      <c r="A649" s="160" t="s">
        <v>858</v>
      </c>
      <c r="B649" s="161" t="s">
        <v>859</v>
      </c>
      <c r="C649" s="162" t="s">
        <v>178</v>
      </c>
      <c r="D649" s="21" t="s">
        <v>793</v>
      </c>
      <c r="E649" s="22">
        <v>15</v>
      </c>
      <c r="F649" s="22">
        <v>15</v>
      </c>
      <c r="G649" s="24">
        <f>$G$592</f>
        <v>6.0999999999999999E-2</v>
      </c>
      <c r="H649" s="24">
        <f t="shared" si="98"/>
        <v>0.91500000000000004</v>
      </c>
      <c r="I649" s="25">
        <f>H649+H650</f>
        <v>2.5550000000000002</v>
      </c>
      <c r="J649" s="24">
        <f t="shared" si="99"/>
        <v>0.91500000000000004</v>
      </c>
      <c r="K649" s="25">
        <f>J649+J650</f>
        <v>2.5550000000000002</v>
      </c>
      <c r="L649" s="24"/>
      <c r="M649" s="24"/>
      <c r="N649" s="24"/>
      <c r="O649" s="24">
        <f>I649*$Q$7</f>
        <v>3.8324999999999998E-2</v>
      </c>
      <c r="P649" s="24">
        <f>K649*$Q$7</f>
        <v>3.8324999999999998E-2</v>
      </c>
      <c r="Q649" s="24"/>
      <c r="R649" s="24">
        <f>I649*$T$7</f>
        <v>0.86870000000000014</v>
      </c>
      <c r="S649" s="26">
        <f>K649*$T$7</f>
        <v>0.86870000000000014</v>
      </c>
      <c r="T649" s="24"/>
      <c r="U649" s="27">
        <f>I649*$W$7</f>
        <v>2.5550000000000003E-4</v>
      </c>
      <c r="V649" s="27">
        <f>K649*$W$7</f>
        <v>2.5550000000000003E-4</v>
      </c>
      <c r="W649" s="24"/>
      <c r="X649" s="24">
        <f>I649*$Z$7</f>
        <v>1.9453770000000001</v>
      </c>
      <c r="Y649" s="24">
        <f>K649*$Z$7</f>
        <v>1.9453770000000001</v>
      </c>
      <c r="Z649" s="24"/>
      <c r="AA649" s="24">
        <f>I649+O649+R649+U649+X649</f>
        <v>5.4076575000000009</v>
      </c>
      <c r="AB649" s="24">
        <f>K649+P649+S649+V649+Y649</f>
        <v>5.4076575000000009</v>
      </c>
      <c r="AC649" s="24">
        <f>AA649*$AE$7</f>
        <v>10.815315000000002</v>
      </c>
      <c r="AD649" s="24">
        <f>AB649*$AE$7</f>
        <v>10.815315000000002</v>
      </c>
      <c r="AE649" s="24"/>
      <c r="AF649" s="24">
        <f>(AA649+AC649)*$AH$7</f>
        <v>0.48668917500000014</v>
      </c>
      <c r="AG649" s="24">
        <f>(AB649+AD649)*$AH$7</f>
        <v>0.48668917500000014</v>
      </c>
      <c r="AH649" s="24"/>
      <c r="AI649" s="28">
        <f>AA649+AC649+AF649</f>
        <v>16.709661675000003</v>
      </c>
      <c r="AJ649" s="28">
        <f>AB649+AD649+AG649</f>
        <v>16.709661675000003</v>
      </c>
      <c r="AK649" s="28">
        <f>AI649*$AM$7</f>
        <v>3.341932335000001</v>
      </c>
      <c r="AL649" s="28">
        <f>AJ649*$AM$7</f>
        <v>3.341932335000001</v>
      </c>
      <c r="AM649" s="73"/>
      <c r="AN649" s="28">
        <f>AI649+AK649</f>
        <v>20.051594010000002</v>
      </c>
      <c r="AO649" s="28">
        <f>AJ649+AL649</f>
        <v>20.051594010000002</v>
      </c>
    </row>
    <row r="650" spans="1:41" s="13" customFormat="1" ht="27" customHeight="1">
      <c r="A650" s="160"/>
      <c r="B650" s="161"/>
      <c r="C650" s="162"/>
      <c r="D650" s="21" t="s">
        <v>49</v>
      </c>
      <c r="E650" s="22">
        <v>40</v>
      </c>
      <c r="F650" s="22">
        <v>40</v>
      </c>
      <c r="G650" s="24">
        <f>$G$591</f>
        <v>4.1000000000000002E-2</v>
      </c>
      <c r="H650" s="24">
        <f t="shared" si="98"/>
        <v>1.6400000000000001</v>
      </c>
      <c r="I650" s="25"/>
      <c r="J650" s="24">
        <f t="shared" si="99"/>
        <v>1.6400000000000001</v>
      </c>
      <c r="K650" s="25"/>
      <c r="L650" s="24"/>
      <c r="M650" s="24"/>
      <c r="N650" s="24"/>
      <c r="O650" s="24"/>
      <c r="P650" s="24"/>
      <c r="Q650" s="24"/>
      <c r="R650" s="24"/>
      <c r="S650" s="26"/>
      <c r="T650" s="44"/>
      <c r="U650" s="27"/>
      <c r="V650" s="27"/>
      <c r="W650" s="44"/>
      <c r="X650" s="24"/>
      <c r="Y650" s="24"/>
      <c r="Z650" s="44"/>
      <c r="AA650" s="24"/>
      <c r="AB650" s="24"/>
      <c r="AC650" s="24"/>
      <c r="AD650" s="24"/>
      <c r="AE650" s="44"/>
      <c r="AF650" s="24"/>
      <c r="AG650" s="24"/>
      <c r="AH650" s="44"/>
      <c r="AI650" s="28"/>
      <c r="AJ650" s="28"/>
      <c r="AK650" s="28"/>
      <c r="AL650" s="28"/>
      <c r="AM650" s="73"/>
      <c r="AN650" s="28"/>
      <c r="AO650" s="28"/>
    </row>
    <row r="651" spans="1:41" s="13" customFormat="1" ht="38.25" customHeight="1">
      <c r="A651" s="160" t="s">
        <v>860</v>
      </c>
      <c r="B651" s="161" t="s">
        <v>861</v>
      </c>
      <c r="C651" s="162" t="s">
        <v>178</v>
      </c>
      <c r="D651" s="21" t="s">
        <v>793</v>
      </c>
      <c r="E651" s="22">
        <v>15</v>
      </c>
      <c r="F651" s="22">
        <v>15</v>
      </c>
      <c r="G651" s="24">
        <f>$G$592</f>
        <v>6.0999999999999999E-2</v>
      </c>
      <c r="H651" s="24">
        <f t="shared" si="98"/>
        <v>0.91500000000000004</v>
      </c>
      <c r="I651" s="25">
        <f>H651+H652</f>
        <v>2.76</v>
      </c>
      <c r="J651" s="24">
        <f t="shared" si="99"/>
        <v>0.91500000000000004</v>
      </c>
      <c r="K651" s="25">
        <f>J651+J652</f>
        <v>2.76</v>
      </c>
      <c r="L651" s="24"/>
      <c r="M651" s="24"/>
      <c r="N651" s="24"/>
      <c r="O651" s="24">
        <f>I651*$Q$7</f>
        <v>4.1399999999999992E-2</v>
      </c>
      <c r="P651" s="24">
        <f>K651*$Q$7</f>
        <v>4.1399999999999992E-2</v>
      </c>
      <c r="Q651" s="24"/>
      <c r="R651" s="24">
        <f>I651*$T$7</f>
        <v>0.93840000000000001</v>
      </c>
      <c r="S651" s="26">
        <f>K651*$T$7</f>
        <v>0.93840000000000001</v>
      </c>
      <c r="T651" s="44"/>
      <c r="U651" s="27">
        <f>I651*$W$7</f>
        <v>2.7599999999999999E-4</v>
      </c>
      <c r="V651" s="27">
        <f>K651*$W$7</f>
        <v>2.7599999999999999E-4</v>
      </c>
      <c r="W651" s="44"/>
      <c r="X651" s="24">
        <f>I651*$Z$7</f>
        <v>2.1014639999999996</v>
      </c>
      <c r="Y651" s="24">
        <f>K651*$Z$7</f>
        <v>2.1014639999999996</v>
      </c>
      <c r="Z651" s="44"/>
      <c r="AA651" s="24">
        <f>I651+O651+R651+U651+X651</f>
        <v>5.8415399999999993</v>
      </c>
      <c r="AB651" s="24">
        <f>K651+P651+S651+V651+Y651</f>
        <v>5.8415399999999993</v>
      </c>
      <c r="AC651" s="24">
        <f>AA651*$AE$7</f>
        <v>11.683079999999999</v>
      </c>
      <c r="AD651" s="24">
        <f>AB651*$AE$7</f>
        <v>11.683079999999999</v>
      </c>
      <c r="AE651" s="44"/>
      <c r="AF651" s="24">
        <f>(AA651+AC651)*$AH$7</f>
        <v>0.52573859999999994</v>
      </c>
      <c r="AG651" s="24">
        <f>(AB651+AD651)*$AH$7</f>
        <v>0.52573859999999994</v>
      </c>
      <c r="AH651" s="44"/>
      <c r="AI651" s="28">
        <f>AA651+AC651+AF651</f>
        <v>18.050358599999999</v>
      </c>
      <c r="AJ651" s="28">
        <f>AB651+AD651+AG651</f>
        <v>18.050358599999999</v>
      </c>
      <c r="AK651" s="28">
        <f>AI651*$AM$7</f>
        <v>3.6100717200000001</v>
      </c>
      <c r="AL651" s="28">
        <f>AJ651*$AM$7</f>
        <v>3.6100717200000001</v>
      </c>
      <c r="AM651" s="73"/>
      <c r="AN651" s="28">
        <f>AI651+AK651</f>
        <v>21.66043032</v>
      </c>
      <c r="AO651" s="28">
        <f>AJ651+AL651</f>
        <v>21.66043032</v>
      </c>
    </row>
    <row r="652" spans="1:41" s="13" customFormat="1" ht="38.25" customHeight="1">
      <c r="A652" s="160"/>
      <c r="B652" s="161"/>
      <c r="C652" s="162"/>
      <c r="D652" s="21" t="s">
        <v>49</v>
      </c>
      <c r="E652" s="22">
        <v>45</v>
      </c>
      <c r="F652" s="22">
        <v>45</v>
      </c>
      <c r="G652" s="24">
        <f>$G$591</f>
        <v>4.1000000000000002E-2</v>
      </c>
      <c r="H652" s="24">
        <f t="shared" si="98"/>
        <v>1.845</v>
      </c>
      <c r="I652" s="25"/>
      <c r="J652" s="24">
        <f t="shared" si="99"/>
        <v>1.845</v>
      </c>
      <c r="K652" s="25"/>
      <c r="L652" s="24"/>
      <c r="M652" s="24"/>
      <c r="N652" s="24"/>
      <c r="O652" s="24"/>
      <c r="P652" s="24"/>
      <c r="Q652" s="24"/>
      <c r="R652" s="24"/>
      <c r="S652" s="26"/>
      <c r="T652" s="44"/>
      <c r="U652" s="27"/>
      <c r="V652" s="27"/>
      <c r="W652" s="44"/>
      <c r="X652" s="24"/>
      <c r="Y652" s="24"/>
      <c r="Z652" s="44"/>
      <c r="AA652" s="24"/>
      <c r="AB652" s="24"/>
      <c r="AC652" s="24"/>
      <c r="AD652" s="24"/>
      <c r="AE652" s="44"/>
      <c r="AF652" s="24"/>
      <c r="AG652" s="24"/>
      <c r="AH652" s="44"/>
      <c r="AI652" s="28"/>
      <c r="AJ652" s="28"/>
      <c r="AK652" s="28"/>
      <c r="AL652" s="28"/>
      <c r="AM652" s="73"/>
      <c r="AN652" s="28"/>
      <c r="AO652" s="28"/>
    </row>
    <row r="653" spans="1:41" s="13" customFormat="1" ht="38.25" customHeight="1">
      <c r="A653" s="160" t="s">
        <v>862</v>
      </c>
      <c r="B653" s="161" t="s">
        <v>863</v>
      </c>
      <c r="C653" s="162" t="s">
        <v>178</v>
      </c>
      <c r="D653" s="21" t="s">
        <v>793</v>
      </c>
      <c r="E653" s="22">
        <v>15</v>
      </c>
      <c r="F653" s="22">
        <v>15</v>
      </c>
      <c r="G653" s="24">
        <f>$G$592</f>
        <v>6.0999999999999999E-2</v>
      </c>
      <c r="H653" s="24">
        <f t="shared" si="98"/>
        <v>0.91500000000000004</v>
      </c>
      <c r="I653" s="25">
        <f>H653+H654</f>
        <v>2.5550000000000002</v>
      </c>
      <c r="J653" s="24">
        <f t="shared" si="99"/>
        <v>0.91500000000000004</v>
      </c>
      <c r="K653" s="25">
        <f>J653+J654</f>
        <v>2.5550000000000002</v>
      </c>
      <c r="L653" s="24"/>
      <c r="M653" s="24"/>
      <c r="N653" s="24"/>
      <c r="O653" s="24">
        <f>I653*$Q$7</f>
        <v>3.8324999999999998E-2</v>
      </c>
      <c r="P653" s="24">
        <f>K653*$Q$7</f>
        <v>3.8324999999999998E-2</v>
      </c>
      <c r="Q653" s="24"/>
      <c r="R653" s="24">
        <f>I653*$T$7</f>
        <v>0.86870000000000014</v>
      </c>
      <c r="S653" s="26">
        <f>K653*$T$7</f>
        <v>0.86870000000000014</v>
      </c>
      <c r="T653" s="44"/>
      <c r="U653" s="27">
        <f>I653*$W$7</f>
        <v>2.5550000000000003E-4</v>
      </c>
      <c r="V653" s="27">
        <f>K653*$W$7</f>
        <v>2.5550000000000003E-4</v>
      </c>
      <c r="W653" s="44"/>
      <c r="X653" s="24">
        <f>I653*$Z$7</f>
        <v>1.9453770000000001</v>
      </c>
      <c r="Y653" s="24">
        <f>K653*$Z$7</f>
        <v>1.9453770000000001</v>
      </c>
      <c r="Z653" s="44"/>
      <c r="AA653" s="24">
        <f>I653+O653+R653+U653+X653</f>
        <v>5.4076575000000009</v>
      </c>
      <c r="AB653" s="24">
        <f>K653+P653+S653+V653+Y653</f>
        <v>5.4076575000000009</v>
      </c>
      <c r="AC653" s="24">
        <f>AA653*$AE$7</f>
        <v>10.815315000000002</v>
      </c>
      <c r="AD653" s="24">
        <f>AB653*$AE$7</f>
        <v>10.815315000000002</v>
      </c>
      <c r="AE653" s="44"/>
      <c r="AF653" s="24">
        <f>(AA653+AC653)*$AH$7</f>
        <v>0.48668917500000014</v>
      </c>
      <c r="AG653" s="24">
        <f>(AB653+AD653)*$AH$7</f>
        <v>0.48668917500000014</v>
      </c>
      <c r="AH653" s="44"/>
      <c r="AI653" s="28">
        <f>AA653+AC653+AF653</f>
        <v>16.709661675000003</v>
      </c>
      <c r="AJ653" s="28">
        <f>AB653+AD653+AG653</f>
        <v>16.709661675000003</v>
      </c>
      <c r="AK653" s="28">
        <f>AI653*$AM$7</f>
        <v>3.341932335000001</v>
      </c>
      <c r="AL653" s="28">
        <f>AJ653*$AM$7</f>
        <v>3.341932335000001</v>
      </c>
      <c r="AM653" s="73"/>
      <c r="AN653" s="28">
        <f>AI653+AK653</f>
        <v>20.051594010000002</v>
      </c>
      <c r="AO653" s="28">
        <f>AJ653+AL653</f>
        <v>20.051594010000002</v>
      </c>
    </row>
    <row r="654" spans="1:41" s="13" customFormat="1" ht="38.25" customHeight="1">
      <c r="A654" s="160"/>
      <c r="B654" s="161"/>
      <c r="C654" s="162"/>
      <c r="D654" s="21" t="s">
        <v>49</v>
      </c>
      <c r="E654" s="22">
        <v>40</v>
      </c>
      <c r="F654" s="22">
        <v>40</v>
      </c>
      <c r="G654" s="24">
        <f>$G$591</f>
        <v>4.1000000000000002E-2</v>
      </c>
      <c r="H654" s="24">
        <f t="shared" si="98"/>
        <v>1.6400000000000001</v>
      </c>
      <c r="I654" s="25"/>
      <c r="J654" s="24">
        <f t="shared" si="99"/>
        <v>1.6400000000000001</v>
      </c>
      <c r="K654" s="25"/>
      <c r="L654" s="24"/>
      <c r="M654" s="24"/>
      <c r="N654" s="24"/>
      <c r="O654" s="24"/>
      <c r="P654" s="24"/>
      <c r="Q654" s="24"/>
      <c r="R654" s="24"/>
      <c r="S654" s="26"/>
      <c r="T654" s="44"/>
      <c r="U654" s="27"/>
      <c r="V654" s="27"/>
      <c r="W654" s="44"/>
      <c r="X654" s="24"/>
      <c r="Y654" s="24"/>
      <c r="Z654" s="44"/>
      <c r="AA654" s="24"/>
      <c r="AB654" s="24"/>
      <c r="AC654" s="24"/>
      <c r="AD654" s="24"/>
      <c r="AE654" s="44"/>
      <c r="AF654" s="24"/>
      <c r="AG654" s="24"/>
      <c r="AH654" s="44"/>
      <c r="AI654" s="28"/>
      <c r="AJ654" s="28"/>
      <c r="AK654" s="28"/>
      <c r="AL654" s="28"/>
      <c r="AM654" s="73"/>
      <c r="AN654" s="28"/>
      <c r="AO654" s="28"/>
    </row>
    <row r="655" spans="1:41" s="13" customFormat="1" ht="38.25" customHeight="1">
      <c r="A655" s="160" t="s">
        <v>864</v>
      </c>
      <c r="B655" s="161" t="s">
        <v>865</v>
      </c>
      <c r="C655" s="162" t="s">
        <v>178</v>
      </c>
      <c r="D655" s="21" t="s">
        <v>793</v>
      </c>
      <c r="E655" s="22">
        <v>5</v>
      </c>
      <c r="F655" s="22">
        <v>5</v>
      </c>
      <c r="G655" s="24">
        <f>$G$592</f>
        <v>6.0999999999999999E-2</v>
      </c>
      <c r="H655" s="24">
        <f t="shared" si="98"/>
        <v>0.30499999999999999</v>
      </c>
      <c r="I655" s="25">
        <f>H655+H656</f>
        <v>0.71500000000000008</v>
      </c>
      <c r="J655" s="24">
        <f t="shared" si="99"/>
        <v>0.30499999999999999</v>
      </c>
      <c r="K655" s="25">
        <f>J655+J656</f>
        <v>0.71500000000000008</v>
      </c>
      <c r="L655" s="24"/>
      <c r="M655" s="24"/>
      <c r="N655" s="24"/>
      <c r="O655" s="24">
        <f>I655*$Q$7</f>
        <v>1.0725E-2</v>
      </c>
      <c r="P655" s="24">
        <f>K655*$Q$7</f>
        <v>1.0725E-2</v>
      </c>
      <c r="Q655" s="24"/>
      <c r="R655" s="24">
        <f>I655*$T$7</f>
        <v>0.24310000000000004</v>
      </c>
      <c r="S655" s="26">
        <f>K655*$T$7</f>
        <v>0.24310000000000004</v>
      </c>
      <c r="T655" s="44"/>
      <c r="U655" s="27">
        <f>I655*$W$7</f>
        <v>7.1500000000000017E-5</v>
      </c>
      <c r="V655" s="27">
        <f>K655*$W$7</f>
        <v>7.1500000000000017E-5</v>
      </c>
      <c r="W655" s="44"/>
      <c r="X655" s="24">
        <f>I655*$Z$7</f>
        <v>0.54440100000000002</v>
      </c>
      <c r="Y655" s="24">
        <f>K655*$Z$7</f>
        <v>0.54440100000000002</v>
      </c>
      <c r="Z655" s="44"/>
      <c r="AA655" s="24">
        <f>I655+O655+R655+U655+X655</f>
        <v>1.5132975000000002</v>
      </c>
      <c r="AB655" s="24">
        <f>K655+P655+S655+V655+Y655</f>
        <v>1.5132975000000002</v>
      </c>
      <c r="AC655" s="24">
        <f>AA655*$AE$7</f>
        <v>3.0265950000000004</v>
      </c>
      <c r="AD655" s="24">
        <f>AB655*$AE$7</f>
        <v>3.0265950000000004</v>
      </c>
      <c r="AE655" s="44"/>
      <c r="AF655" s="24">
        <f>(AA655+AC655)*$AH$7</f>
        <v>0.13619677500000002</v>
      </c>
      <c r="AG655" s="24">
        <f>(AB655+AD655)*$AH$7</f>
        <v>0.13619677500000002</v>
      </c>
      <c r="AH655" s="44"/>
      <c r="AI655" s="28">
        <f>AA655+AC655+AF655</f>
        <v>4.6760892750000007</v>
      </c>
      <c r="AJ655" s="28">
        <f>AB655+AD655+AG655</f>
        <v>4.6760892750000007</v>
      </c>
      <c r="AK655" s="28">
        <f>AI655*$AM$7</f>
        <v>0.93521785500000021</v>
      </c>
      <c r="AL655" s="28">
        <f>AJ655*$AM$7</f>
        <v>0.93521785500000021</v>
      </c>
      <c r="AM655" s="73"/>
      <c r="AN655" s="28">
        <f>AI655+AK655</f>
        <v>5.611307130000001</v>
      </c>
      <c r="AO655" s="28">
        <f>AJ655+AL655</f>
        <v>5.611307130000001</v>
      </c>
    </row>
    <row r="656" spans="1:41" s="13" customFormat="1" ht="38.25" customHeight="1">
      <c r="A656" s="160"/>
      <c r="B656" s="161"/>
      <c r="C656" s="162"/>
      <c r="D656" s="21" t="s">
        <v>49</v>
      </c>
      <c r="E656" s="22">
        <v>10</v>
      </c>
      <c r="F656" s="22">
        <v>10</v>
      </c>
      <c r="G656" s="24">
        <f>$G$591</f>
        <v>4.1000000000000002E-2</v>
      </c>
      <c r="H656" s="24">
        <f t="shared" si="98"/>
        <v>0.41000000000000003</v>
      </c>
      <c r="I656" s="25"/>
      <c r="J656" s="24">
        <f t="shared" si="99"/>
        <v>0.41000000000000003</v>
      </c>
      <c r="K656" s="25"/>
      <c r="L656" s="24"/>
      <c r="M656" s="24"/>
      <c r="N656" s="24"/>
      <c r="O656" s="24"/>
      <c r="P656" s="24"/>
      <c r="Q656" s="24"/>
      <c r="R656" s="24"/>
      <c r="S656" s="26"/>
      <c r="T656" s="44"/>
      <c r="U656" s="27"/>
      <c r="V656" s="27"/>
      <c r="W656" s="44"/>
      <c r="X656" s="24"/>
      <c r="Y656" s="24"/>
      <c r="Z656" s="44"/>
      <c r="AA656" s="24"/>
      <c r="AB656" s="24"/>
      <c r="AC656" s="24"/>
      <c r="AD656" s="24"/>
      <c r="AE656" s="44"/>
      <c r="AF656" s="24"/>
      <c r="AG656" s="24"/>
      <c r="AH656" s="44"/>
      <c r="AI656" s="28"/>
      <c r="AJ656" s="28"/>
      <c r="AK656" s="28"/>
      <c r="AL656" s="28"/>
      <c r="AM656" s="73"/>
      <c r="AN656" s="28"/>
      <c r="AO656" s="28"/>
    </row>
    <row r="657" spans="1:41" s="58" customFormat="1" ht="21" customHeight="1">
      <c r="A657" s="59" t="s">
        <v>866</v>
      </c>
      <c r="B657" s="60" t="s">
        <v>867</v>
      </c>
      <c r="C657" s="50"/>
      <c r="D657" s="50"/>
      <c r="E657" s="51"/>
      <c r="F657" s="51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3"/>
      <c r="T657" s="54"/>
      <c r="U657" s="55"/>
      <c r="V657" s="55"/>
      <c r="W657" s="54"/>
      <c r="X657" s="52"/>
      <c r="Y657" s="52"/>
      <c r="Z657" s="54"/>
      <c r="AA657" s="52"/>
      <c r="AB657" s="52"/>
      <c r="AC657" s="52"/>
      <c r="AD657" s="52"/>
      <c r="AE657" s="54"/>
      <c r="AF657" s="52"/>
      <c r="AG657" s="52"/>
      <c r="AH657" s="54"/>
      <c r="AI657" s="56"/>
      <c r="AJ657" s="56"/>
      <c r="AK657" s="56"/>
      <c r="AL657" s="56"/>
      <c r="AM657" s="57"/>
      <c r="AN657" s="56"/>
      <c r="AO657" s="56"/>
    </row>
    <row r="658" spans="1:41" s="13" customFormat="1" ht="28.5" customHeight="1">
      <c r="A658" s="19" t="s">
        <v>868</v>
      </c>
      <c r="B658" s="20" t="s">
        <v>869</v>
      </c>
      <c r="C658" s="21"/>
      <c r="D658" s="21"/>
      <c r="E658" s="22"/>
      <c r="F658" s="22"/>
      <c r="G658" s="24"/>
      <c r="H658" s="24"/>
      <c r="I658" s="25"/>
      <c r="J658" s="24"/>
      <c r="K658" s="25"/>
      <c r="L658" s="24"/>
      <c r="M658" s="24"/>
      <c r="N658" s="24"/>
      <c r="O658" s="24"/>
      <c r="P658" s="24"/>
      <c r="Q658" s="24"/>
      <c r="R658" s="24"/>
      <c r="S658" s="26"/>
      <c r="T658" s="44"/>
      <c r="U658" s="27"/>
      <c r="V658" s="27"/>
      <c r="W658" s="44"/>
      <c r="X658" s="24"/>
      <c r="Y658" s="24"/>
      <c r="Z658" s="44"/>
      <c r="AA658" s="24"/>
      <c r="AB658" s="24"/>
      <c r="AC658" s="24"/>
      <c r="AD658" s="24"/>
      <c r="AE658" s="44"/>
      <c r="AF658" s="24"/>
      <c r="AG658" s="24"/>
      <c r="AH658" s="44"/>
      <c r="AI658" s="28"/>
      <c r="AJ658" s="28"/>
      <c r="AK658" s="28"/>
      <c r="AL658" s="28"/>
      <c r="AM658" s="73"/>
      <c r="AN658" s="28"/>
      <c r="AO658" s="28"/>
    </row>
    <row r="659" spans="1:41" s="13" customFormat="1" ht="21" customHeight="1">
      <c r="A659" s="160" t="s">
        <v>870</v>
      </c>
      <c r="B659" s="161" t="s">
        <v>871</v>
      </c>
      <c r="C659" s="162" t="s">
        <v>178</v>
      </c>
      <c r="D659" s="21" t="s">
        <v>793</v>
      </c>
      <c r="E659" s="22">
        <v>10</v>
      </c>
      <c r="F659" s="22">
        <v>6</v>
      </c>
      <c r="G659" s="24">
        <f>$G$592</f>
        <v>6.0999999999999999E-2</v>
      </c>
      <c r="H659" s="24">
        <f t="shared" si="98"/>
        <v>0.61</v>
      </c>
      <c r="I659" s="25">
        <f>H659+H660</f>
        <v>1.2250000000000001</v>
      </c>
      <c r="J659" s="24">
        <f t="shared" si="99"/>
        <v>0.36599999999999999</v>
      </c>
      <c r="K659" s="25">
        <f>J659+J660</f>
        <v>0.73499999999999999</v>
      </c>
      <c r="L659" s="24"/>
      <c r="M659" s="24"/>
      <c r="N659" s="24"/>
      <c r="O659" s="24">
        <f>I659*$Q$7</f>
        <v>1.8374999999999999E-2</v>
      </c>
      <c r="P659" s="24">
        <f>K659*$Q$7</f>
        <v>1.1025E-2</v>
      </c>
      <c r="Q659" s="24"/>
      <c r="R659" s="24">
        <f>I659*$T$7</f>
        <v>0.41650000000000004</v>
      </c>
      <c r="S659" s="26">
        <f>K659*$T$7</f>
        <v>0.24990000000000001</v>
      </c>
      <c r="T659" s="44"/>
      <c r="U659" s="27">
        <f>I659*$W$7</f>
        <v>1.2250000000000002E-4</v>
      </c>
      <c r="V659" s="27">
        <f>K659*$W$7</f>
        <v>7.3499999999999998E-5</v>
      </c>
      <c r="W659" s="44"/>
      <c r="X659" s="24">
        <f>I659*$Z$7</f>
        <v>0.93271500000000007</v>
      </c>
      <c r="Y659" s="24">
        <f>K659*$Z$7</f>
        <v>0.55962899999999993</v>
      </c>
      <c r="Z659" s="44"/>
      <c r="AA659" s="24">
        <f>I659+O659+R659+U659+X659</f>
        <v>2.5927125000000002</v>
      </c>
      <c r="AB659" s="24">
        <f>K659+P659+S659+V659+Y659</f>
        <v>1.5556274999999999</v>
      </c>
      <c r="AC659" s="24">
        <f>AA659*$AE$7</f>
        <v>5.1854250000000004</v>
      </c>
      <c r="AD659" s="24">
        <f>AB659*$AE$7</f>
        <v>3.1112549999999999</v>
      </c>
      <c r="AE659" s="44"/>
      <c r="AF659" s="24">
        <f>(AA659+AC659)*$AH$7</f>
        <v>0.23334412500000001</v>
      </c>
      <c r="AG659" s="24">
        <f>(AB659+AD659)*$AH$7</f>
        <v>0.14000647499999999</v>
      </c>
      <c r="AH659" s="44"/>
      <c r="AI659" s="28">
        <f>AA659+AC659+AF659</f>
        <v>8.0114816250000001</v>
      </c>
      <c r="AJ659" s="28">
        <f>AB659+AD659+AG659</f>
        <v>4.8068889749999997</v>
      </c>
      <c r="AK659" s="28">
        <f>AI659*$AM$7</f>
        <v>1.6022963250000002</v>
      </c>
      <c r="AL659" s="28">
        <f>AJ659*$AM$7</f>
        <v>0.96137779499999998</v>
      </c>
      <c r="AM659" s="73"/>
      <c r="AN659" s="28">
        <f>AI659+AK659</f>
        <v>9.6137779499999994</v>
      </c>
      <c r="AO659" s="28">
        <f>AJ659+AL659</f>
        <v>5.7682667699999994</v>
      </c>
    </row>
    <row r="660" spans="1:41" s="13" customFormat="1" ht="28.5" customHeight="1">
      <c r="A660" s="160"/>
      <c r="B660" s="161"/>
      <c r="C660" s="162"/>
      <c r="D660" s="21" t="s">
        <v>49</v>
      </c>
      <c r="E660" s="22">
        <v>15</v>
      </c>
      <c r="F660" s="22">
        <v>9</v>
      </c>
      <c r="G660" s="24">
        <f>$G$591</f>
        <v>4.1000000000000002E-2</v>
      </c>
      <c r="H660" s="24">
        <f t="shared" si="98"/>
        <v>0.61499999999999999</v>
      </c>
      <c r="I660" s="25"/>
      <c r="J660" s="24">
        <f t="shared" si="99"/>
        <v>0.36899999999999999</v>
      </c>
      <c r="K660" s="25"/>
      <c r="L660" s="24"/>
      <c r="M660" s="24"/>
      <c r="N660" s="24"/>
      <c r="O660" s="24"/>
      <c r="P660" s="24"/>
      <c r="Q660" s="24"/>
      <c r="R660" s="24"/>
      <c r="S660" s="26"/>
      <c r="T660" s="44"/>
      <c r="U660" s="27"/>
      <c r="V660" s="27"/>
      <c r="W660" s="44"/>
      <c r="X660" s="24"/>
      <c r="Y660" s="24"/>
      <c r="Z660" s="44"/>
      <c r="AA660" s="24"/>
      <c r="AB660" s="24"/>
      <c r="AC660" s="24"/>
      <c r="AD660" s="24"/>
      <c r="AE660" s="44"/>
      <c r="AF660" s="24"/>
      <c r="AG660" s="24"/>
      <c r="AH660" s="44"/>
      <c r="AI660" s="28"/>
      <c r="AJ660" s="28"/>
      <c r="AK660" s="28"/>
      <c r="AL660" s="28"/>
      <c r="AM660" s="73"/>
      <c r="AN660" s="28"/>
      <c r="AO660" s="28"/>
    </row>
    <row r="661" spans="1:41" s="13" customFormat="1" ht="38.25" customHeight="1">
      <c r="A661" s="19" t="s">
        <v>872</v>
      </c>
      <c r="B661" s="20" t="s">
        <v>873</v>
      </c>
      <c r="C661" s="21"/>
      <c r="D661" s="21"/>
      <c r="E661" s="22"/>
      <c r="F661" s="22"/>
      <c r="G661" s="24"/>
      <c r="H661" s="24"/>
      <c r="I661" s="25"/>
      <c r="J661" s="24"/>
      <c r="K661" s="25"/>
      <c r="L661" s="24"/>
      <c r="M661" s="24"/>
      <c r="N661" s="24"/>
      <c r="O661" s="24"/>
      <c r="P661" s="24"/>
      <c r="Q661" s="24"/>
      <c r="R661" s="24"/>
      <c r="S661" s="26"/>
      <c r="T661" s="44"/>
      <c r="U661" s="27"/>
      <c r="V661" s="27"/>
      <c r="W661" s="44"/>
      <c r="X661" s="24"/>
      <c r="Y661" s="24"/>
      <c r="Z661" s="44"/>
      <c r="AA661" s="24"/>
      <c r="AB661" s="24"/>
      <c r="AC661" s="24"/>
      <c r="AD661" s="24"/>
      <c r="AE661" s="44"/>
      <c r="AF661" s="24"/>
      <c r="AG661" s="24"/>
      <c r="AH661" s="44"/>
      <c r="AI661" s="28"/>
      <c r="AJ661" s="28"/>
      <c r="AK661" s="28"/>
      <c r="AL661" s="28"/>
      <c r="AM661" s="73"/>
      <c r="AN661" s="28"/>
      <c r="AO661" s="28"/>
    </row>
    <row r="662" spans="1:41" s="13" customFormat="1" ht="24.75" customHeight="1">
      <c r="A662" s="160" t="s">
        <v>874</v>
      </c>
      <c r="B662" s="161" t="s">
        <v>875</v>
      </c>
      <c r="C662" s="162" t="s">
        <v>178</v>
      </c>
      <c r="D662" s="21" t="s">
        <v>793</v>
      </c>
      <c r="E662" s="22">
        <v>15</v>
      </c>
      <c r="F662" s="22">
        <v>9</v>
      </c>
      <c r="G662" s="24">
        <f>$G$592</f>
        <v>6.0999999999999999E-2</v>
      </c>
      <c r="H662" s="24">
        <f t="shared" si="98"/>
        <v>0.91500000000000004</v>
      </c>
      <c r="I662" s="25">
        <f>H662+H663</f>
        <v>1.7350000000000001</v>
      </c>
      <c r="J662" s="24">
        <f t="shared" si="99"/>
        <v>0.54899999999999993</v>
      </c>
      <c r="K662" s="25">
        <f>J662+J663</f>
        <v>1.0409999999999999</v>
      </c>
      <c r="L662" s="24"/>
      <c r="M662" s="24"/>
      <c r="N662" s="24"/>
      <c r="O662" s="24">
        <f>I662*$Q$7</f>
        <v>2.6025E-2</v>
      </c>
      <c r="P662" s="24">
        <f>K662*$Q$7</f>
        <v>1.5614999999999999E-2</v>
      </c>
      <c r="Q662" s="24"/>
      <c r="R662" s="24">
        <f>I662*$T$7</f>
        <v>0.58990000000000009</v>
      </c>
      <c r="S662" s="26">
        <f>K662*$T$7</f>
        <v>0.35393999999999998</v>
      </c>
      <c r="T662" s="44"/>
      <c r="U662" s="27">
        <f>I662*$W$7</f>
        <v>1.7350000000000002E-4</v>
      </c>
      <c r="V662" s="27">
        <f>K662*$W$7</f>
        <v>1.041E-4</v>
      </c>
      <c r="W662" s="44"/>
      <c r="X662" s="24">
        <f>I662*$Z$7</f>
        <v>1.321029</v>
      </c>
      <c r="Y662" s="24">
        <f>K662*$Z$7</f>
        <v>0.79261739999999992</v>
      </c>
      <c r="Z662" s="44"/>
      <c r="AA662" s="24">
        <f>I662+O662+R662+U662+X662</f>
        <v>3.6721275000000002</v>
      </c>
      <c r="AB662" s="24">
        <f>K662+P662+S662+V662+Y662</f>
        <v>2.2032764999999994</v>
      </c>
      <c r="AC662" s="24">
        <f>AA662*$AE$7</f>
        <v>7.3442550000000004</v>
      </c>
      <c r="AD662" s="24">
        <f>AB662*$AE$7</f>
        <v>4.4065529999999988</v>
      </c>
      <c r="AE662" s="44"/>
      <c r="AF662" s="24">
        <f>(AA662+AC662)*$AH$7</f>
        <v>0.33049147499999998</v>
      </c>
      <c r="AG662" s="24">
        <f>(AB662+AD662)*$AH$7</f>
        <v>0.19829488499999995</v>
      </c>
      <c r="AH662" s="44"/>
      <c r="AI662" s="28">
        <f>AA662+AC662+AF662</f>
        <v>11.346873975000001</v>
      </c>
      <c r="AJ662" s="28">
        <f>AB662+AD662+AG662</f>
        <v>6.8081243849999984</v>
      </c>
      <c r="AK662" s="28">
        <f>AI662*$AM$7</f>
        <v>2.2693747950000005</v>
      </c>
      <c r="AL662" s="28">
        <f>AJ662*$AM$7</f>
        <v>1.3616248769999997</v>
      </c>
      <c r="AM662" s="73"/>
      <c r="AN662" s="28">
        <f>AI662+AK662</f>
        <v>13.616248770000002</v>
      </c>
      <c r="AO662" s="28">
        <f>AJ662+AL662</f>
        <v>8.1697492619999981</v>
      </c>
    </row>
    <row r="663" spans="1:41" s="13" customFormat="1" ht="26.25" customHeight="1">
      <c r="A663" s="160"/>
      <c r="B663" s="161"/>
      <c r="C663" s="162"/>
      <c r="D663" s="21" t="s">
        <v>49</v>
      </c>
      <c r="E663" s="22">
        <v>20</v>
      </c>
      <c r="F663" s="22">
        <v>12</v>
      </c>
      <c r="G663" s="24">
        <f>$G$591</f>
        <v>4.1000000000000002E-2</v>
      </c>
      <c r="H663" s="24">
        <f t="shared" si="98"/>
        <v>0.82000000000000006</v>
      </c>
      <c r="I663" s="25"/>
      <c r="J663" s="24">
        <f t="shared" si="99"/>
        <v>0.49199999999999999</v>
      </c>
      <c r="K663" s="25"/>
      <c r="L663" s="24"/>
      <c r="M663" s="24"/>
      <c r="N663" s="24"/>
      <c r="O663" s="24"/>
      <c r="P663" s="24"/>
      <c r="Q663" s="24"/>
      <c r="R663" s="24"/>
      <c r="S663" s="26"/>
      <c r="T663" s="44"/>
      <c r="U663" s="27"/>
      <c r="V663" s="27"/>
      <c r="W663" s="44"/>
      <c r="X663" s="24"/>
      <c r="Y663" s="24"/>
      <c r="Z663" s="44"/>
      <c r="AA663" s="24"/>
      <c r="AB663" s="24"/>
      <c r="AC663" s="24"/>
      <c r="AD663" s="24"/>
      <c r="AE663" s="44"/>
      <c r="AF663" s="24"/>
      <c r="AG663" s="24"/>
      <c r="AH663" s="44"/>
      <c r="AI663" s="28"/>
      <c r="AJ663" s="28"/>
      <c r="AK663" s="28"/>
      <c r="AL663" s="28"/>
      <c r="AM663" s="73"/>
      <c r="AN663" s="28"/>
      <c r="AO663" s="28"/>
    </row>
    <row r="664" spans="1:41" s="13" customFormat="1" ht="28.5" customHeight="1">
      <c r="A664" s="160" t="s">
        <v>876</v>
      </c>
      <c r="B664" s="161" t="s">
        <v>877</v>
      </c>
      <c r="C664" s="162" t="s">
        <v>178</v>
      </c>
      <c r="D664" s="21" t="s">
        <v>793</v>
      </c>
      <c r="E664" s="22">
        <v>20</v>
      </c>
      <c r="F664" s="22">
        <v>12</v>
      </c>
      <c r="G664" s="24">
        <f>$G$592</f>
        <v>6.0999999999999999E-2</v>
      </c>
      <c r="H664" s="24">
        <f t="shared" si="98"/>
        <v>1.22</v>
      </c>
      <c r="I664" s="25">
        <f>H664+H665</f>
        <v>2.2450000000000001</v>
      </c>
      <c r="J664" s="24">
        <f t="shared" si="99"/>
        <v>0.73199999999999998</v>
      </c>
      <c r="K664" s="25">
        <f>J664+J665</f>
        <v>1.347</v>
      </c>
      <c r="L664" s="24"/>
      <c r="M664" s="24"/>
      <c r="N664" s="24"/>
      <c r="O664" s="24">
        <f>I664*$Q$7</f>
        <v>3.3675000000000004E-2</v>
      </c>
      <c r="P664" s="24">
        <f>K664*$Q$7</f>
        <v>2.0204999999999997E-2</v>
      </c>
      <c r="Q664" s="24"/>
      <c r="R664" s="24">
        <f>I664*$T$7</f>
        <v>0.76330000000000009</v>
      </c>
      <c r="S664" s="26">
        <f>K664*$T$7</f>
        <v>0.45798</v>
      </c>
      <c r="T664" s="44"/>
      <c r="U664" s="27">
        <f>I664*$W$7</f>
        <v>2.2450000000000001E-4</v>
      </c>
      <c r="V664" s="27">
        <f>K664*$W$7</f>
        <v>1.3469999999999999E-4</v>
      </c>
      <c r="W664" s="44"/>
      <c r="X664" s="24">
        <f>I664*$Z$7</f>
        <v>1.7093430000000001</v>
      </c>
      <c r="Y664" s="24">
        <f>K664*$Z$7</f>
        <v>1.0256057999999999</v>
      </c>
      <c r="Z664" s="44"/>
      <c r="AA664" s="24">
        <f>I664+O664+R664+U664+X664</f>
        <v>4.7515425000000002</v>
      </c>
      <c r="AB664" s="24">
        <f>K664+P664+S664+V664+Y664</f>
        <v>2.8509254999999998</v>
      </c>
      <c r="AC664" s="24">
        <f>AA664*$AE$7</f>
        <v>9.5030850000000004</v>
      </c>
      <c r="AD664" s="24">
        <f>AB664*$AE$7</f>
        <v>5.7018509999999996</v>
      </c>
      <c r="AE664" s="44"/>
      <c r="AF664" s="24">
        <f>(AA664+AC664)*$AH$7</f>
        <v>0.42763882500000006</v>
      </c>
      <c r="AG664" s="24">
        <f>(AB664+AD664)*$AH$7</f>
        <v>0.25658329499999999</v>
      </c>
      <c r="AH664" s="44"/>
      <c r="AI664" s="28">
        <f>AA664+AC664+AF664</f>
        <v>14.682266325000002</v>
      </c>
      <c r="AJ664" s="28">
        <f>AB664+AD664+AG664</f>
        <v>8.8093597950000007</v>
      </c>
      <c r="AK664" s="28">
        <f>AI664*$AM$7</f>
        <v>2.9364532650000008</v>
      </c>
      <c r="AL664" s="28">
        <f>AJ664*$AM$7</f>
        <v>1.7618719590000003</v>
      </c>
      <c r="AM664" s="73"/>
      <c r="AN664" s="28">
        <f>AI664+AK664</f>
        <v>17.618719590000005</v>
      </c>
      <c r="AO664" s="28">
        <f>AJ664+AL664</f>
        <v>10.571231754000001</v>
      </c>
    </row>
    <row r="665" spans="1:41" s="13" customFormat="1" ht="28.5" customHeight="1">
      <c r="A665" s="160"/>
      <c r="B665" s="161"/>
      <c r="C665" s="162"/>
      <c r="D665" s="21" t="s">
        <v>49</v>
      </c>
      <c r="E665" s="22">
        <v>25</v>
      </c>
      <c r="F665" s="22">
        <v>15</v>
      </c>
      <c r="G665" s="24">
        <f>$G$591</f>
        <v>4.1000000000000002E-2</v>
      </c>
      <c r="H665" s="24">
        <f t="shared" si="98"/>
        <v>1.0250000000000001</v>
      </c>
      <c r="I665" s="25"/>
      <c r="J665" s="24">
        <f t="shared" si="99"/>
        <v>0.61499999999999999</v>
      </c>
      <c r="K665" s="25"/>
      <c r="L665" s="24"/>
      <c r="M665" s="24"/>
      <c r="N665" s="24"/>
      <c r="O665" s="24"/>
      <c r="P665" s="24"/>
      <c r="Q665" s="24"/>
      <c r="R665" s="24"/>
      <c r="S665" s="26"/>
      <c r="T665" s="44"/>
      <c r="U665" s="27"/>
      <c r="V665" s="27"/>
      <c r="W665" s="44"/>
      <c r="X665" s="24"/>
      <c r="Y665" s="24"/>
      <c r="Z665" s="44"/>
      <c r="AA665" s="24"/>
      <c r="AB665" s="24"/>
      <c r="AC665" s="24"/>
      <c r="AD665" s="24"/>
      <c r="AE665" s="44"/>
      <c r="AF665" s="24"/>
      <c r="AG665" s="24"/>
      <c r="AH665" s="44"/>
      <c r="AI665" s="28"/>
      <c r="AJ665" s="28"/>
      <c r="AK665" s="28"/>
      <c r="AL665" s="28"/>
      <c r="AM665" s="73"/>
      <c r="AN665" s="28"/>
      <c r="AO665" s="28"/>
    </row>
    <row r="666" spans="1:41" s="13" customFormat="1" ht="23.25" customHeight="1">
      <c r="A666" s="160" t="s">
        <v>878</v>
      </c>
      <c r="B666" s="161" t="s">
        <v>879</v>
      </c>
      <c r="C666" s="162" t="s">
        <v>178</v>
      </c>
      <c r="D666" s="21" t="s">
        <v>793</v>
      </c>
      <c r="E666" s="22">
        <v>15</v>
      </c>
      <c r="F666" s="22">
        <v>9</v>
      </c>
      <c r="G666" s="24">
        <f>$G$592</f>
        <v>6.0999999999999999E-2</v>
      </c>
      <c r="H666" s="24">
        <f t="shared" si="98"/>
        <v>0.91500000000000004</v>
      </c>
      <c r="I666" s="25">
        <f>H666+H667</f>
        <v>1.7350000000000001</v>
      </c>
      <c r="J666" s="24">
        <f t="shared" si="99"/>
        <v>0.54899999999999993</v>
      </c>
      <c r="K666" s="25">
        <f>J666+J667</f>
        <v>1.0409999999999999</v>
      </c>
      <c r="L666" s="24"/>
      <c r="M666" s="24"/>
      <c r="N666" s="24"/>
      <c r="O666" s="24">
        <f>I666*$Q$7</f>
        <v>2.6025E-2</v>
      </c>
      <c r="P666" s="24">
        <f>K666*$Q$7</f>
        <v>1.5614999999999999E-2</v>
      </c>
      <c r="Q666" s="24"/>
      <c r="R666" s="24">
        <f>I666*$T$7</f>
        <v>0.58990000000000009</v>
      </c>
      <c r="S666" s="26">
        <f>K666*$T$7</f>
        <v>0.35393999999999998</v>
      </c>
      <c r="T666" s="44"/>
      <c r="U666" s="27">
        <f>I666*$W$7</f>
        <v>1.7350000000000002E-4</v>
      </c>
      <c r="V666" s="27">
        <f>K666*$W$7</f>
        <v>1.041E-4</v>
      </c>
      <c r="W666" s="44"/>
      <c r="X666" s="24">
        <f>I666*$Z$7</f>
        <v>1.321029</v>
      </c>
      <c r="Y666" s="24">
        <f>K666*$Z$7</f>
        <v>0.79261739999999992</v>
      </c>
      <c r="Z666" s="44"/>
      <c r="AA666" s="24">
        <f>I666+O666+R666+U666+X666</f>
        <v>3.6721275000000002</v>
      </c>
      <c r="AB666" s="24">
        <f>K666+P666+S666+V666+Y666</f>
        <v>2.2032764999999994</v>
      </c>
      <c r="AC666" s="24">
        <f>AA666*$AE$7</f>
        <v>7.3442550000000004</v>
      </c>
      <c r="AD666" s="24">
        <f>AB666*$AE$7</f>
        <v>4.4065529999999988</v>
      </c>
      <c r="AE666" s="44"/>
      <c r="AF666" s="24">
        <f>(AA666+AC666)*$AH$7</f>
        <v>0.33049147499999998</v>
      </c>
      <c r="AG666" s="24">
        <f>(AB666+AD666)*$AH$7</f>
        <v>0.19829488499999995</v>
      </c>
      <c r="AH666" s="44"/>
      <c r="AI666" s="28">
        <f>AA666+AC666+AF666</f>
        <v>11.346873975000001</v>
      </c>
      <c r="AJ666" s="28">
        <f>AB666+AD666+AG666</f>
        <v>6.8081243849999984</v>
      </c>
      <c r="AK666" s="28">
        <f>AI666*$AM$7</f>
        <v>2.2693747950000005</v>
      </c>
      <c r="AL666" s="28">
        <f>AJ666*$AM$7</f>
        <v>1.3616248769999997</v>
      </c>
      <c r="AM666" s="73"/>
      <c r="AN666" s="28">
        <f>AI666+AK666</f>
        <v>13.616248770000002</v>
      </c>
      <c r="AO666" s="28">
        <f>AJ666+AL666</f>
        <v>8.1697492619999981</v>
      </c>
    </row>
    <row r="667" spans="1:41" s="13" customFormat="1" ht="26.25" customHeight="1">
      <c r="A667" s="160"/>
      <c r="B667" s="161"/>
      <c r="C667" s="162"/>
      <c r="D667" s="21" t="s">
        <v>49</v>
      </c>
      <c r="E667" s="22">
        <v>20</v>
      </c>
      <c r="F667" s="22">
        <v>12</v>
      </c>
      <c r="G667" s="24">
        <f>$G$591</f>
        <v>4.1000000000000002E-2</v>
      </c>
      <c r="H667" s="24">
        <f t="shared" si="98"/>
        <v>0.82000000000000006</v>
      </c>
      <c r="I667" s="25"/>
      <c r="J667" s="24">
        <f t="shared" si="99"/>
        <v>0.49199999999999999</v>
      </c>
      <c r="K667" s="25"/>
      <c r="L667" s="24"/>
      <c r="M667" s="24"/>
      <c r="N667" s="24"/>
      <c r="O667" s="24"/>
      <c r="P667" s="24"/>
      <c r="Q667" s="24"/>
      <c r="R667" s="24"/>
      <c r="S667" s="26"/>
      <c r="T667" s="44"/>
      <c r="U667" s="27"/>
      <c r="V667" s="27"/>
      <c r="W667" s="44"/>
      <c r="X667" s="24"/>
      <c r="Y667" s="24"/>
      <c r="Z667" s="44"/>
      <c r="AA667" s="24"/>
      <c r="AB667" s="24"/>
      <c r="AC667" s="24"/>
      <c r="AD667" s="24"/>
      <c r="AE667" s="44"/>
      <c r="AF667" s="24"/>
      <c r="AG667" s="24"/>
      <c r="AH667" s="44"/>
      <c r="AI667" s="28"/>
      <c r="AJ667" s="28"/>
      <c r="AK667" s="28"/>
      <c r="AL667" s="28"/>
      <c r="AM667" s="73"/>
      <c r="AN667" s="28"/>
      <c r="AO667" s="28"/>
    </row>
    <row r="668" spans="1:41" s="13" customFormat="1" ht="28.5" customHeight="1">
      <c r="A668" s="160" t="s">
        <v>880</v>
      </c>
      <c r="B668" s="161" t="s">
        <v>881</v>
      </c>
      <c r="C668" s="162" t="s">
        <v>178</v>
      </c>
      <c r="D668" s="21" t="s">
        <v>793</v>
      </c>
      <c r="E668" s="22">
        <v>15</v>
      </c>
      <c r="F668" s="22">
        <v>9</v>
      </c>
      <c r="G668" s="24">
        <f>$G$592</f>
        <v>6.0999999999999999E-2</v>
      </c>
      <c r="H668" s="24">
        <f t="shared" si="98"/>
        <v>0.91500000000000004</v>
      </c>
      <c r="I668" s="25">
        <f>H668+H669</f>
        <v>1.7350000000000001</v>
      </c>
      <c r="J668" s="24">
        <f t="shared" si="99"/>
        <v>0.54899999999999993</v>
      </c>
      <c r="K668" s="25">
        <f>J668+J669</f>
        <v>1.0409999999999999</v>
      </c>
      <c r="L668" s="24"/>
      <c r="M668" s="24"/>
      <c r="N668" s="24"/>
      <c r="O668" s="24">
        <f>I668*$Q$7</f>
        <v>2.6025E-2</v>
      </c>
      <c r="P668" s="24">
        <f>K668*$Q$7</f>
        <v>1.5614999999999999E-2</v>
      </c>
      <c r="Q668" s="24"/>
      <c r="R668" s="24">
        <f>I668*$T$7</f>
        <v>0.58990000000000009</v>
      </c>
      <c r="S668" s="26">
        <f>K668*$T$7</f>
        <v>0.35393999999999998</v>
      </c>
      <c r="T668" s="44"/>
      <c r="U668" s="27">
        <f>I668*$W$7</f>
        <v>1.7350000000000002E-4</v>
      </c>
      <c r="V668" s="27">
        <f>K668*$W$7</f>
        <v>1.041E-4</v>
      </c>
      <c r="W668" s="44"/>
      <c r="X668" s="24">
        <f>I668*$Z$7</f>
        <v>1.321029</v>
      </c>
      <c r="Y668" s="24">
        <f>K668*$Z$7</f>
        <v>0.79261739999999992</v>
      </c>
      <c r="Z668" s="44"/>
      <c r="AA668" s="24">
        <f>I668+O668+R668+U668+X668</f>
        <v>3.6721275000000002</v>
      </c>
      <c r="AB668" s="24">
        <f>K668+P668+S668+V668+Y668</f>
        <v>2.2032764999999994</v>
      </c>
      <c r="AC668" s="24">
        <f>AA668*$AE$7</f>
        <v>7.3442550000000004</v>
      </c>
      <c r="AD668" s="24">
        <f>AB668*$AE$7</f>
        <v>4.4065529999999988</v>
      </c>
      <c r="AE668" s="44"/>
      <c r="AF668" s="24">
        <f>(AA668+AC668)*$AH$7</f>
        <v>0.33049147499999998</v>
      </c>
      <c r="AG668" s="24">
        <f>(AB668+AD668)*$AH$7</f>
        <v>0.19829488499999995</v>
      </c>
      <c r="AH668" s="44"/>
      <c r="AI668" s="28">
        <f>AA668+AC668+AF668</f>
        <v>11.346873975000001</v>
      </c>
      <c r="AJ668" s="28">
        <f>AB668+AD668+AG668</f>
        <v>6.8081243849999984</v>
      </c>
      <c r="AK668" s="28">
        <f>AI668*$AM$7</f>
        <v>2.2693747950000005</v>
      </c>
      <c r="AL668" s="28">
        <f>AJ668*$AM$7</f>
        <v>1.3616248769999997</v>
      </c>
      <c r="AM668" s="73"/>
      <c r="AN668" s="28">
        <f>AI668+AK668</f>
        <v>13.616248770000002</v>
      </c>
      <c r="AO668" s="28">
        <f>AJ668+AL668</f>
        <v>8.1697492619999981</v>
      </c>
    </row>
    <row r="669" spans="1:41" s="13" customFormat="1" ht="28.5" customHeight="1">
      <c r="A669" s="160"/>
      <c r="B669" s="161"/>
      <c r="C669" s="162"/>
      <c r="D669" s="21" t="s">
        <v>49</v>
      </c>
      <c r="E669" s="22">
        <v>20</v>
      </c>
      <c r="F669" s="22">
        <v>12</v>
      </c>
      <c r="G669" s="24">
        <f>$G$591</f>
        <v>4.1000000000000002E-2</v>
      </c>
      <c r="H669" s="24">
        <f t="shared" si="98"/>
        <v>0.82000000000000006</v>
      </c>
      <c r="I669" s="25"/>
      <c r="J669" s="24">
        <f t="shared" si="99"/>
        <v>0.49199999999999999</v>
      </c>
      <c r="K669" s="25"/>
      <c r="L669" s="24"/>
      <c r="M669" s="24"/>
      <c r="N669" s="24"/>
      <c r="O669" s="24"/>
      <c r="P669" s="24"/>
      <c r="Q669" s="24"/>
      <c r="R669" s="24"/>
      <c r="S669" s="26"/>
      <c r="T669" s="44"/>
      <c r="U669" s="27"/>
      <c r="V669" s="27"/>
      <c r="W669" s="44"/>
      <c r="X669" s="24"/>
      <c r="Y669" s="24"/>
      <c r="Z669" s="44"/>
      <c r="AA669" s="24"/>
      <c r="AB669" s="24"/>
      <c r="AC669" s="24"/>
      <c r="AD669" s="24"/>
      <c r="AE669" s="44"/>
      <c r="AF669" s="24"/>
      <c r="AG669" s="24"/>
      <c r="AH669" s="44"/>
      <c r="AI669" s="28"/>
      <c r="AJ669" s="28"/>
      <c r="AK669" s="28"/>
      <c r="AL669" s="28"/>
      <c r="AM669" s="73"/>
      <c r="AN669" s="28"/>
      <c r="AO669" s="28"/>
    </row>
    <row r="670" spans="1:41" s="13" customFormat="1" ht="29.25" customHeight="1">
      <c r="A670" s="160" t="s">
        <v>882</v>
      </c>
      <c r="B670" s="161" t="s">
        <v>883</v>
      </c>
      <c r="C670" s="162" t="s">
        <v>178</v>
      </c>
      <c r="D670" s="21" t="s">
        <v>793</v>
      </c>
      <c r="E670" s="22">
        <v>15</v>
      </c>
      <c r="F670" s="22">
        <v>9</v>
      </c>
      <c r="G670" s="24">
        <f>$G$592</f>
        <v>6.0999999999999999E-2</v>
      </c>
      <c r="H670" s="24">
        <f t="shared" si="98"/>
        <v>0.91500000000000004</v>
      </c>
      <c r="I670" s="25">
        <f>H670+H671</f>
        <v>1.7350000000000001</v>
      </c>
      <c r="J670" s="24">
        <f t="shared" si="99"/>
        <v>0.54899999999999993</v>
      </c>
      <c r="K670" s="25">
        <f>J670+J671</f>
        <v>1.0409999999999999</v>
      </c>
      <c r="L670" s="24"/>
      <c r="M670" s="24"/>
      <c r="N670" s="24"/>
      <c r="O670" s="24">
        <f>I670*$Q$7</f>
        <v>2.6025E-2</v>
      </c>
      <c r="P670" s="24">
        <f>K670*$Q$7</f>
        <v>1.5614999999999999E-2</v>
      </c>
      <c r="Q670" s="24"/>
      <c r="R670" s="24">
        <f>I670*$T$7</f>
        <v>0.58990000000000009</v>
      </c>
      <c r="S670" s="26">
        <f>K670*$T$7</f>
        <v>0.35393999999999998</v>
      </c>
      <c r="T670" s="44"/>
      <c r="U670" s="27">
        <f>I670*$W$7</f>
        <v>1.7350000000000002E-4</v>
      </c>
      <c r="V670" s="27">
        <f>K670*$W$7</f>
        <v>1.041E-4</v>
      </c>
      <c r="W670" s="44"/>
      <c r="X670" s="24">
        <f>I670*$Z$7</f>
        <v>1.321029</v>
      </c>
      <c r="Y670" s="24">
        <f>K670*$Z$7</f>
        <v>0.79261739999999992</v>
      </c>
      <c r="Z670" s="44"/>
      <c r="AA670" s="24">
        <f>I670+O670+R670+U670+X670</f>
        <v>3.6721275000000002</v>
      </c>
      <c r="AB670" s="24">
        <f>K670+P670+S670+V670+Y670</f>
        <v>2.2032764999999994</v>
      </c>
      <c r="AC670" s="24">
        <f>AA670*$AE$7</f>
        <v>7.3442550000000004</v>
      </c>
      <c r="AD670" s="24">
        <f>AB670*$AE$7</f>
        <v>4.4065529999999988</v>
      </c>
      <c r="AE670" s="44"/>
      <c r="AF670" s="24">
        <f>(AA670+AC670)*$AH$7</f>
        <v>0.33049147499999998</v>
      </c>
      <c r="AG670" s="24">
        <f>(AB670+AD670)*$AH$7</f>
        <v>0.19829488499999995</v>
      </c>
      <c r="AH670" s="44"/>
      <c r="AI670" s="28">
        <f>AA670+AC670+AF670</f>
        <v>11.346873975000001</v>
      </c>
      <c r="AJ670" s="28">
        <f>AB670+AD670+AG670</f>
        <v>6.8081243849999984</v>
      </c>
      <c r="AK670" s="28">
        <f>AI670*$AM$7</f>
        <v>2.2693747950000005</v>
      </c>
      <c r="AL670" s="28">
        <f>AJ670*$AM$7</f>
        <v>1.3616248769999997</v>
      </c>
      <c r="AM670" s="73"/>
      <c r="AN670" s="28">
        <f>AI670+AK670</f>
        <v>13.616248770000002</v>
      </c>
      <c r="AO670" s="28">
        <f>AJ670+AL670</f>
        <v>8.1697492619999981</v>
      </c>
    </row>
    <row r="671" spans="1:41" s="13" customFormat="1" ht="38.25" customHeight="1">
      <c r="A671" s="160"/>
      <c r="B671" s="161"/>
      <c r="C671" s="162"/>
      <c r="D671" s="21" t="s">
        <v>49</v>
      </c>
      <c r="E671" s="22">
        <v>20</v>
      </c>
      <c r="F671" s="22">
        <v>12</v>
      </c>
      <c r="G671" s="24">
        <f>$G$591</f>
        <v>4.1000000000000002E-2</v>
      </c>
      <c r="H671" s="24">
        <f t="shared" si="98"/>
        <v>0.82000000000000006</v>
      </c>
      <c r="I671" s="25"/>
      <c r="J671" s="24">
        <f t="shared" si="99"/>
        <v>0.49199999999999999</v>
      </c>
      <c r="K671" s="25"/>
      <c r="L671" s="24"/>
      <c r="M671" s="24"/>
      <c r="N671" s="24"/>
      <c r="O671" s="24"/>
      <c r="P671" s="24"/>
      <c r="Q671" s="24"/>
      <c r="R671" s="24"/>
      <c r="S671" s="26"/>
      <c r="T671" s="44"/>
      <c r="U671" s="27"/>
      <c r="V671" s="27"/>
      <c r="W671" s="44"/>
      <c r="X671" s="24"/>
      <c r="Y671" s="24"/>
      <c r="Z671" s="44"/>
      <c r="AA671" s="24"/>
      <c r="AB671" s="24"/>
      <c r="AC671" s="24"/>
      <c r="AD671" s="24"/>
      <c r="AE671" s="44"/>
      <c r="AF671" s="24"/>
      <c r="AG671" s="24"/>
      <c r="AH671" s="44"/>
      <c r="AI671" s="28"/>
      <c r="AJ671" s="28"/>
      <c r="AK671" s="28"/>
      <c r="AL671" s="28"/>
      <c r="AM671" s="73"/>
      <c r="AN671" s="28"/>
      <c r="AO671" s="28"/>
    </row>
    <row r="672" spans="1:41" s="13" customFormat="1" ht="38.25" customHeight="1">
      <c r="A672" s="160" t="s">
        <v>884</v>
      </c>
      <c r="B672" s="161" t="s">
        <v>885</v>
      </c>
      <c r="C672" s="162" t="s">
        <v>178</v>
      </c>
      <c r="D672" s="21" t="s">
        <v>793</v>
      </c>
      <c r="E672" s="22">
        <v>15</v>
      </c>
      <c r="F672" s="22">
        <v>9</v>
      </c>
      <c r="G672" s="24">
        <f>$G$592</f>
        <v>6.0999999999999999E-2</v>
      </c>
      <c r="H672" s="24">
        <f t="shared" si="98"/>
        <v>0.91500000000000004</v>
      </c>
      <c r="I672" s="25">
        <f>H672+H673</f>
        <v>1.7350000000000001</v>
      </c>
      <c r="J672" s="24">
        <f t="shared" si="99"/>
        <v>0.54899999999999993</v>
      </c>
      <c r="K672" s="25">
        <f>J672+J673</f>
        <v>1.0409999999999999</v>
      </c>
      <c r="L672" s="24"/>
      <c r="M672" s="24"/>
      <c r="N672" s="24"/>
      <c r="O672" s="24">
        <f>I672*$Q$7</f>
        <v>2.6025E-2</v>
      </c>
      <c r="P672" s="24">
        <f>K672*$Q$7</f>
        <v>1.5614999999999999E-2</v>
      </c>
      <c r="Q672" s="24"/>
      <c r="R672" s="24">
        <f>I672*$T$7</f>
        <v>0.58990000000000009</v>
      </c>
      <c r="S672" s="26">
        <f>K672*$T$7</f>
        <v>0.35393999999999998</v>
      </c>
      <c r="T672" s="44"/>
      <c r="U672" s="27">
        <f>I672*$W$7</f>
        <v>1.7350000000000002E-4</v>
      </c>
      <c r="V672" s="27">
        <f>K672*$W$7</f>
        <v>1.041E-4</v>
      </c>
      <c r="W672" s="44"/>
      <c r="X672" s="24">
        <f>I672*$Z$7</f>
        <v>1.321029</v>
      </c>
      <c r="Y672" s="24">
        <f>K672*$Z$7</f>
        <v>0.79261739999999992</v>
      </c>
      <c r="Z672" s="44"/>
      <c r="AA672" s="24">
        <f>I672+O672+R672+U672+X672</f>
        <v>3.6721275000000002</v>
      </c>
      <c r="AB672" s="24">
        <f>K672+P672+S672+V672+Y672</f>
        <v>2.2032764999999994</v>
      </c>
      <c r="AC672" s="24">
        <f>AA672*$AE$7</f>
        <v>7.3442550000000004</v>
      </c>
      <c r="AD672" s="24">
        <f>AB672*$AE$7</f>
        <v>4.4065529999999988</v>
      </c>
      <c r="AE672" s="44"/>
      <c r="AF672" s="24">
        <f>(AA672+AC672)*$AH$7</f>
        <v>0.33049147499999998</v>
      </c>
      <c r="AG672" s="24">
        <f>(AB672+AD672)*$AH$7</f>
        <v>0.19829488499999995</v>
      </c>
      <c r="AH672" s="44"/>
      <c r="AI672" s="28">
        <f>AA672+AC672+AF672</f>
        <v>11.346873975000001</v>
      </c>
      <c r="AJ672" s="28">
        <f>AB672+AD672+AG672</f>
        <v>6.8081243849999984</v>
      </c>
      <c r="AK672" s="28">
        <f>AI672*$AM$7</f>
        <v>2.2693747950000005</v>
      </c>
      <c r="AL672" s="28">
        <f>AJ672*$AM$7</f>
        <v>1.3616248769999997</v>
      </c>
      <c r="AM672" s="73"/>
      <c r="AN672" s="28">
        <f>AI672+AK672</f>
        <v>13.616248770000002</v>
      </c>
      <c r="AO672" s="28">
        <f>AJ672+AL672</f>
        <v>8.1697492619999981</v>
      </c>
    </row>
    <row r="673" spans="1:41" s="13" customFormat="1" ht="38.25" customHeight="1">
      <c r="A673" s="160"/>
      <c r="B673" s="161"/>
      <c r="C673" s="162"/>
      <c r="D673" s="21" t="s">
        <v>49</v>
      </c>
      <c r="E673" s="22">
        <v>20</v>
      </c>
      <c r="F673" s="22">
        <v>12</v>
      </c>
      <c r="G673" s="24">
        <f>$G$591</f>
        <v>4.1000000000000002E-2</v>
      </c>
      <c r="H673" s="24">
        <f t="shared" si="98"/>
        <v>0.82000000000000006</v>
      </c>
      <c r="I673" s="25"/>
      <c r="J673" s="24">
        <f t="shared" si="99"/>
        <v>0.49199999999999999</v>
      </c>
      <c r="K673" s="25"/>
      <c r="L673" s="24"/>
      <c r="M673" s="24"/>
      <c r="N673" s="24"/>
      <c r="O673" s="24"/>
      <c r="P673" s="24"/>
      <c r="Q673" s="24"/>
      <c r="R673" s="24"/>
      <c r="S673" s="26"/>
      <c r="T673" s="44"/>
      <c r="U673" s="27"/>
      <c r="V673" s="27"/>
      <c r="W673" s="44"/>
      <c r="X673" s="24"/>
      <c r="Y673" s="24"/>
      <c r="Z673" s="44"/>
      <c r="AA673" s="24"/>
      <c r="AB673" s="24"/>
      <c r="AC673" s="24"/>
      <c r="AD673" s="24"/>
      <c r="AE673" s="44"/>
      <c r="AF673" s="24"/>
      <c r="AG673" s="24"/>
      <c r="AH673" s="44"/>
      <c r="AI673" s="28"/>
      <c r="AJ673" s="28"/>
      <c r="AK673" s="28"/>
      <c r="AL673" s="28"/>
      <c r="AM673" s="73"/>
      <c r="AN673" s="28"/>
      <c r="AO673" s="28"/>
    </row>
    <row r="674" spans="1:41" s="13" customFormat="1" ht="38.25" customHeight="1">
      <c r="A674" s="160" t="s">
        <v>886</v>
      </c>
      <c r="B674" s="161" t="s">
        <v>887</v>
      </c>
      <c r="C674" s="162" t="s">
        <v>178</v>
      </c>
      <c r="D674" s="21" t="s">
        <v>793</v>
      </c>
      <c r="E674" s="22">
        <v>10</v>
      </c>
      <c r="F674" s="22">
        <v>6</v>
      </c>
      <c r="G674" s="24">
        <f>$G$592</f>
        <v>6.0999999999999999E-2</v>
      </c>
      <c r="H674" s="24">
        <f t="shared" si="98"/>
        <v>0.61</v>
      </c>
      <c r="I674" s="25">
        <f>H674+H675</f>
        <v>1.2250000000000001</v>
      </c>
      <c r="J674" s="24">
        <f t="shared" si="99"/>
        <v>0.36599999999999999</v>
      </c>
      <c r="K674" s="25">
        <f>J674+J675</f>
        <v>0.73499999999999999</v>
      </c>
      <c r="L674" s="24"/>
      <c r="M674" s="24"/>
      <c r="N674" s="24"/>
      <c r="O674" s="24">
        <f>I674*$Q$7</f>
        <v>1.8374999999999999E-2</v>
      </c>
      <c r="P674" s="24">
        <f>K674*$Q$7</f>
        <v>1.1025E-2</v>
      </c>
      <c r="Q674" s="24"/>
      <c r="R674" s="24">
        <f>I674*$T$7</f>
        <v>0.41650000000000004</v>
      </c>
      <c r="S674" s="26">
        <f>K674*$T$7</f>
        <v>0.24990000000000001</v>
      </c>
      <c r="T674" s="44"/>
      <c r="U674" s="27">
        <f>I674*$W$7</f>
        <v>1.2250000000000002E-4</v>
      </c>
      <c r="V674" s="27">
        <f>K674*$W$7</f>
        <v>7.3499999999999998E-5</v>
      </c>
      <c r="W674" s="44"/>
      <c r="X674" s="24">
        <f>I674*$Z$7</f>
        <v>0.93271500000000007</v>
      </c>
      <c r="Y674" s="24">
        <f>K674*$Z$7</f>
        <v>0.55962899999999993</v>
      </c>
      <c r="Z674" s="44"/>
      <c r="AA674" s="24">
        <f>I674+O674+R674+U674+X674</f>
        <v>2.5927125000000002</v>
      </c>
      <c r="AB674" s="24">
        <f>K674+P674+S674+V674+Y674</f>
        <v>1.5556274999999999</v>
      </c>
      <c r="AC674" s="24">
        <f>AA674*$AE$7</f>
        <v>5.1854250000000004</v>
      </c>
      <c r="AD674" s="24">
        <f>AB674*$AE$7</f>
        <v>3.1112549999999999</v>
      </c>
      <c r="AE674" s="44"/>
      <c r="AF674" s="24">
        <f>(AA674+AC674)*$AH$7</f>
        <v>0.23334412500000001</v>
      </c>
      <c r="AG674" s="24">
        <f>(AB674+AD674)*$AH$7</f>
        <v>0.14000647499999999</v>
      </c>
      <c r="AH674" s="44"/>
      <c r="AI674" s="28">
        <f>AA674+AC674+AF674</f>
        <v>8.0114816250000001</v>
      </c>
      <c r="AJ674" s="28">
        <f>AB674+AD674+AG674</f>
        <v>4.8068889749999997</v>
      </c>
      <c r="AK674" s="28">
        <f>AI674*$AM$7</f>
        <v>1.6022963250000002</v>
      </c>
      <c r="AL674" s="28">
        <f>AJ674*$AM$7</f>
        <v>0.96137779499999998</v>
      </c>
      <c r="AM674" s="73"/>
      <c r="AN674" s="28">
        <f>AI674+AK674</f>
        <v>9.6137779499999994</v>
      </c>
      <c r="AO674" s="28">
        <f>AJ674+AL674</f>
        <v>5.7682667699999994</v>
      </c>
    </row>
    <row r="675" spans="1:41" s="13" customFormat="1" ht="26.25" customHeight="1">
      <c r="A675" s="160"/>
      <c r="B675" s="161"/>
      <c r="C675" s="162"/>
      <c r="D675" s="21" t="s">
        <v>49</v>
      </c>
      <c r="E675" s="22">
        <v>15</v>
      </c>
      <c r="F675" s="22">
        <v>9</v>
      </c>
      <c r="G675" s="24">
        <f>$G$591</f>
        <v>4.1000000000000002E-2</v>
      </c>
      <c r="H675" s="24">
        <f t="shared" ref="H675:H738" si="100">E675*G675</f>
        <v>0.61499999999999999</v>
      </c>
      <c r="I675" s="25"/>
      <c r="J675" s="24">
        <f t="shared" si="99"/>
        <v>0.36899999999999999</v>
      </c>
      <c r="K675" s="25"/>
      <c r="L675" s="24"/>
      <c r="M675" s="24"/>
      <c r="N675" s="24"/>
      <c r="O675" s="24"/>
      <c r="P675" s="24"/>
      <c r="Q675" s="24"/>
      <c r="R675" s="24"/>
      <c r="S675" s="26"/>
      <c r="T675" s="44"/>
      <c r="U675" s="27"/>
      <c r="V675" s="27"/>
      <c r="W675" s="44"/>
      <c r="X675" s="24"/>
      <c r="Y675" s="24"/>
      <c r="Z675" s="44"/>
      <c r="AA675" s="24"/>
      <c r="AB675" s="24"/>
      <c r="AC675" s="24"/>
      <c r="AD675" s="24"/>
      <c r="AE675" s="44"/>
      <c r="AF675" s="24"/>
      <c r="AG675" s="24"/>
      <c r="AH675" s="44"/>
      <c r="AI675" s="28"/>
      <c r="AJ675" s="28"/>
      <c r="AK675" s="28"/>
      <c r="AL675" s="28"/>
      <c r="AM675" s="73"/>
      <c r="AN675" s="28"/>
      <c r="AO675" s="28"/>
    </row>
    <row r="676" spans="1:41" s="13" customFormat="1" ht="27" customHeight="1">
      <c r="A676" s="160" t="s">
        <v>888</v>
      </c>
      <c r="B676" s="161" t="s">
        <v>889</v>
      </c>
      <c r="C676" s="162" t="s">
        <v>178</v>
      </c>
      <c r="D676" s="21" t="s">
        <v>793</v>
      </c>
      <c r="E676" s="22">
        <v>15</v>
      </c>
      <c r="F676" s="22">
        <v>9</v>
      </c>
      <c r="G676" s="24">
        <f>$G$592</f>
        <v>6.0999999999999999E-2</v>
      </c>
      <c r="H676" s="24">
        <f t="shared" si="100"/>
        <v>0.91500000000000004</v>
      </c>
      <c r="I676" s="25">
        <f>H676+H677</f>
        <v>1.9400000000000002</v>
      </c>
      <c r="J676" s="24">
        <f t="shared" si="99"/>
        <v>0.54899999999999993</v>
      </c>
      <c r="K676" s="25">
        <f>J676+J677</f>
        <v>1.1639999999999999</v>
      </c>
      <c r="L676" s="24"/>
      <c r="M676" s="24"/>
      <c r="N676" s="24"/>
      <c r="O676" s="24">
        <f>I676*$Q$7</f>
        <v>2.9100000000000001E-2</v>
      </c>
      <c r="P676" s="24">
        <f>K676*$Q$7</f>
        <v>1.746E-2</v>
      </c>
      <c r="Q676" s="24"/>
      <c r="R676" s="24">
        <f>I676*$T$7</f>
        <v>0.65960000000000008</v>
      </c>
      <c r="S676" s="26">
        <f>K676*$T$7</f>
        <v>0.39576</v>
      </c>
      <c r="T676" s="44"/>
      <c r="U676" s="27">
        <f>I676*$W$7</f>
        <v>1.9400000000000003E-4</v>
      </c>
      <c r="V676" s="27">
        <f>K676*$W$7</f>
        <v>1.164E-4</v>
      </c>
      <c r="W676" s="44"/>
      <c r="X676" s="24">
        <f>I676*$Z$7</f>
        <v>1.4771160000000001</v>
      </c>
      <c r="Y676" s="24">
        <f>K676*$Z$7</f>
        <v>0.88626959999999988</v>
      </c>
      <c r="Z676" s="44"/>
      <c r="AA676" s="24">
        <f>I676+O676+R676+U676+X676</f>
        <v>4.1060100000000004</v>
      </c>
      <c r="AB676" s="24">
        <f>K676+P676+S676+V676+Y676</f>
        <v>2.463606</v>
      </c>
      <c r="AC676" s="24">
        <f>AA676*$AE$7</f>
        <v>8.2120200000000008</v>
      </c>
      <c r="AD676" s="24">
        <f>AB676*$AE$7</f>
        <v>4.9272119999999999</v>
      </c>
      <c r="AE676" s="44"/>
      <c r="AF676" s="24">
        <f>(AA676+AC676)*$AH$7</f>
        <v>0.36954090000000001</v>
      </c>
      <c r="AG676" s="24">
        <f>(AB676+AD676)*$AH$7</f>
        <v>0.22172453999999997</v>
      </c>
      <c r="AH676" s="44"/>
      <c r="AI676" s="28">
        <f>AA676+AC676+AF676</f>
        <v>12.687570900000001</v>
      </c>
      <c r="AJ676" s="28">
        <f>AB676+AD676+AG676</f>
        <v>7.6125425399999997</v>
      </c>
      <c r="AK676" s="28">
        <f>AI676*$AM$7</f>
        <v>2.5375141800000005</v>
      </c>
      <c r="AL676" s="28">
        <f>AJ676*$AM$7</f>
        <v>1.522508508</v>
      </c>
      <c r="AM676" s="73"/>
      <c r="AN676" s="28">
        <f>AI676+AK676</f>
        <v>15.225085080000001</v>
      </c>
      <c r="AO676" s="28">
        <f>AJ676+AL676</f>
        <v>9.1350510479999993</v>
      </c>
    </row>
    <row r="677" spans="1:41" s="13" customFormat="1" ht="29.25" customHeight="1">
      <c r="A677" s="160"/>
      <c r="B677" s="161"/>
      <c r="C677" s="162"/>
      <c r="D677" s="21" t="s">
        <v>49</v>
      </c>
      <c r="E677" s="22">
        <v>25</v>
      </c>
      <c r="F677" s="22">
        <v>15</v>
      </c>
      <c r="G677" s="24">
        <f>$G$591</f>
        <v>4.1000000000000002E-2</v>
      </c>
      <c r="H677" s="24">
        <f t="shared" si="100"/>
        <v>1.0250000000000001</v>
      </c>
      <c r="I677" s="25"/>
      <c r="J677" s="24">
        <f t="shared" si="99"/>
        <v>0.61499999999999999</v>
      </c>
      <c r="K677" s="25"/>
      <c r="L677" s="24"/>
      <c r="M677" s="24"/>
      <c r="N677" s="24"/>
      <c r="O677" s="24"/>
      <c r="P677" s="24"/>
      <c r="Q677" s="24"/>
      <c r="R677" s="24"/>
      <c r="S677" s="26"/>
      <c r="T677" s="44"/>
      <c r="U677" s="27"/>
      <c r="V677" s="27"/>
      <c r="W677" s="44"/>
      <c r="X677" s="24"/>
      <c r="Y677" s="24"/>
      <c r="Z677" s="44"/>
      <c r="AA677" s="24"/>
      <c r="AB677" s="24"/>
      <c r="AC677" s="24"/>
      <c r="AD677" s="24"/>
      <c r="AE677" s="44"/>
      <c r="AF677" s="24"/>
      <c r="AG677" s="24"/>
      <c r="AH677" s="44"/>
      <c r="AI677" s="28"/>
      <c r="AJ677" s="28"/>
      <c r="AK677" s="28"/>
      <c r="AL677" s="28"/>
      <c r="AM677" s="73"/>
      <c r="AN677" s="28"/>
      <c r="AO677" s="28"/>
    </row>
    <row r="678" spans="1:41" s="13" customFormat="1" ht="24.75" customHeight="1">
      <c r="A678" s="19" t="s">
        <v>890</v>
      </c>
      <c r="B678" s="20" t="s">
        <v>891</v>
      </c>
      <c r="C678" s="21" t="s">
        <v>178</v>
      </c>
      <c r="D678" s="21" t="s">
        <v>49</v>
      </c>
      <c r="E678" s="22">
        <v>10</v>
      </c>
      <c r="F678" s="22">
        <v>6</v>
      </c>
      <c r="G678" s="24">
        <f>$G$591</f>
        <v>4.1000000000000002E-2</v>
      </c>
      <c r="H678" s="24">
        <f t="shared" si="100"/>
        <v>0.41000000000000003</v>
      </c>
      <c r="I678" s="25">
        <f>H678</f>
        <v>0.41000000000000003</v>
      </c>
      <c r="J678" s="24">
        <f t="shared" ref="J678:J741" si="101">F678*G678</f>
        <v>0.246</v>
      </c>
      <c r="K678" s="25">
        <f>J678</f>
        <v>0.246</v>
      </c>
      <c r="L678" s="24"/>
      <c r="M678" s="24"/>
      <c r="N678" s="24"/>
      <c r="O678" s="24">
        <f>I678*$Q$7</f>
        <v>6.1500000000000001E-3</v>
      </c>
      <c r="P678" s="24">
        <f>K678*$Q$7</f>
        <v>3.6899999999999997E-3</v>
      </c>
      <c r="Q678" s="24"/>
      <c r="R678" s="24">
        <f>I678*$T$7</f>
        <v>0.13940000000000002</v>
      </c>
      <c r="S678" s="26">
        <f>K678*$T$7</f>
        <v>8.3640000000000006E-2</v>
      </c>
      <c r="T678" s="44"/>
      <c r="U678" s="27">
        <f>I678*$W$7</f>
        <v>4.1000000000000007E-5</v>
      </c>
      <c r="V678" s="27">
        <f>K678*$W$7</f>
        <v>2.4600000000000002E-5</v>
      </c>
      <c r="W678" s="44"/>
      <c r="X678" s="24">
        <f>I678*$Z$7</f>
        <v>0.31217400000000001</v>
      </c>
      <c r="Y678" s="24">
        <f>K678*$Z$7</f>
        <v>0.18730439999999998</v>
      </c>
      <c r="Z678" s="44"/>
      <c r="AA678" s="24">
        <f>I678+O678+R678+U678+X678</f>
        <v>0.8677649999999999</v>
      </c>
      <c r="AB678" s="24">
        <f>K678+P678+S678+V678+Y678</f>
        <v>0.52065899999999998</v>
      </c>
      <c r="AC678" s="24">
        <f>AA678*$AE$7</f>
        <v>1.7355299999999998</v>
      </c>
      <c r="AD678" s="24">
        <f>AB678*$AE$7</f>
        <v>1.041318</v>
      </c>
      <c r="AE678" s="44"/>
      <c r="AF678" s="24">
        <f>(AA678+AC678)*$AH$7</f>
        <v>7.8098849999999984E-2</v>
      </c>
      <c r="AG678" s="24">
        <f>(AB678+AD678)*$AH$7</f>
        <v>4.6859309999999994E-2</v>
      </c>
      <c r="AH678" s="44"/>
      <c r="AI678" s="28">
        <f>AA678+AC678+AF678</f>
        <v>2.6813938499999996</v>
      </c>
      <c r="AJ678" s="28">
        <f>AB678+AD678+AG678</f>
        <v>1.60883631</v>
      </c>
      <c r="AK678" s="28">
        <f>AI678*$AM$7</f>
        <v>0.5362787699999999</v>
      </c>
      <c r="AL678" s="28">
        <f>AJ678*$AM$7</f>
        <v>0.32176726200000005</v>
      </c>
      <c r="AM678" s="73"/>
      <c r="AN678" s="28">
        <f>AI678+AK678</f>
        <v>3.2176726199999997</v>
      </c>
      <c r="AO678" s="28">
        <f>AJ678+AL678</f>
        <v>1.9306035720000001</v>
      </c>
    </row>
    <row r="679" spans="1:41" s="13" customFormat="1" ht="22.5" customHeight="1">
      <c r="A679" s="160" t="s">
        <v>892</v>
      </c>
      <c r="B679" s="161" t="s">
        <v>893</v>
      </c>
      <c r="C679" s="162" t="s">
        <v>178</v>
      </c>
      <c r="D679" s="21" t="s">
        <v>793</v>
      </c>
      <c r="E679" s="22">
        <v>35</v>
      </c>
      <c r="F679" s="22">
        <v>21</v>
      </c>
      <c r="G679" s="24">
        <f>$G$592</f>
        <v>6.0999999999999999E-2</v>
      </c>
      <c r="H679" s="24">
        <f t="shared" si="100"/>
        <v>2.1349999999999998</v>
      </c>
      <c r="I679" s="25">
        <f>H679+H680</f>
        <v>3.16</v>
      </c>
      <c r="J679" s="24">
        <f t="shared" si="101"/>
        <v>1.2809999999999999</v>
      </c>
      <c r="K679" s="25">
        <f>J679+J680</f>
        <v>1.8959999999999999</v>
      </c>
      <c r="L679" s="24"/>
      <c r="M679" s="24"/>
      <c r="N679" s="24"/>
      <c r="O679" s="24">
        <f>I679*$Q$7</f>
        <v>4.7399999999999998E-2</v>
      </c>
      <c r="P679" s="24">
        <f>K679*$Q$7</f>
        <v>2.8439999999999997E-2</v>
      </c>
      <c r="Q679" s="24"/>
      <c r="R679" s="24">
        <f>I679*$T$7</f>
        <v>1.0744</v>
      </c>
      <c r="S679" s="26">
        <f>K679*$T$7</f>
        <v>0.64463999999999999</v>
      </c>
      <c r="T679" s="44"/>
      <c r="U679" s="27">
        <f>I679*$W$7</f>
        <v>3.1600000000000004E-4</v>
      </c>
      <c r="V679" s="27">
        <f>K679*$W$7</f>
        <v>1.896E-4</v>
      </c>
      <c r="W679" s="44"/>
      <c r="X679" s="24">
        <f>I679*$Z$7</f>
        <v>2.4060239999999999</v>
      </c>
      <c r="Y679" s="24">
        <f>K679*$Z$7</f>
        <v>1.4436144</v>
      </c>
      <c r="Z679" s="44"/>
      <c r="AA679" s="24">
        <f>I679+O679+R679+U679+X679</f>
        <v>6.6881400000000006</v>
      </c>
      <c r="AB679" s="24">
        <f>K679+P679+S679+V679+Y679</f>
        <v>4.0128839999999997</v>
      </c>
      <c r="AC679" s="24">
        <f>AA679*$AE$7</f>
        <v>13.376280000000001</v>
      </c>
      <c r="AD679" s="24">
        <f>AB679*$AE$7</f>
        <v>8.0257679999999993</v>
      </c>
      <c r="AE679" s="44"/>
      <c r="AF679" s="24">
        <f>(AA679+AC679)*$AH$7</f>
        <v>0.60193260000000004</v>
      </c>
      <c r="AG679" s="24">
        <f>(AB679+AD679)*$AH$7</f>
        <v>0.36115955999999994</v>
      </c>
      <c r="AH679" s="44"/>
      <c r="AI679" s="28">
        <f>AA679+AC679+AF679</f>
        <v>20.666352600000003</v>
      </c>
      <c r="AJ679" s="28">
        <f>AB679+AD679+AG679</f>
        <v>12.39981156</v>
      </c>
      <c r="AK679" s="28">
        <f>AI679*$AM$7</f>
        <v>4.1332705200000008</v>
      </c>
      <c r="AL679" s="28">
        <f>AJ679*$AM$7</f>
        <v>2.4799623120000001</v>
      </c>
      <c r="AM679" s="73"/>
      <c r="AN679" s="28">
        <f>AI679+AK679</f>
        <v>24.799623120000003</v>
      </c>
      <c r="AO679" s="28">
        <f>AJ679+AL679</f>
        <v>14.879773871999999</v>
      </c>
    </row>
    <row r="680" spans="1:41" s="13" customFormat="1" ht="24" customHeight="1">
      <c r="A680" s="160"/>
      <c r="B680" s="161"/>
      <c r="C680" s="162"/>
      <c r="D680" s="21" t="s">
        <v>49</v>
      </c>
      <c r="E680" s="22">
        <v>25</v>
      </c>
      <c r="F680" s="22">
        <v>15</v>
      </c>
      <c r="G680" s="24">
        <f>$G$591</f>
        <v>4.1000000000000002E-2</v>
      </c>
      <c r="H680" s="24">
        <f t="shared" si="100"/>
        <v>1.0250000000000001</v>
      </c>
      <c r="I680" s="25"/>
      <c r="J680" s="24">
        <f t="shared" si="101"/>
        <v>0.61499999999999999</v>
      </c>
      <c r="K680" s="25"/>
      <c r="L680" s="24"/>
      <c r="M680" s="24"/>
      <c r="N680" s="24"/>
      <c r="O680" s="24"/>
      <c r="P680" s="24"/>
      <c r="Q680" s="24"/>
      <c r="R680" s="24"/>
      <c r="S680" s="26"/>
      <c r="T680" s="44"/>
      <c r="U680" s="27"/>
      <c r="V680" s="27"/>
      <c r="W680" s="44"/>
      <c r="X680" s="24"/>
      <c r="Y680" s="24"/>
      <c r="Z680" s="44"/>
      <c r="AA680" s="24"/>
      <c r="AB680" s="24"/>
      <c r="AC680" s="24"/>
      <c r="AD680" s="24"/>
      <c r="AE680" s="44"/>
      <c r="AF680" s="24"/>
      <c r="AG680" s="24"/>
      <c r="AH680" s="44"/>
      <c r="AI680" s="28"/>
      <c r="AJ680" s="28"/>
      <c r="AK680" s="28"/>
      <c r="AL680" s="28"/>
      <c r="AM680" s="73"/>
      <c r="AN680" s="28"/>
      <c r="AO680" s="28"/>
    </row>
    <row r="681" spans="1:41" s="13" customFormat="1" ht="24.75" customHeight="1">
      <c r="A681" s="160" t="s">
        <v>894</v>
      </c>
      <c r="B681" s="161" t="s">
        <v>895</v>
      </c>
      <c r="C681" s="177" t="s">
        <v>178</v>
      </c>
      <c r="D681" s="21" t="s">
        <v>793</v>
      </c>
      <c r="E681" s="22">
        <v>7</v>
      </c>
      <c r="F681" s="22">
        <v>4</v>
      </c>
      <c r="G681" s="24">
        <f>$G$592</f>
        <v>6.0999999999999999E-2</v>
      </c>
      <c r="H681" s="24">
        <f t="shared" si="100"/>
        <v>0.42699999999999999</v>
      </c>
      <c r="I681" s="25">
        <f>H681+H682</f>
        <v>0.83699999999999997</v>
      </c>
      <c r="J681" s="24">
        <f t="shared" si="101"/>
        <v>0.24399999999999999</v>
      </c>
      <c r="K681" s="25">
        <f>J681+J682</f>
        <v>0.49</v>
      </c>
      <c r="L681" s="24"/>
      <c r="M681" s="24"/>
      <c r="N681" s="24"/>
      <c r="O681" s="24">
        <f>I681*$Q$7</f>
        <v>1.2554999999999998E-2</v>
      </c>
      <c r="P681" s="24">
        <f>K681*$Q$7</f>
        <v>7.3499999999999998E-3</v>
      </c>
      <c r="Q681" s="24"/>
      <c r="R681" s="24">
        <f>I681*$T$7</f>
        <v>0.28458</v>
      </c>
      <c r="S681" s="26">
        <f>K681*$T$7</f>
        <v>0.1666</v>
      </c>
      <c r="T681" s="44"/>
      <c r="U681" s="27">
        <f>I681*$W$7</f>
        <v>8.3700000000000002E-5</v>
      </c>
      <c r="V681" s="27">
        <f>K681*$W$7</f>
        <v>4.8999999999999998E-5</v>
      </c>
      <c r="W681" s="44"/>
      <c r="X681" s="24">
        <f>I681*$Z$7</f>
        <v>0.63729179999999996</v>
      </c>
      <c r="Y681" s="24">
        <f>K681*$Z$7</f>
        <v>0.37308599999999997</v>
      </c>
      <c r="Z681" s="44"/>
      <c r="AA681" s="24">
        <f>I681+O681+R681+U681+X681</f>
        <v>1.7715104999999998</v>
      </c>
      <c r="AB681" s="24">
        <f>K681+P681+S681+V681+Y681</f>
        <v>1.037085</v>
      </c>
      <c r="AC681" s="24">
        <f>AA681*$AE$7</f>
        <v>3.5430209999999995</v>
      </c>
      <c r="AD681" s="24">
        <f>AB681*$AE$7</f>
        <v>2.0741700000000001</v>
      </c>
      <c r="AE681" s="44"/>
      <c r="AF681" s="24">
        <f>(AA681+AC681)*$AH$7</f>
        <v>0.15943594499999997</v>
      </c>
      <c r="AG681" s="24">
        <f>(AB681+AD681)*$AH$7</f>
        <v>9.3337649999999994E-2</v>
      </c>
      <c r="AH681" s="44"/>
      <c r="AI681" s="28">
        <f>AA681+AC681+AF681</f>
        <v>5.4739674449999995</v>
      </c>
      <c r="AJ681" s="28">
        <f>AB681+AD681+AG681</f>
        <v>3.2045926499999999</v>
      </c>
      <c r="AK681" s="28">
        <f>AI681*$AM$7</f>
        <v>1.094793489</v>
      </c>
      <c r="AL681" s="28">
        <f>AJ681*$AM$7</f>
        <v>0.64091852999999999</v>
      </c>
      <c r="AM681" s="73"/>
      <c r="AN681" s="28">
        <f>AI681+AK681</f>
        <v>6.5687609339999993</v>
      </c>
      <c r="AO681" s="28">
        <f>AJ681+AL681</f>
        <v>3.8455111799999999</v>
      </c>
    </row>
    <row r="682" spans="1:41" s="13" customFormat="1" ht="23.25" customHeight="1">
      <c r="A682" s="160"/>
      <c r="B682" s="161"/>
      <c r="C682" s="178"/>
      <c r="D682" s="21" t="s">
        <v>49</v>
      </c>
      <c r="E682" s="22">
        <v>10</v>
      </c>
      <c r="F682" s="22">
        <v>6</v>
      </c>
      <c r="G682" s="24">
        <f>$G$591</f>
        <v>4.1000000000000002E-2</v>
      </c>
      <c r="H682" s="24">
        <f t="shared" si="100"/>
        <v>0.41000000000000003</v>
      </c>
      <c r="I682" s="25"/>
      <c r="J682" s="24">
        <f t="shared" si="101"/>
        <v>0.246</v>
      </c>
      <c r="K682" s="25"/>
      <c r="L682" s="24"/>
      <c r="M682" s="24"/>
      <c r="N682" s="24"/>
      <c r="O682" s="24"/>
      <c r="P682" s="24"/>
      <c r="Q682" s="24"/>
      <c r="R682" s="24"/>
      <c r="S682" s="26"/>
      <c r="T682" s="44"/>
      <c r="U682" s="27"/>
      <c r="V682" s="27"/>
      <c r="W682" s="44"/>
      <c r="X682" s="24"/>
      <c r="Y682" s="24"/>
      <c r="Z682" s="44"/>
      <c r="AA682" s="24"/>
      <c r="AB682" s="24"/>
      <c r="AC682" s="24"/>
      <c r="AD682" s="24"/>
      <c r="AE682" s="44"/>
      <c r="AF682" s="24"/>
      <c r="AG682" s="24"/>
      <c r="AH682" s="44"/>
      <c r="AI682" s="28"/>
      <c r="AJ682" s="28"/>
      <c r="AK682" s="28"/>
      <c r="AL682" s="28"/>
      <c r="AM682" s="73"/>
      <c r="AN682" s="28"/>
      <c r="AO682" s="28"/>
    </row>
    <row r="683" spans="1:41" s="13" customFormat="1" ht="27.75" customHeight="1">
      <c r="A683" s="160" t="s">
        <v>896</v>
      </c>
      <c r="B683" s="161" t="s">
        <v>897</v>
      </c>
      <c r="C683" s="162" t="s">
        <v>178</v>
      </c>
      <c r="D683" s="21" t="s">
        <v>793</v>
      </c>
      <c r="E683" s="22">
        <v>10</v>
      </c>
      <c r="F683" s="22">
        <v>6</v>
      </c>
      <c r="G683" s="24">
        <f>$G$592</f>
        <v>6.0999999999999999E-2</v>
      </c>
      <c r="H683" s="24">
        <f t="shared" si="100"/>
        <v>0.61</v>
      </c>
      <c r="I683" s="25">
        <f>H683+H684</f>
        <v>1.4300000000000002</v>
      </c>
      <c r="J683" s="24">
        <f t="shared" si="101"/>
        <v>0.36599999999999999</v>
      </c>
      <c r="K683" s="25">
        <f>J683+J684</f>
        <v>0.85799999999999998</v>
      </c>
      <c r="L683" s="24"/>
      <c r="M683" s="24"/>
      <c r="N683" s="24"/>
      <c r="O683" s="24">
        <f>I683*$Q$7</f>
        <v>2.145E-2</v>
      </c>
      <c r="P683" s="24">
        <f>K683*$Q$7</f>
        <v>1.2869999999999999E-2</v>
      </c>
      <c r="Q683" s="24"/>
      <c r="R683" s="24">
        <f>I683*$T$7</f>
        <v>0.48620000000000008</v>
      </c>
      <c r="S683" s="26">
        <f>K683*$T$7</f>
        <v>0.29172000000000003</v>
      </c>
      <c r="T683" s="44"/>
      <c r="U683" s="27">
        <f>I683*$W$7</f>
        <v>1.4300000000000003E-4</v>
      </c>
      <c r="V683" s="27">
        <f>K683*$W$7</f>
        <v>8.5799999999999998E-5</v>
      </c>
      <c r="W683" s="44"/>
      <c r="X683" s="24">
        <f>I683*$Z$7</f>
        <v>1.088802</v>
      </c>
      <c r="Y683" s="24">
        <f>K683*$Z$7</f>
        <v>0.65328120000000001</v>
      </c>
      <c r="Z683" s="44"/>
      <c r="AA683" s="24">
        <f>I683+O683+R683+U683+X683</f>
        <v>3.0265950000000004</v>
      </c>
      <c r="AB683" s="24">
        <f>K683+P683+S683+V683+Y683</f>
        <v>1.815957</v>
      </c>
      <c r="AC683" s="24">
        <f>AA683*$AE$7</f>
        <v>6.0531900000000007</v>
      </c>
      <c r="AD683" s="24">
        <f>AB683*$AE$7</f>
        <v>3.6319140000000001</v>
      </c>
      <c r="AE683" s="44"/>
      <c r="AF683" s="24">
        <f>(AA683+AC683)*$AH$7</f>
        <v>0.27239355000000004</v>
      </c>
      <c r="AG683" s="24">
        <f>(AB683+AD683)*$AH$7</f>
        <v>0.16343612999999999</v>
      </c>
      <c r="AH683" s="44"/>
      <c r="AI683" s="28">
        <f>AA683+AC683+AF683</f>
        <v>9.3521785500000014</v>
      </c>
      <c r="AJ683" s="28">
        <f>AB683+AD683+AG683</f>
        <v>5.6113071300000001</v>
      </c>
      <c r="AK683" s="28">
        <f>AI683*$AM$7</f>
        <v>1.8704357100000004</v>
      </c>
      <c r="AL683" s="28">
        <f>AJ683*$AM$7</f>
        <v>1.1222614260000001</v>
      </c>
      <c r="AM683" s="73"/>
      <c r="AN683" s="28">
        <f>AI683+AK683</f>
        <v>11.222614260000002</v>
      </c>
      <c r="AO683" s="28">
        <f>AJ683+AL683</f>
        <v>6.7335685559999998</v>
      </c>
    </row>
    <row r="684" spans="1:41" s="13" customFormat="1" ht="29.25" customHeight="1">
      <c r="A684" s="160"/>
      <c r="B684" s="161"/>
      <c r="C684" s="162"/>
      <c r="D684" s="21" t="s">
        <v>49</v>
      </c>
      <c r="E684" s="22">
        <v>20</v>
      </c>
      <c r="F684" s="22">
        <v>12</v>
      </c>
      <c r="G684" s="24">
        <f>$G$591</f>
        <v>4.1000000000000002E-2</v>
      </c>
      <c r="H684" s="24">
        <f t="shared" si="100"/>
        <v>0.82000000000000006</v>
      </c>
      <c r="I684" s="25"/>
      <c r="J684" s="24">
        <f t="shared" si="101"/>
        <v>0.49199999999999999</v>
      </c>
      <c r="K684" s="25"/>
      <c r="L684" s="24"/>
      <c r="M684" s="24"/>
      <c r="N684" s="24"/>
      <c r="O684" s="24"/>
      <c r="P684" s="24"/>
      <c r="Q684" s="24"/>
      <c r="R684" s="24"/>
      <c r="S684" s="26"/>
      <c r="T684" s="44"/>
      <c r="U684" s="27"/>
      <c r="V684" s="27"/>
      <c r="W684" s="44"/>
      <c r="X684" s="24"/>
      <c r="Y684" s="24"/>
      <c r="Z684" s="44"/>
      <c r="AA684" s="24"/>
      <c r="AB684" s="24"/>
      <c r="AC684" s="24"/>
      <c r="AD684" s="24"/>
      <c r="AE684" s="44"/>
      <c r="AF684" s="24"/>
      <c r="AG684" s="24"/>
      <c r="AH684" s="44"/>
      <c r="AI684" s="28"/>
      <c r="AJ684" s="28"/>
      <c r="AK684" s="28"/>
      <c r="AL684" s="28"/>
      <c r="AM684" s="73"/>
      <c r="AN684" s="28"/>
      <c r="AO684" s="28"/>
    </row>
    <row r="685" spans="1:41" s="13" customFormat="1" ht="30" customHeight="1">
      <c r="A685" s="160" t="s">
        <v>898</v>
      </c>
      <c r="B685" s="161" t="s">
        <v>899</v>
      </c>
      <c r="C685" s="162" t="s">
        <v>178</v>
      </c>
      <c r="D685" s="21" t="s">
        <v>793</v>
      </c>
      <c r="E685" s="22">
        <v>15</v>
      </c>
      <c r="F685" s="22">
        <v>9</v>
      </c>
      <c r="G685" s="24">
        <f>$G$592</f>
        <v>6.0999999999999999E-2</v>
      </c>
      <c r="H685" s="24">
        <f t="shared" si="100"/>
        <v>0.91500000000000004</v>
      </c>
      <c r="I685" s="25">
        <f>H685+H686</f>
        <v>1.9400000000000002</v>
      </c>
      <c r="J685" s="24">
        <f t="shared" si="101"/>
        <v>0.54899999999999993</v>
      </c>
      <c r="K685" s="25">
        <f>J685+J686</f>
        <v>1.1639999999999999</v>
      </c>
      <c r="L685" s="24"/>
      <c r="M685" s="24"/>
      <c r="N685" s="24"/>
      <c r="O685" s="24">
        <f>I685*$Q$7</f>
        <v>2.9100000000000001E-2</v>
      </c>
      <c r="P685" s="24">
        <f>K685*$Q$7</f>
        <v>1.746E-2</v>
      </c>
      <c r="Q685" s="24"/>
      <c r="R685" s="24">
        <f>I685*$T$7</f>
        <v>0.65960000000000008</v>
      </c>
      <c r="S685" s="26">
        <f>K685*$T$7</f>
        <v>0.39576</v>
      </c>
      <c r="T685" s="44"/>
      <c r="U685" s="27">
        <f>I685*$W$7</f>
        <v>1.9400000000000003E-4</v>
      </c>
      <c r="V685" s="27">
        <f>K685*$W$7</f>
        <v>1.164E-4</v>
      </c>
      <c r="W685" s="44"/>
      <c r="X685" s="24">
        <f>I685*$Z$7</f>
        <v>1.4771160000000001</v>
      </c>
      <c r="Y685" s="24">
        <f>K685*$Z$7</f>
        <v>0.88626959999999988</v>
      </c>
      <c r="Z685" s="44"/>
      <c r="AA685" s="24">
        <f>I685+O685+R685+U685+X685</f>
        <v>4.1060100000000004</v>
      </c>
      <c r="AB685" s="24">
        <f>K685+P685+S685+V685+Y685</f>
        <v>2.463606</v>
      </c>
      <c r="AC685" s="24">
        <f>AA685*$AE$7</f>
        <v>8.2120200000000008</v>
      </c>
      <c r="AD685" s="24">
        <f>AB685*$AE$7</f>
        <v>4.9272119999999999</v>
      </c>
      <c r="AE685" s="44"/>
      <c r="AF685" s="24">
        <f>(AA685+AC685)*$AH$7</f>
        <v>0.36954090000000001</v>
      </c>
      <c r="AG685" s="24">
        <f>(AB685+AD685)*$AH$7</f>
        <v>0.22172453999999997</v>
      </c>
      <c r="AH685" s="44"/>
      <c r="AI685" s="28">
        <f>AA685+AC685+AF685</f>
        <v>12.687570900000001</v>
      </c>
      <c r="AJ685" s="28">
        <f>AB685+AD685+AG685</f>
        <v>7.6125425399999997</v>
      </c>
      <c r="AK685" s="28">
        <f>AI685*$AM$7</f>
        <v>2.5375141800000005</v>
      </c>
      <c r="AL685" s="28">
        <f>AJ685*$AM$7</f>
        <v>1.522508508</v>
      </c>
      <c r="AM685" s="73"/>
      <c r="AN685" s="28">
        <f>AI685+AK685</f>
        <v>15.225085080000001</v>
      </c>
      <c r="AO685" s="28">
        <f>AJ685+AL685</f>
        <v>9.1350510479999993</v>
      </c>
    </row>
    <row r="686" spans="1:41" s="13" customFormat="1" ht="28.5" customHeight="1">
      <c r="A686" s="160"/>
      <c r="B686" s="161"/>
      <c r="C686" s="162"/>
      <c r="D686" s="21" t="s">
        <v>49</v>
      </c>
      <c r="E686" s="22">
        <v>25</v>
      </c>
      <c r="F686" s="22">
        <v>15</v>
      </c>
      <c r="G686" s="24">
        <f>$G$591</f>
        <v>4.1000000000000002E-2</v>
      </c>
      <c r="H686" s="24">
        <f t="shared" si="100"/>
        <v>1.0250000000000001</v>
      </c>
      <c r="I686" s="25"/>
      <c r="J686" s="24">
        <f t="shared" si="101"/>
        <v>0.61499999999999999</v>
      </c>
      <c r="K686" s="25"/>
      <c r="L686" s="24"/>
      <c r="M686" s="24"/>
      <c r="N686" s="24"/>
      <c r="O686" s="24"/>
      <c r="P686" s="24"/>
      <c r="Q686" s="24"/>
      <c r="R686" s="24"/>
      <c r="S686" s="26"/>
      <c r="T686" s="44"/>
      <c r="U686" s="27"/>
      <c r="V686" s="27"/>
      <c r="W686" s="44"/>
      <c r="X686" s="24"/>
      <c r="Y686" s="24"/>
      <c r="Z686" s="44"/>
      <c r="AA686" s="24"/>
      <c r="AB686" s="24"/>
      <c r="AC686" s="24"/>
      <c r="AD686" s="24"/>
      <c r="AE686" s="44"/>
      <c r="AF686" s="24"/>
      <c r="AG686" s="24"/>
      <c r="AH686" s="44"/>
      <c r="AI686" s="28"/>
      <c r="AJ686" s="28"/>
      <c r="AK686" s="28"/>
      <c r="AL686" s="28"/>
      <c r="AM686" s="73"/>
      <c r="AN686" s="28"/>
      <c r="AO686" s="28"/>
    </row>
    <row r="687" spans="1:41" s="13" customFormat="1" ht="28.5" customHeight="1">
      <c r="A687" s="160" t="s">
        <v>900</v>
      </c>
      <c r="B687" s="161" t="s">
        <v>901</v>
      </c>
      <c r="C687" s="162" t="s">
        <v>178</v>
      </c>
      <c r="D687" s="21" t="s">
        <v>793</v>
      </c>
      <c r="E687" s="22">
        <v>15</v>
      </c>
      <c r="F687" s="22">
        <v>9</v>
      </c>
      <c r="G687" s="24">
        <f>$G$592</f>
        <v>6.0999999999999999E-2</v>
      </c>
      <c r="H687" s="24">
        <f t="shared" si="100"/>
        <v>0.91500000000000004</v>
      </c>
      <c r="I687" s="25">
        <f>H687+H688</f>
        <v>1.9400000000000002</v>
      </c>
      <c r="J687" s="24">
        <f t="shared" si="101"/>
        <v>0.54899999999999993</v>
      </c>
      <c r="K687" s="25">
        <f>J687+J688</f>
        <v>1.1639999999999999</v>
      </c>
      <c r="L687" s="24"/>
      <c r="M687" s="24"/>
      <c r="N687" s="24"/>
      <c r="O687" s="24">
        <f>I687*$Q$7</f>
        <v>2.9100000000000001E-2</v>
      </c>
      <c r="P687" s="24">
        <f>K687*$Q$7</f>
        <v>1.746E-2</v>
      </c>
      <c r="Q687" s="24"/>
      <c r="R687" s="24">
        <f>I687*$T$7</f>
        <v>0.65960000000000008</v>
      </c>
      <c r="S687" s="26">
        <f>K687*$T$7</f>
        <v>0.39576</v>
      </c>
      <c r="T687" s="44"/>
      <c r="U687" s="27">
        <f>I687*$W$7</f>
        <v>1.9400000000000003E-4</v>
      </c>
      <c r="V687" s="27">
        <f>K687*$W$7</f>
        <v>1.164E-4</v>
      </c>
      <c r="W687" s="44"/>
      <c r="X687" s="24">
        <f>I687*$Z$7</f>
        <v>1.4771160000000001</v>
      </c>
      <c r="Y687" s="24">
        <f>K687*$Z$7</f>
        <v>0.88626959999999988</v>
      </c>
      <c r="Z687" s="44"/>
      <c r="AA687" s="24">
        <f>I687+O687+R687+U687+X687</f>
        <v>4.1060100000000004</v>
      </c>
      <c r="AB687" s="24">
        <f>K687+P687+S687+V687+Y687</f>
        <v>2.463606</v>
      </c>
      <c r="AC687" s="24">
        <f>AA687*$AE$7</f>
        <v>8.2120200000000008</v>
      </c>
      <c r="AD687" s="24">
        <f>AB687*$AE$7</f>
        <v>4.9272119999999999</v>
      </c>
      <c r="AE687" s="44"/>
      <c r="AF687" s="24">
        <f>(AA687+AC687)*$AH$7</f>
        <v>0.36954090000000001</v>
      </c>
      <c r="AG687" s="24">
        <f>(AB687+AD687)*$AH$7</f>
        <v>0.22172453999999997</v>
      </c>
      <c r="AH687" s="44"/>
      <c r="AI687" s="28">
        <f>AA687+AC687+AF687</f>
        <v>12.687570900000001</v>
      </c>
      <c r="AJ687" s="28">
        <f>AB687+AD687+AG687</f>
        <v>7.6125425399999997</v>
      </c>
      <c r="AK687" s="28">
        <f>AI687*$AM$7</f>
        <v>2.5375141800000005</v>
      </c>
      <c r="AL687" s="28">
        <f>AJ687*$AM$7</f>
        <v>1.522508508</v>
      </c>
      <c r="AM687" s="73"/>
      <c r="AN687" s="28">
        <f>AI687+AK687</f>
        <v>15.225085080000001</v>
      </c>
      <c r="AO687" s="28">
        <f>AJ687+AL687</f>
        <v>9.1350510479999993</v>
      </c>
    </row>
    <row r="688" spans="1:41" s="13" customFormat="1" ht="27" customHeight="1">
      <c r="A688" s="160"/>
      <c r="B688" s="161"/>
      <c r="C688" s="162"/>
      <c r="D688" s="21" t="s">
        <v>49</v>
      </c>
      <c r="E688" s="22">
        <v>25</v>
      </c>
      <c r="F688" s="22">
        <v>15</v>
      </c>
      <c r="G688" s="24">
        <f>$G$591</f>
        <v>4.1000000000000002E-2</v>
      </c>
      <c r="H688" s="24">
        <f t="shared" si="100"/>
        <v>1.0250000000000001</v>
      </c>
      <c r="I688" s="25"/>
      <c r="J688" s="24">
        <f t="shared" si="101"/>
        <v>0.61499999999999999</v>
      </c>
      <c r="K688" s="25"/>
      <c r="L688" s="24"/>
      <c r="M688" s="24"/>
      <c r="N688" s="24"/>
      <c r="O688" s="24"/>
      <c r="P688" s="24"/>
      <c r="Q688" s="24"/>
      <c r="R688" s="24"/>
      <c r="S688" s="26"/>
      <c r="T688" s="44"/>
      <c r="U688" s="27"/>
      <c r="V688" s="27"/>
      <c r="W688" s="44"/>
      <c r="X688" s="24"/>
      <c r="Y688" s="24"/>
      <c r="Z688" s="44"/>
      <c r="AA688" s="24"/>
      <c r="AB688" s="24"/>
      <c r="AC688" s="24"/>
      <c r="AD688" s="24"/>
      <c r="AE688" s="44"/>
      <c r="AF688" s="24"/>
      <c r="AG688" s="24"/>
      <c r="AH688" s="44"/>
      <c r="AI688" s="28"/>
      <c r="AJ688" s="28"/>
      <c r="AK688" s="28"/>
      <c r="AL688" s="28"/>
      <c r="AM688" s="73"/>
      <c r="AN688" s="28"/>
      <c r="AO688" s="28"/>
    </row>
    <row r="689" spans="1:41" s="13" customFormat="1" ht="30.75" customHeight="1">
      <c r="A689" s="19" t="s">
        <v>902</v>
      </c>
      <c r="B689" s="20" t="s">
        <v>903</v>
      </c>
      <c r="C689" s="21"/>
      <c r="D689" s="21"/>
      <c r="E689" s="22"/>
      <c r="F689" s="22"/>
      <c r="G689" s="24"/>
      <c r="H689" s="24"/>
      <c r="I689" s="25"/>
      <c r="J689" s="24"/>
      <c r="K689" s="25"/>
      <c r="L689" s="24"/>
      <c r="M689" s="24"/>
      <c r="N689" s="24"/>
      <c r="O689" s="24"/>
      <c r="P689" s="24"/>
      <c r="Q689" s="24"/>
      <c r="R689" s="24"/>
      <c r="S689" s="26"/>
      <c r="T689" s="44"/>
      <c r="U689" s="27"/>
      <c r="V689" s="27"/>
      <c r="W689" s="44"/>
      <c r="X689" s="24"/>
      <c r="Y689" s="24"/>
      <c r="Z689" s="44"/>
      <c r="AA689" s="24"/>
      <c r="AB689" s="24"/>
      <c r="AC689" s="24"/>
      <c r="AD689" s="24"/>
      <c r="AE689" s="44"/>
      <c r="AF689" s="24"/>
      <c r="AG689" s="24"/>
      <c r="AH689" s="44"/>
      <c r="AI689" s="28"/>
      <c r="AJ689" s="28"/>
      <c r="AK689" s="28"/>
      <c r="AL689" s="28"/>
      <c r="AM689" s="73"/>
      <c r="AN689" s="28"/>
      <c r="AO689" s="28"/>
    </row>
    <row r="690" spans="1:41" s="13" customFormat="1" ht="24.75" customHeight="1">
      <c r="A690" s="172" t="s">
        <v>904</v>
      </c>
      <c r="B690" s="161" t="s">
        <v>905</v>
      </c>
      <c r="C690" s="162" t="s">
        <v>178</v>
      </c>
      <c r="D690" s="21" t="s">
        <v>793</v>
      </c>
      <c r="E690" s="22">
        <v>15</v>
      </c>
      <c r="F690" s="22">
        <v>9</v>
      </c>
      <c r="G690" s="24">
        <f>$G$592</f>
        <v>6.0999999999999999E-2</v>
      </c>
      <c r="H690" s="24">
        <f t="shared" si="100"/>
        <v>0.91500000000000004</v>
      </c>
      <c r="I690" s="25">
        <f>H690+H691</f>
        <v>1.9400000000000002</v>
      </c>
      <c r="J690" s="24">
        <f t="shared" si="101"/>
        <v>0.54899999999999993</v>
      </c>
      <c r="K690" s="25">
        <f>J690+J691</f>
        <v>1.1639999999999999</v>
      </c>
      <c r="L690" s="24"/>
      <c r="M690" s="24"/>
      <c r="N690" s="24"/>
      <c r="O690" s="24">
        <f>I690*$Q$7</f>
        <v>2.9100000000000001E-2</v>
      </c>
      <c r="P690" s="24">
        <f>K690*$Q$7</f>
        <v>1.746E-2</v>
      </c>
      <c r="Q690" s="24"/>
      <c r="R690" s="24">
        <f>I690*$T$7</f>
        <v>0.65960000000000008</v>
      </c>
      <c r="S690" s="26">
        <f>K690*$T$7</f>
        <v>0.39576</v>
      </c>
      <c r="T690" s="44"/>
      <c r="U690" s="27">
        <f>I690*$W$7</f>
        <v>1.9400000000000003E-4</v>
      </c>
      <c r="V690" s="27">
        <f>K690*$W$7</f>
        <v>1.164E-4</v>
      </c>
      <c r="W690" s="44"/>
      <c r="X690" s="24">
        <f>I690*$Z$7</f>
        <v>1.4771160000000001</v>
      </c>
      <c r="Y690" s="24">
        <f>K690*$Z$7</f>
        <v>0.88626959999999988</v>
      </c>
      <c r="Z690" s="44"/>
      <c r="AA690" s="24">
        <f>I690+O690+R690+U690+X690</f>
        <v>4.1060100000000004</v>
      </c>
      <c r="AB690" s="24">
        <f>K690+P690+S690+V690+Y690</f>
        <v>2.463606</v>
      </c>
      <c r="AC690" s="24">
        <f>AA690*$AE$7</f>
        <v>8.2120200000000008</v>
      </c>
      <c r="AD690" s="24">
        <f>AB690*$AE$7</f>
        <v>4.9272119999999999</v>
      </c>
      <c r="AE690" s="44"/>
      <c r="AF690" s="24">
        <f>(AA690+AC690)*$AH$7</f>
        <v>0.36954090000000001</v>
      </c>
      <c r="AG690" s="24">
        <f>(AB690+AD690)*$AH$7</f>
        <v>0.22172453999999997</v>
      </c>
      <c r="AH690" s="44"/>
      <c r="AI690" s="28">
        <f>AA690+AC690+AF690</f>
        <v>12.687570900000001</v>
      </c>
      <c r="AJ690" s="28">
        <f>AB690+AD690+AG690</f>
        <v>7.6125425399999997</v>
      </c>
      <c r="AK690" s="28">
        <f>AI690*$AM$7</f>
        <v>2.5375141800000005</v>
      </c>
      <c r="AL690" s="28">
        <f>AJ690*$AM$7</f>
        <v>1.522508508</v>
      </c>
      <c r="AM690" s="73"/>
      <c r="AN690" s="28">
        <f>AI690+AK690</f>
        <v>15.225085080000001</v>
      </c>
      <c r="AO690" s="28">
        <f>AJ690+AL690</f>
        <v>9.1350510479999993</v>
      </c>
    </row>
    <row r="691" spans="1:41" s="13" customFormat="1" ht="28.5" customHeight="1">
      <c r="A691" s="172"/>
      <c r="B691" s="161"/>
      <c r="C691" s="162"/>
      <c r="D691" s="21" t="s">
        <v>49</v>
      </c>
      <c r="E691" s="22">
        <v>25</v>
      </c>
      <c r="F691" s="22">
        <v>15</v>
      </c>
      <c r="G691" s="24">
        <f>$G$591</f>
        <v>4.1000000000000002E-2</v>
      </c>
      <c r="H691" s="24">
        <f t="shared" si="100"/>
        <v>1.0250000000000001</v>
      </c>
      <c r="I691" s="25"/>
      <c r="J691" s="24">
        <f t="shared" si="101"/>
        <v>0.61499999999999999</v>
      </c>
      <c r="K691" s="25"/>
      <c r="L691" s="24"/>
      <c r="M691" s="24"/>
      <c r="N691" s="24"/>
      <c r="O691" s="24"/>
      <c r="P691" s="24"/>
      <c r="Q691" s="24"/>
      <c r="R691" s="24"/>
      <c r="S691" s="26"/>
      <c r="T691" s="44"/>
      <c r="U691" s="27"/>
      <c r="V691" s="27"/>
      <c r="W691" s="44"/>
      <c r="X691" s="24"/>
      <c r="Y691" s="24"/>
      <c r="Z691" s="44"/>
      <c r="AA691" s="24"/>
      <c r="AB691" s="24"/>
      <c r="AC691" s="24"/>
      <c r="AD691" s="24"/>
      <c r="AE691" s="44"/>
      <c r="AF691" s="24"/>
      <c r="AG691" s="24"/>
      <c r="AH691" s="44"/>
      <c r="AI691" s="28"/>
      <c r="AJ691" s="28"/>
      <c r="AK691" s="28"/>
      <c r="AL691" s="28"/>
      <c r="AM691" s="73"/>
      <c r="AN691" s="28"/>
      <c r="AO691" s="28"/>
    </row>
    <row r="692" spans="1:41" s="13" customFormat="1" ht="25.5" customHeight="1">
      <c r="A692" s="160" t="s">
        <v>906</v>
      </c>
      <c r="B692" s="161" t="s">
        <v>907</v>
      </c>
      <c r="C692" s="162" t="s">
        <v>178</v>
      </c>
      <c r="D692" s="21" t="s">
        <v>793</v>
      </c>
      <c r="E692" s="22">
        <v>15</v>
      </c>
      <c r="F692" s="22">
        <v>9</v>
      </c>
      <c r="G692" s="24">
        <f>$G$592</f>
        <v>6.0999999999999999E-2</v>
      </c>
      <c r="H692" s="24">
        <f t="shared" si="100"/>
        <v>0.91500000000000004</v>
      </c>
      <c r="I692" s="25">
        <f>H692+H693</f>
        <v>1.9400000000000002</v>
      </c>
      <c r="J692" s="24">
        <f t="shared" si="101"/>
        <v>0.54899999999999993</v>
      </c>
      <c r="K692" s="25">
        <f>J692+J693</f>
        <v>1.1639999999999999</v>
      </c>
      <c r="L692" s="24"/>
      <c r="M692" s="24"/>
      <c r="N692" s="24"/>
      <c r="O692" s="24">
        <f>I692*$Q$7</f>
        <v>2.9100000000000001E-2</v>
      </c>
      <c r="P692" s="24">
        <f>K692*$Q$7</f>
        <v>1.746E-2</v>
      </c>
      <c r="Q692" s="24"/>
      <c r="R692" s="24">
        <f>I692*$T$7</f>
        <v>0.65960000000000008</v>
      </c>
      <c r="S692" s="26">
        <f>K692*$T$7</f>
        <v>0.39576</v>
      </c>
      <c r="T692" s="44"/>
      <c r="U692" s="27">
        <f>I692*$W$7</f>
        <v>1.9400000000000003E-4</v>
      </c>
      <c r="V692" s="27">
        <f>K692*$W$7</f>
        <v>1.164E-4</v>
      </c>
      <c r="W692" s="44"/>
      <c r="X692" s="24">
        <f>I692*$Z$7</f>
        <v>1.4771160000000001</v>
      </c>
      <c r="Y692" s="24">
        <f>K692*$Z$7</f>
        <v>0.88626959999999988</v>
      </c>
      <c r="Z692" s="44"/>
      <c r="AA692" s="24">
        <f>I692+O692+R692+U692+X692</f>
        <v>4.1060100000000004</v>
      </c>
      <c r="AB692" s="24">
        <f>K692+P692+S692+V692+Y692</f>
        <v>2.463606</v>
      </c>
      <c r="AC692" s="24">
        <f>AA692*$AE$7</f>
        <v>8.2120200000000008</v>
      </c>
      <c r="AD692" s="24">
        <f>AB692*$AE$7</f>
        <v>4.9272119999999999</v>
      </c>
      <c r="AE692" s="44"/>
      <c r="AF692" s="24">
        <f>(AA692+AC692)*$AH$7</f>
        <v>0.36954090000000001</v>
      </c>
      <c r="AG692" s="24">
        <f>(AB692+AD692)*$AH$7</f>
        <v>0.22172453999999997</v>
      </c>
      <c r="AH692" s="44"/>
      <c r="AI692" s="28">
        <f>AA692+AC692+AF692</f>
        <v>12.687570900000001</v>
      </c>
      <c r="AJ692" s="28">
        <f>AB692+AD692+AG692</f>
        <v>7.6125425399999997</v>
      </c>
      <c r="AK692" s="28">
        <f>AI692*$AM$7</f>
        <v>2.5375141800000005</v>
      </c>
      <c r="AL692" s="28">
        <f>AJ692*$AM$7</f>
        <v>1.522508508</v>
      </c>
      <c r="AM692" s="73"/>
      <c r="AN692" s="28">
        <f>AI692+AK692</f>
        <v>15.225085080000001</v>
      </c>
      <c r="AO692" s="28">
        <f>AJ692+AL692</f>
        <v>9.1350510479999993</v>
      </c>
    </row>
    <row r="693" spans="1:41" s="13" customFormat="1" ht="26.25" customHeight="1">
      <c r="A693" s="160"/>
      <c r="B693" s="161"/>
      <c r="C693" s="162"/>
      <c r="D693" s="21" t="s">
        <v>49</v>
      </c>
      <c r="E693" s="22">
        <v>25</v>
      </c>
      <c r="F693" s="22">
        <v>15</v>
      </c>
      <c r="G693" s="24">
        <f>$G$591</f>
        <v>4.1000000000000002E-2</v>
      </c>
      <c r="H693" s="24">
        <f t="shared" si="100"/>
        <v>1.0250000000000001</v>
      </c>
      <c r="I693" s="25"/>
      <c r="J693" s="24">
        <f t="shared" si="101"/>
        <v>0.61499999999999999</v>
      </c>
      <c r="K693" s="25"/>
      <c r="L693" s="24"/>
      <c r="M693" s="24"/>
      <c r="N693" s="24"/>
      <c r="O693" s="24"/>
      <c r="P693" s="24"/>
      <c r="Q693" s="24"/>
      <c r="R693" s="24"/>
      <c r="S693" s="26"/>
      <c r="T693" s="44"/>
      <c r="U693" s="27"/>
      <c r="V693" s="27"/>
      <c r="W693" s="44"/>
      <c r="X693" s="24"/>
      <c r="Y693" s="24"/>
      <c r="Z693" s="44"/>
      <c r="AA693" s="24"/>
      <c r="AB693" s="24"/>
      <c r="AC693" s="24"/>
      <c r="AD693" s="24"/>
      <c r="AE693" s="44"/>
      <c r="AF693" s="24"/>
      <c r="AG693" s="24"/>
      <c r="AH693" s="44"/>
      <c r="AI693" s="28"/>
      <c r="AJ693" s="28"/>
      <c r="AK693" s="28"/>
      <c r="AL693" s="28"/>
      <c r="AM693" s="73"/>
      <c r="AN693" s="28"/>
      <c r="AO693" s="28"/>
    </row>
    <row r="694" spans="1:41" s="13" customFormat="1" ht="22.5" customHeight="1">
      <c r="A694" s="160" t="s">
        <v>908</v>
      </c>
      <c r="B694" s="161" t="s">
        <v>909</v>
      </c>
      <c r="C694" s="162" t="s">
        <v>178</v>
      </c>
      <c r="D694" s="21" t="s">
        <v>793</v>
      </c>
      <c r="E694" s="22">
        <v>15</v>
      </c>
      <c r="F694" s="22">
        <v>9</v>
      </c>
      <c r="G694" s="24">
        <f>$G$592</f>
        <v>6.0999999999999999E-2</v>
      </c>
      <c r="H694" s="24">
        <f t="shared" si="100"/>
        <v>0.91500000000000004</v>
      </c>
      <c r="I694" s="25">
        <f>H694+H695</f>
        <v>1.9400000000000002</v>
      </c>
      <c r="J694" s="24">
        <f t="shared" si="101"/>
        <v>0.54899999999999993</v>
      </c>
      <c r="K694" s="25">
        <f>J694+J695</f>
        <v>1.1639999999999999</v>
      </c>
      <c r="L694" s="24"/>
      <c r="M694" s="24"/>
      <c r="N694" s="24"/>
      <c r="O694" s="24">
        <f>I694*$Q$7</f>
        <v>2.9100000000000001E-2</v>
      </c>
      <c r="P694" s="24">
        <f>K694*$Q$7</f>
        <v>1.746E-2</v>
      </c>
      <c r="Q694" s="24"/>
      <c r="R694" s="24">
        <f>I694*$T$7</f>
        <v>0.65960000000000008</v>
      </c>
      <c r="S694" s="26">
        <f>K694*$T$7</f>
        <v>0.39576</v>
      </c>
      <c r="T694" s="44"/>
      <c r="U694" s="27">
        <f>I694*$W$7</f>
        <v>1.9400000000000003E-4</v>
      </c>
      <c r="V694" s="27">
        <f>K694*$W$7</f>
        <v>1.164E-4</v>
      </c>
      <c r="W694" s="44"/>
      <c r="X694" s="24">
        <f>I694*$Z$7</f>
        <v>1.4771160000000001</v>
      </c>
      <c r="Y694" s="24">
        <f>K694*$Z$7</f>
        <v>0.88626959999999988</v>
      </c>
      <c r="Z694" s="44"/>
      <c r="AA694" s="24">
        <f>I694+O694+R694+U694+X694</f>
        <v>4.1060100000000004</v>
      </c>
      <c r="AB694" s="24">
        <f>K694+P694+S694+V694+Y694</f>
        <v>2.463606</v>
      </c>
      <c r="AC694" s="24">
        <f>AA694*$AE$7</f>
        <v>8.2120200000000008</v>
      </c>
      <c r="AD694" s="24">
        <f>AB694*$AE$7</f>
        <v>4.9272119999999999</v>
      </c>
      <c r="AE694" s="44"/>
      <c r="AF694" s="24">
        <f>(AA694+AC694)*$AH$7</f>
        <v>0.36954090000000001</v>
      </c>
      <c r="AG694" s="24">
        <f>(AB694+AD694)*$AH$7</f>
        <v>0.22172453999999997</v>
      </c>
      <c r="AH694" s="44"/>
      <c r="AI694" s="28">
        <f>AA694+AC694+AF694</f>
        <v>12.687570900000001</v>
      </c>
      <c r="AJ694" s="28">
        <f>AB694+AD694+AG694</f>
        <v>7.6125425399999997</v>
      </c>
      <c r="AK694" s="28">
        <f>AI694*$AM$7</f>
        <v>2.5375141800000005</v>
      </c>
      <c r="AL694" s="28">
        <f>AJ694*$AM$7</f>
        <v>1.522508508</v>
      </c>
      <c r="AM694" s="73"/>
      <c r="AN694" s="28">
        <f>AI694+AK694</f>
        <v>15.225085080000001</v>
      </c>
      <c r="AO694" s="28">
        <f>AJ694+AL694</f>
        <v>9.1350510479999993</v>
      </c>
    </row>
    <row r="695" spans="1:41" s="13" customFormat="1" ht="24" customHeight="1">
      <c r="A695" s="160"/>
      <c r="B695" s="161"/>
      <c r="C695" s="162"/>
      <c r="D695" s="21" t="s">
        <v>49</v>
      </c>
      <c r="E695" s="22">
        <v>25</v>
      </c>
      <c r="F695" s="22">
        <v>15</v>
      </c>
      <c r="G695" s="24">
        <f>$G$591</f>
        <v>4.1000000000000002E-2</v>
      </c>
      <c r="H695" s="24">
        <f t="shared" si="100"/>
        <v>1.0250000000000001</v>
      </c>
      <c r="I695" s="25"/>
      <c r="J695" s="24">
        <f t="shared" si="101"/>
        <v>0.61499999999999999</v>
      </c>
      <c r="K695" s="25"/>
      <c r="L695" s="24"/>
      <c r="M695" s="24"/>
      <c r="N695" s="24"/>
      <c r="O695" s="24"/>
      <c r="P695" s="24"/>
      <c r="Q695" s="24"/>
      <c r="R695" s="24"/>
      <c r="S695" s="26"/>
      <c r="T695" s="44"/>
      <c r="U695" s="27"/>
      <c r="V695" s="27"/>
      <c r="W695" s="44"/>
      <c r="X695" s="24"/>
      <c r="Y695" s="24"/>
      <c r="Z695" s="44"/>
      <c r="AA695" s="24"/>
      <c r="AB695" s="24"/>
      <c r="AC695" s="24"/>
      <c r="AD695" s="24"/>
      <c r="AE695" s="44"/>
      <c r="AF695" s="24"/>
      <c r="AG695" s="24"/>
      <c r="AH695" s="44"/>
      <c r="AI695" s="28"/>
      <c r="AJ695" s="28"/>
      <c r="AK695" s="28"/>
      <c r="AL695" s="28"/>
      <c r="AM695" s="73"/>
      <c r="AN695" s="28"/>
      <c r="AO695" s="28"/>
    </row>
    <row r="696" spans="1:41" s="13" customFormat="1" ht="26.25" customHeight="1">
      <c r="A696" s="160" t="s">
        <v>910</v>
      </c>
      <c r="B696" s="161" t="s">
        <v>911</v>
      </c>
      <c r="C696" s="162" t="s">
        <v>178</v>
      </c>
      <c r="D696" s="21" t="s">
        <v>793</v>
      </c>
      <c r="E696" s="22">
        <v>15</v>
      </c>
      <c r="F696" s="22">
        <v>9</v>
      </c>
      <c r="G696" s="24">
        <f>$G$592</f>
        <v>6.0999999999999999E-2</v>
      </c>
      <c r="H696" s="24">
        <f t="shared" si="100"/>
        <v>0.91500000000000004</v>
      </c>
      <c r="I696" s="25">
        <f>H696+H697</f>
        <v>1.9400000000000002</v>
      </c>
      <c r="J696" s="24">
        <f t="shared" si="101"/>
        <v>0.54899999999999993</v>
      </c>
      <c r="K696" s="25">
        <f>J696+J697</f>
        <v>1.1639999999999999</v>
      </c>
      <c r="L696" s="24"/>
      <c r="M696" s="24"/>
      <c r="N696" s="24"/>
      <c r="O696" s="24">
        <f>I696*$Q$7</f>
        <v>2.9100000000000001E-2</v>
      </c>
      <c r="P696" s="24">
        <f>K696*$Q$7</f>
        <v>1.746E-2</v>
      </c>
      <c r="Q696" s="24"/>
      <c r="R696" s="24">
        <f>I696*$T$7</f>
        <v>0.65960000000000008</v>
      </c>
      <c r="S696" s="26">
        <f>K696*$T$7</f>
        <v>0.39576</v>
      </c>
      <c r="T696" s="44"/>
      <c r="U696" s="27">
        <f>I696*$W$7</f>
        <v>1.9400000000000003E-4</v>
      </c>
      <c r="V696" s="27">
        <f>K696*$W$7</f>
        <v>1.164E-4</v>
      </c>
      <c r="W696" s="44"/>
      <c r="X696" s="24">
        <f>I696*$Z$7</f>
        <v>1.4771160000000001</v>
      </c>
      <c r="Y696" s="24">
        <f>K696*$Z$7</f>
        <v>0.88626959999999988</v>
      </c>
      <c r="Z696" s="44"/>
      <c r="AA696" s="24">
        <f>I696+O696+R696+U696+X696</f>
        <v>4.1060100000000004</v>
      </c>
      <c r="AB696" s="24">
        <f>K696+P696+S696+V696+Y696</f>
        <v>2.463606</v>
      </c>
      <c r="AC696" s="24">
        <f>AA696*$AE$7</f>
        <v>8.2120200000000008</v>
      </c>
      <c r="AD696" s="24">
        <f>AB696*$AE$7</f>
        <v>4.9272119999999999</v>
      </c>
      <c r="AE696" s="44"/>
      <c r="AF696" s="24">
        <f>(AA696+AC696)*$AH$7</f>
        <v>0.36954090000000001</v>
      </c>
      <c r="AG696" s="24">
        <f>(AB696+AD696)*$AH$7</f>
        <v>0.22172453999999997</v>
      </c>
      <c r="AH696" s="44"/>
      <c r="AI696" s="28">
        <f>AA696+AC696+AF696</f>
        <v>12.687570900000001</v>
      </c>
      <c r="AJ696" s="28">
        <f>AB696+AD696+AG696</f>
        <v>7.6125425399999997</v>
      </c>
      <c r="AK696" s="28">
        <f>AI696*$AM$7</f>
        <v>2.5375141800000005</v>
      </c>
      <c r="AL696" s="28">
        <f>AJ696*$AM$7</f>
        <v>1.522508508</v>
      </c>
      <c r="AM696" s="73"/>
      <c r="AN696" s="28">
        <f>AI696+AK696</f>
        <v>15.225085080000001</v>
      </c>
      <c r="AO696" s="28">
        <f>AJ696+AL696</f>
        <v>9.1350510479999993</v>
      </c>
    </row>
    <row r="697" spans="1:41" s="13" customFormat="1" ht="26.25" customHeight="1">
      <c r="A697" s="160"/>
      <c r="B697" s="161"/>
      <c r="C697" s="162"/>
      <c r="D697" s="21" t="s">
        <v>49</v>
      </c>
      <c r="E697" s="22">
        <v>25</v>
      </c>
      <c r="F697" s="22">
        <v>15</v>
      </c>
      <c r="G697" s="24">
        <f>$G$591</f>
        <v>4.1000000000000002E-2</v>
      </c>
      <c r="H697" s="24">
        <f t="shared" si="100"/>
        <v>1.0250000000000001</v>
      </c>
      <c r="I697" s="25"/>
      <c r="J697" s="24">
        <f t="shared" si="101"/>
        <v>0.61499999999999999</v>
      </c>
      <c r="K697" s="25"/>
      <c r="L697" s="24"/>
      <c r="M697" s="24"/>
      <c r="N697" s="24"/>
      <c r="O697" s="24"/>
      <c r="P697" s="24"/>
      <c r="Q697" s="24"/>
      <c r="R697" s="24"/>
      <c r="S697" s="26"/>
      <c r="T697" s="44"/>
      <c r="U697" s="27"/>
      <c r="V697" s="27"/>
      <c r="W697" s="44"/>
      <c r="X697" s="24"/>
      <c r="Y697" s="24"/>
      <c r="Z697" s="44"/>
      <c r="AA697" s="24"/>
      <c r="AB697" s="24"/>
      <c r="AC697" s="24"/>
      <c r="AD697" s="24"/>
      <c r="AE697" s="44"/>
      <c r="AF697" s="24"/>
      <c r="AG697" s="24"/>
      <c r="AH697" s="44"/>
      <c r="AI697" s="28"/>
      <c r="AJ697" s="28"/>
      <c r="AK697" s="28"/>
      <c r="AL697" s="28"/>
      <c r="AM697" s="73"/>
      <c r="AN697" s="28"/>
      <c r="AO697" s="28"/>
    </row>
    <row r="698" spans="1:41" s="13" customFormat="1" ht="25.5" customHeight="1">
      <c r="A698" s="160" t="s">
        <v>912</v>
      </c>
      <c r="B698" s="161" t="s">
        <v>913</v>
      </c>
      <c r="C698" s="162" t="s">
        <v>178</v>
      </c>
      <c r="D698" s="21" t="s">
        <v>793</v>
      </c>
      <c r="E698" s="22">
        <v>15</v>
      </c>
      <c r="F698" s="22">
        <v>9</v>
      </c>
      <c r="G698" s="24">
        <f>$G$592</f>
        <v>6.0999999999999999E-2</v>
      </c>
      <c r="H698" s="24">
        <f t="shared" si="100"/>
        <v>0.91500000000000004</v>
      </c>
      <c r="I698" s="25">
        <f>H698+H699</f>
        <v>1.9400000000000002</v>
      </c>
      <c r="J698" s="24">
        <f t="shared" si="101"/>
        <v>0.54899999999999993</v>
      </c>
      <c r="K698" s="25">
        <f>J698+J699</f>
        <v>1.1639999999999999</v>
      </c>
      <c r="L698" s="24"/>
      <c r="M698" s="24"/>
      <c r="N698" s="24"/>
      <c r="O698" s="24">
        <f>I698*$Q$7</f>
        <v>2.9100000000000001E-2</v>
      </c>
      <c r="P698" s="24">
        <f>K698*$Q$7</f>
        <v>1.746E-2</v>
      </c>
      <c r="Q698" s="24"/>
      <c r="R698" s="24">
        <f>I698*$T$7</f>
        <v>0.65960000000000008</v>
      </c>
      <c r="S698" s="26">
        <f>K698*$T$7</f>
        <v>0.39576</v>
      </c>
      <c r="T698" s="44"/>
      <c r="U698" s="27">
        <f>I698*$W$7</f>
        <v>1.9400000000000003E-4</v>
      </c>
      <c r="V698" s="27">
        <f>K698*$W$7</f>
        <v>1.164E-4</v>
      </c>
      <c r="W698" s="44"/>
      <c r="X698" s="24">
        <f>I698*$Z$7</f>
        <v>1.4771160000000001</v>
      </c>
      <c r="Y698" s="24">
        <f>K698*$Z$7</f>
        <v>0.88626959999999988</v>
      </c>
      <c r="Z698" s="44"/>
      <c r="AA698" s="24">
        <f>I698+O698+R698+U698+X698</f>
        <v>4.1060100000000004</v>
      </c>
      <c r="AB698" s="24">
        <f>K698+P698+S698+V698+Y698</f>
        <v>2.463606</v>
      </c>
      <c r="AC698" s="24">
        <f>AA698*$AE$7</f>
        <v>8.2120200000000008</v>
      </c>
      <c r="AD698" s="24">
        <f>AB698*$AE$7</f>
        <v>4.9272119999999999</v>
      </c>
      <c r="AE698" s="44"/>
      <c r="AF698" s="24">
        <f>(AA698+AC698)*$AH$7</f>
        <v>0.36954090000000001</v>
      </c>
      <c r="AG698" s="24">
        <f>(AB698+AD698)*$AH$7</f>
        <v>0.22172453999999997</v>
      </c>
      <c r="AH698" s="44"/>
      <c r="AI698" s="28">
        <f>AA698+AC698+AF698</f>
        <v>12.687570900000001</v>
      </c>
      <c r="AJ698" s="28">
        <f>AB698+AD698+AG698</f>
        <v>7.6125425399999997</v>
      </c>
      <c r="AK698" s="28">
        <f>AI698*$AM$7</f>
        <v>2.5375141800000005</v>
      </c>
      <c r="AL698" s="28">
        <f>AJ698*$AM$7</f>
        <v>1.522508508</v>
      </c>
      <c r="AM698" s="73"/>
      <c r="AN698" s="28">
        <f>AI698+AK698</f>
        <v>15.225085080000001</v>
      </c>
      <c r="AO698" s="28">
        <f>AJ698+AL698</f>
        <v>9.1350510479999993</v>
      </c>
    </row>
    <row r="699" spans="1:41" s="13" customFormat="1" ht="24.75" customHeight="1">
      <c r="A699" s="160"/>
      <c r="B699" s="161"/>
      <c r="C699" s="162"/>
      <c r="D699" s="21" t="s">
        <v>49</v>
      </c>
      <c r="E699" s="22">
        <v>25</v>
      </c>
      <c r="F699" s="22">
        <v>15</v>
      </c>
      <c r="G699" s="24">
        <f>$G$591</f>
        <v>4.1000000000000002E-2</v>
      </c>
      <c r="H699" s="24">
        <f t="shared" si="100"/>
        <v>1.0250000000000001</v>
      </c>
      <c r="I699" s="25"/>
      <c r="J699" s="24">
        <f t="shared" si="101"/>
        <v>0.61499999999999999</v>
      </c>
      <c r="K699" s="25"/>
      <c r="L699" s="24"/>
      <c r="M699" s="24"/>
      <c r="N699" s="24"/>
      <c r="O699" s="24"/>
      <c r="P699" s="24"/>
      <c r="Q699" s="24"/>
      <c r="R699" s="24"/>
      <c r="S699" s="26"/>
      <c r="T699" s="44"/>
      <c r="U699" s="27"/>
      <c r="V699" s="27"/>
      <c r="W699" s="44"/>
      <c r="X699" s="24"/>
      <c r="Y699" s="24"/>
      <c r="Z699" s="44"/>
      <c r="AA699" s="24"/>
      <c r="AB699" s="24"/>
      <c r="AC699" s="24"/>
      <c r="AD699" s="24"/>
      <c r="AE699" s="44"/>
      <c r="AF699" s="24"/>
      <c r="AG699" s="24"/>
      <c r="AH699" s="44"/>
      <c r="AI699" s="28"/>
      <c r="AJ699" s="28"/>
      <c r="AK699" s="28"/>
      <c r="AL699" s="28"/>
      <c r="AM699" s="73"/>
      <c r="AN699" s="28"/>
      <c r="AO699" s="28"/>
    </row>
    <row r="700" spans="1:41" s="13" customFormat="1" ht="25.5" customHeight="1">
      <c r="A700" s="160" t="s">
        <v>914</v>
      </c>
      <c r="B700" s="161" t="s">
        <v>915</v>
      </c>
      <c r="C700" s="162" t="s">
        <v>178</v>
      </c>
      <c r="D700" s="21" t="s">
        <v>793</v>
      </c>
      <c r="E700" s="22">
        <v>15</v>
      </c>
      <c r="F700" s="22">
        <v>9</v>
      </c>
      <c r="G700" s="24">
        <f>$G$592</f>
        <v>6.0999999999999999E-2</v>
      </c>
      <c r="H700" s="24">
        <f t="shared" si="100"/>
        <v>0.91500000000000004</v>
      </c>
      <c r="I700" s="25">
        <f>H700+H701</f>
        <v>1.9400000000000002</v>
      </c>
      <c r="J700" s="24">
        <f t="shared" si="101"/>
        <v>0.54899999999999993</v>
      </c>
      <c r="K700" s="25">
        <f>J700+J701</f>
        <v>1.1639999999999999</v>
      </c>
      <c r="L700" s="24"/>
      <c r="M700" s="24"/>
      <c r="N700" s="24"/>
      <c r="O700" s="24">
        <f>I700*$Q$7</f>
        <v>2.9100000000000001E-2</v>
      </c>
      <c r="P700" s="24">
        <f>K700*$Q$7</f>
        <v>1.746E-2</v>
      </c>
      <c r="Q700" s="24"/>
      <c r="R700" s="24">
        <f>I700*$T$7</f>
        <v>0.65960000000000008</v>
      </c>
      <c r="S700" s="26">
        <f>K700*$T$7</f>
        <v>0.39576</v>
      </c>
      <c r="T700" s="44"/>
      <c r="U700" s="27">
        <f>I700*$W$7</f>
        <v>1.9400000000000003E-4</v>
      </c>
      <c r="V700" s="27">
        <f>K700*$W$7</f>
        <v>1.164E-4</v>
      </c>
      <c r="W700" s="44"/>
      <c r="X700" s="24">
        <f>I700*$Z$7</f>
        <v>1.4771160000000001</v>
      </c>
      <c r="Y700" s="24">
        <f>K700*$Z$7</f>
        <v>0.88626959999999988</v>
      </c>
      <c r="Z700" s="44"/>
      <c r="AA700" s="24">
        <f>I700+O700+R700+U700+X700</f>
        <v>4.1060100000000004</v>
      </c>
      <c r="AB700" s="24">
        <f>K700+P700+S700+V700+Y700</f>
        <v>2.463606</v>
      </c>
      <c r="AC700" s="24">
        <f>AA700*$AE$7</f>
        <v>8.2120200000000008</v>
      </c>
      <c r="AD700" s="24">
        <f>AB700*$AE$7</f>
        <v>4.9272119999999999</v>
      </c>
      <c r="AE700" s="44"/>
      <c r="AF700" s="24">
        <f>(AA700+AC700)*$AH$7</f>
        <v>0.36954090000000001</v>
      </c>
      <c r="AG700" s="24">
        <f>(AB700+AD700)*$AH$7</f>
        <v>0.22172453999999997</v>
      </c>
      <c r="AH700" s="44"/>
      <c r="AI700" s="28">
        <f>AA700+AC700+AF700</f>
        <v>12.687570900000001</v>
      </c>
      <c r="AJ700" s="28">
        <f>AB700+AD700+AG700</f>
        <v>7.6125425399999997</v>
      </c>
      <c r="AK700" s="28">
        <f>AI700*$AM$7</f>
        <v>2.5375141800000005</v>
      </c>
      <c r="AL700" s="28">
        <f>AJ700*$AM$7</f>
        <v>1.522508508</v>
      </c>
      <c r="AM700" s="73"/>
      <c r="AN700" s="28">
        <f>AI700+AK700</f>
        <v>15.225085080000001</v>
      </c>
      <c r="AO700" s="28">
        <f>AJ700+AL700</f>
        <v>9.1350510479999993</v>
      </c>
    </row>
    <row r="701" spans="1:41" s="13" customFormat="1" ht="26.25" customHeight="1">
      <c r="A701" s="160"/>
      <c r="B701" s="161"/>
      <c r="C701" s="162"/>
      <c r="D701" s="21" t="s">
        <v>49</v>
      </c>
      <c r="E701" s="22">
        <v>25</v>
      </c>
      <c r="F701" s="22">
        <v>15</v>
      </c>
      <c r="G701" s="24">
        <f>$G$591</f>
        <v>4.1000000000000002E-2</v>
      </c>
      <c r="H701" s="24">
        <f t="shared" si="100"/>
        <v>1.0250000000000001</v>
      </c>
      <c r="I701" s="25"/>
      <c r="J701" s="24">
        <f t="shared" si="101"/>
        <v>0.61499999999999999</v>
      </c>
      <c r="K701" s="25"/>
      <c r="L701" s="24"/>
      <c r="M701" s="24"/>
      <c r="N701" s="24"/>
      <c r="O701" s="24"/>
      <c r="P701" s="24"/>
      <c r="Q701" s="24"/>
      <c r="R701" s="24"/>
      <c r="S701" s="26"/>
      <c r="T701" s="44"/>
      <c r="U701" s="27"/>
      <c r="V701" s="27"/>
      <c r="W701" s="44"/>
      <c r="X701" s="24"/>
      <c r="Y701" s="24"/>
      <c r="Z701" s="44"/>
      <c r="AA701" s="24"/>
      <c r="AB701" s="24"/>
      <c r="AC701" s="24"/>
      <c r="AD701" s="24"/>
      <c r="AE701" s="44"/>
      <c r="AF701" s="24"/>
      <c r="AG701" s="24"/>
      <c r="AH701" s="44"/>
      <c r="AI701" s="28"/>
      <c r="AJ701" s="28"/>
      <c r="AK701" s="28"/>
      <c r="AL701" s="28"/>
      <c r="AM701" s="73"/>
      <c r="AN701" s="28"/>
      <c r="AO701" s="28"/>
    </row>
    <row r="702" spans="1:41" s="13" customFormat="1" ht="28.5" customHeight="1">
      <c r="A702" s="19" t="s">
        <v>916</v>
      </c>
      <c r="B702" s="20" t="s">
        <v>917</v>
      </c>
      <c r="C702" s="21"/>
      <c r="D702" s="21"/>
      <c r="E702" s="22"/>
      <c r="F702" s="22"/>
      <c r="G702" s="24"/>
      <c r="H702" s="24"/>
      <c r="I702" s="25"/>
      <c r="J702" s="24"/>
      <c r="K702" s="25"/>
      <c r="L702" s="24"/>
      <c r="M702" s="24"/>
      <c r="N702" s="24"/>
      <c r="O702" s="24"/>
      <c r="P702" s="24"/>
      <c r="Q702" s="24"/>
      <c r="R702" s="24"/>
      <c r="S702" s="26"/>
      <c r="T702" s="44"/>
      <c r="U702" s="27"/>
      <c r="V702" s="27"/>
      <c r="W702" s="44"/>
      <c r="X702" s="24"/>
      <c r="Y702" s="24"/>
      <c r="Z702" s="44"/>
      <c r="AA702" s="24"/>
      <c r="AB702" s="24"/>
      <c r="AC702" s="24"/>
      <c r="AD702" s="24"/>
      <c r="AE702" s="44"/>
      <c r="AF702" s="24"/>
      <c r="AG702" s="24"/>
      <c r="AH702" s="44"/>
      <c r="AI702" s="28"/>
      <c r="AJ702" s="28"/>
      <c r="AK702" s="28"/>
      <c r="AL702" s="28"/>
      <c r="AM702" s="73"/>
      <c r="AN702" s="28"/>
      <c r="AO702" s="28"/>
    </row>
    <row r="703" spans="1:41" s="13" customFormat="1" ht="21" customHeight="1">
      <c r="A703" s="160" t="s">
        <v>918</v>
      </c>
      <c r="B703" s="181" t="s">
        <v>875</v>
      </c>
      <c r="C703" s="162" t="s">
        <v>178</v>
      </c>
      <c r="D703" s="21" t="s">
        <v>793</v>
      </c>
      <c r="E703" s="22">
        <v>10</v>
      </c>
      <c r="F703" s="22">
        <v>6</v>
      </c>
      <c r="G703" s="24">
        <f>$G$592</f>
        <v>6.0999999999999999E-2</v>
      </c>
      <c r="H703" s="24">
        <f t="shared" si="100"/>
        <v>0.61</v>
      </c>
      <c r="I703" s="25">
        <f>H703+H704</f>
        <v>1.4300000000000002</v>
      </c>
      <c r="J703" s="24">
        <f t="shared" si="101"/>
        <v>0.36599999999999999</v>
      </c>
      <c r="K703" s="25">
        <f>J703+J704</f>
        <v>0.85799999999999998</v>
      </c>
      <c r="L703" s="24"/>
      <c r="M703" s="24"/>
      <c r="N703" s="24"/>
      <c r="O703" s="24">
        <f>I703*$Q$7</f>
        <v>2.145E-2</v>
      </c>
      <c r="P703" s="24">
        <f>K703*$Q$7</f>
        <v>1.2869999999999999E-2</v>
      </c>
      <c r="Q703" s="24"/>
      <c r="R703" s="24">
        <f>I703*$T$7</f>
        <v>0.48620000000000008</v>
      </c>
      <c r="S703" s="26">
        <f>K703*$T$7</f>
        <v>0.29172000000000003</v>
      </c>
      <c r="T703" s="44"/>
      <c r="U703" s="27">
        <f>I703*$W$7</f>
        <v>1.4300000000000003E-4</v>
      </c>
      <c r="V703" s="27">
        <f>K703*$W$7</f>
        <v>8.5799999999999998E-5</v>
      </c>
      <c r="W703" s="44"/>
      <c r="X703" s="24">
        <f>I703*$Z$7</f>
        <v>1.088802</v>
      </c>
      <c r="Y703" s="24">
        <f>K703*$Z$7</f>
        <v>0.65328120000000001</v>
      </c>
      <c r="Z703" s="44"/>
      <c r="AA703" s="24">
        <f>I703+O703+R703+U703+X703</f>
        <v>3.0265950000000004</v>
      </c>
      <c r="AB703" s="24">
        <f>K703+P703+S703+V703+Y703</f>
        <v>1.815957</v>
      </c>
      <c r="AC703" s="24">
        <f>AA703*$AE$7</f>
        <v>6.0531900000000007</v>
      </c>
      <c r="AD703" s="24">
        <f>AB703*$AE$7</f>
        <v>3.6319140000000001</v>
      </c>
      <c r="AE703" s="44"/>
      <c r="AF703" s="24">
        <f>(AA703+AC703)*$AH$7</f>
        <v>0.27239355000000004</v>
      </c>
      <c r="AG703" s="24">
        <f>(AB703+AD703)*$AH$7</f>
        <v>0.16343612999999999</v>
      </c>
      <c r="AH703" s="44"/>
      <c r="AI703" s="28">
        <f>AA703+AC703+AF703</f>
        <v>9.3521785500000014</v>
      </c>
      <c r="AJ703" s="28">
        <f>AB703+AD703+AG703</f>
        <v>5.6113071300000001</v>
      </c>
      <c r="AK703" s="28">
        <f>AI703*$AM$7</f>
        <v>1.8704357100000004</v>
      </c>
      <c r="AL703" s="28">
        <f>AJ703*$AM$7</f>
        <v>1.1222614260000001</v>
      </c>
      <c r="AM703" s="73"/>
      <c r="AN703" s="28">
        <f>AI703+AK703</f>
        <v>11.222614260000002</v>
      </c>
      <c r="AO703" s="28">
        <f>AJ703+AL703</f>
        <v>6.7335685559999998</v>
      </c>
    </row>
    <row r="704" spans="1:41" s="13" customFormat="1" ht="29.25" customHeight="1">
      <c r="A704" s="160"/>
      <c r="B704" s="182"/>
      <c r="C704" s="162"/>
      <c r="D704" s="21" t="s">
        <v>49</v>
      </c>
      <c r="E704" s="22">
        <v>20</v>
      </c>
      <c r="F704" s="22">
        <v>12</v>
      </c>
      <c r="G704" s="24">
        <f>$G$591</f>
        <v>4.1000000000000002E-2</v>
      </c>
      <c r="H704" s="24">
        <f t="shared" si="100"/>
        <v>0.82000000000000006</v>
      </c>
      <c r="I704" s="25"/>
      <c r="J704" s="24">
        <f t="shared" si="101"/>
        <v>0.49199999999999999</v>
      </c>
      <c r="K704" s="25"/>
      <c r="L704" s="24"/>
      <c r="M704" s="24"/>
      <c r="N704" s="24"/>
      <c r="O704" s="24"/>
      <c r="P704" s="24"/>
      <c r="Q704" s="24"/>
      <c r="R704" s="24"/>
      <c r="S704" s="26"/>
      <c r="T704" s="44"/>
      <c r="U704" s="27"/>
      <c r="V704" s="27"/>
      <c r="W704" s="44"/>
      <c r="X704" s="24"/>
      <c r="Y704" s="24"/>
      <c r="Z704" s="44"/>
      <c r="AA704" s="24"/>
      <c r="AB704" s="24"/>
      <c r="AC704" s="24"/>
      <c r="AD704" s="24"/>
      <c r="AE704" s="44"/>
      <c r="AF704" s="24"/>
      <c r="AG704" s="24"/>
      <c r="AH704" s="44"/>
      <c r="AI704" s="28"/>
      <c r="AJ704" s="28"/>
      <c r="AK704" s="28"/>
      <c r="AL704" s="28"/>
      <c r="AM704" s="73"/>
      <c r="AN704" s="28"/>
      <c r="AO704" s="28"/>
    </row>
    <row r="705" spans="1:41" s="13" customFormat="1" ht="27" customHeight="1">
      <c r="A705" s="160" t="s">
        <v>919</v>
      </c>
      <c r="B705" s="181" t="s">
        <v>877</v>
      </c>
      <c r="C705" s="162" t="s">
        <v>178</v>
      </c>
      <c r="D705" s="21" t="s">
        <v>793</v>
      </c>
      <c r="E705" s="22">
        <v>20</v>
      </c>
      <c r="F705" s="22">
        <v>14</v>
      </c>
      <c r="G705" s="24">
        <f>$G$592</f>
        <v>6.0999999999999999E-2</v>
      </c>
      <c r="H705" s="24">
        <f t="shared" si="100"/>
        <v>1.22</v>
      </c>
      <c r="I705" s="25">
        <f>H705+H706</f>
        <v>2.04</v>
      </c>
      <c r="J705" s="24">
        <f t="shared" si="101"/>
        <v>0.85399999999999998</v>
      </c>
      <c r="K705" s="25">
        <f>J705+J706</f>
        <v>1.4279999999999999</v>
      </c>
      <c r="L705" s="24"/>
      <c r="M705" s="24"/>
      <c r="N705" s="24"/>
      <c r="O705" s="24">
        <f>I705*$Q$7</f>
        <v>3.0599999999999999E-2</v>
      </c>
      <c r="P705" s="24">
        <f>K705*$Q$7</f>
        <v>2.1419999999999998E-2</v>
      </c>
      <c r="Q705" s="24"/>
      <c r="R705" s="24">
        <f>I705*$T$7</f>
        <v>0.69360000000000011</v>
      </c>
      <c r="S705" s="26">
        <f>K705*$T$7</f>
        <v>0.48552000000000001</v>
      </c>
      <c r="T705" s="44"/>
      <c r="U705" s="27">
        <f>I705*$W$7</f>
        <v>2.0400000000000003E-4</v>
      </c>
      <c r="V705" s="27">
        <f>K705*$W$7</f>
        <v>1.428E-4</v>
      </c>
      <c r="W705" s="44"/>
      <c r="X705" s="24">
        <f>I705*$Z$7</f>
        <v>1.553256</v>
      </c>
      <c r="Y705" s="24">
        <f>K705*$Z$7</f>
        <v>1.0872792</v>
      </c>
      <c r="Z705" s="44"/>
      <c r="AA705" s="24">
        <f>I705+O705+R705+U705+X705</f>
        <v>4.3176600000000001</v>
      </c>
      <c r="AB705" s="24">
        <f>K705+P705+S705+V705+Y705</f>
        <v>3.0223620000000002</v>
      </c>
      <c r="AC705" s="24">
        <f>AA705*$AE$7</f>
        <v>8.6353200000000001</v>
      </c>
      <c r="AD705" s="24">
        <f>AB705*$AE$7</f>
        <v>6.0447240000000004</v>
      </c>
      <c r="AE705" s="44"/>
      <c r="AF705" s="24">
        <f>(AA705+AC705)*$AH$7</f>
        <v>0.38858939999999997</v>
      </c>
      <c r="AG705" s="24">
        <f>(AB705+AD705)*$AH$7</f>
        <v>0.27201258</v>
      </c>
      <c r="AH705" s="44"/>
      <c r="AI705" s="28">
        <f>AA705+AC705+AF705</f>
        <v>13.341569400000001</v>
      </c>
      <c r="AJ705" s="28">
        <f>AB705+AD705+AG705</f>
        <v>9.3390985799999999</v>
      </c>
      <c r="AK705" s="28">
        <f>AI705*$AM$7</f>
        <v>2.6683138800000004</v>
      </c>
      <c r="AL705" s="28">
        <f>AJ705*$AM$7</f>
        <v>1.8678197160000001</v>
      </c>
      <c r="AM705" s="73"/>
      <c r="AN705" s="28">
        <f>AI705+AK705</f>
        <v>16.00988328</v>
      </c>
      <c r="AO705" s="28">
        <f>AJ705+AL705</f>
        <v>11.206918296</v>
      </c>
    </row>
    <row r="706" spans="1:41" s="13" customFormat="1" ht="21.75" customHeight="1">
      <c r="A706" s="160"/>
      <c r="B706" s="182"/>
      <c r="C706" s="162"/>
      <c r="D706" s="21" t="s">
        <v>49</v>
      </c>
      <c r="E706" s="22">
        <v>20</v>
      </c>
      <c r="F706" s="22">
        <v>14</v>
      </c>
      <c r="G706" s="24">
        <f>$G$591</f>
        <v>4.1000000000000002E-2</v>
      </c>
      <c r="H706" s="24">
        <f t="shared" si="100"/>
        <v>0.82000000000000006</v>
      </c>
      <c r="I706" s="25"/>
      <c r="J706" s="24">
        <f t="shared" si="101"/>
        <v>0.57400000000000007</v>
      </c>
      <c r="K706" s="25"/>
      <c r="L706" s="24"/>
      <c r="M706" s="24"/>
      <c r="N706" s="24"/>
      <c r="O706" s="24"/>
      <c r="P706" s="24"/>
      <c r="Q706" s="24"/>
      <c r="R706" s="24"/>
      <c r="S706" s="26"/>
      <c r="T706" s="44"/>
      <c r="U706" s="27"/>
      <c r="V706" s="27"/>
      <c r="W706" s="44"/>
      <c r="X706" s="24"/>
      <c r="Y706" s="24"/>
      <c r="Z706" s="44"/>
      <c r="AA706" s="24"/>
      <c r="AB706" s="24"/>
      <c r="AC706" s="24"/>
      <c r="AD706" s="24"/>
      <c r="AE706" s="44"/>
      <c r="AF706" s="24"/>
      <c r="AG706" s="24"/>
      <c r="AH706" s="44"/>
      <c r="AI706" s="28"/>
      <c r="AJ706" s="28"/>
      <c r="AK706" s="28"/>
      <c r="AL706" s="28"/>
      <c r="AM706" s="73"/>
      <c r="AN706" s="28"/>
      <c r="AO706" s="28"/>
    </row>
    <row r="707" spans="1:41" s="13" customFormat="1" ht="27" customHeight="1">
      <c r="A707" s="160" t="s">
        <v>920</v>
      </c>
      <c r="B707" s="161" t="s">
        <v>921</v>
      </c>
      <c r="C707" s="162" t="s">
        <v>178</v>
      </c>
      <c r="D707" s="21" t="s">
        <v>793</v>
      </c>
      <c r="E707" s="22">
        <v>10</v>
      </c>
      <c r="F707" s="22">
        <v>6</v>
      </c>
      <c r="G707" s="24">
        <f>$G$592</f>
        <v>6.0999999999999999E-2</v>
      </c>
      <c r="H707" s="24">
        <f t="shared" si="100"/>
        <v>0.61</v>
      </c>
      <c r="I707" s="25">
        <f>H707+H708</f>
        <v>1.4300000000000002</v>
      </c>
      <c r="J707" s="24">
        <f t="shared" si="101"/>
        <v>0.36599999999999999</v>
      </c>
      <c r="K707" s="25">
        <f>J707+J708</f>
        <v>0.85799999999999998</v>
      </c>
      <c r="L707" s="24"/>
      <c r="M707" s="24"/>
      <c r="N707" s="24"/>
      <c r="O707" s="24">
        <f>I707*$Q$7</f>
        <v>2.145E-2</v>
      </c>
      <c r="P707" s="24">
        <f>K707*$Q$7</f>
        <v>1.2869999999999999E-2</v>
      </c>
      <c r="Q707" s="24"/>
      <c r="R707" s="24">
        <f>I707*$T$7</f>
        <v>0.48620000000000008</v>
      </c>
      <c r="S707" s="26">
        <f>K707*$T$7</f>
        <v>0.29172000000000003</v>
      </c>
      <c r="T707" s="44"/>
      <c r="U707" s="27">
        <f>I707*$W$7</f>
        <v>1.4300000000000003E-4</v>
      </c>
      <c r="V707" s="27">
        <f>K707*$W$7</f>
        <v>8.5799999999999998E-5</v>
      </c>
      <c r="W707" s="44"/>
      <c r="X707" s="24">
        <f>I707*$Z$7</f>
        <v>1.088802</v>
      </c>
      <c r="Y707" s="24">
        <f>K707*$Z$7</f>
        <v>0.65328120000000001</v>
      </c>
      <c r="Z707" s="44"/>
      <c r="AA707" s="24">
        <f>I707+O707+R707+U707+X707</f>
        <v>3.0265950000000004</v>
      </c>
      <c r="AB707" s="24">
        <f>K707+P707+S707+V707+Y707</f>
        <v>1.815957</v>
      </c>
      <c r="AC707" s="24">
        <f>AA707*$AE$7</f>
        <v>6.0531900000000007</v>
      </c>
      <c r="AD707" s="24">
        <f>AB707*$AE$7</f>
        <v>3.6319140000000001</v>
      </c>
      <c r="AE707" s="44"/>
      <c r="AF707" s="24">
        <f>(AA707+AC707)*$AH$7</f>
        <v>0.27239355000000004</v>
      </c>
      <c r="AG707" s="24">
        <f>(AB707+AD707)*$AH$7</f>
        <v>0.16343612999999999</v>
      </c>
      <c r="AH707" s="44"/>
      <c r="AI707" s="28">
        <f>AA707+AC707+AF707</f>
        <v>9.3521785500000014</v>
      </c>
      <c r="AJ707" s="28">
        <f>AB707+AD707+AG707</f>
        <v>5.6113071300000001</v>
      </c>
      <c r="AK707" s="28">
        <f>AI707*$AM$7</f>
        <v>1.8704357100000004</v>
      </c>
      <c r="AL707" s="28">
        <f>AJ707*$AM$7</f>
        <v>1.1222614260000001</v>
      </c>
      <c r="AM707" s="73"/>
      <c r="AN707" s="28">
        <f>AI707+AK707</f>
        <v>11.222614260000002</v>
      </c>
      <c r="AO707" s="28">
        <f>AJ707+AL707</f>
        <v>6.7335685559999998</v>
      </c>
    </row>
    <row r="708" spans="1:41" s="13" customFormat="1" ht="38.25" customHeight="1">
      <c r="A708" s="160"/>
      <c r="B708" s="161"/>
      <c r="C708" s="162"/>
      <c r="D708" s="21" t="s">
        <v>49</v>
      </c>
      <c r="E708" s="22">
        <v>20</v>
      </c>
      <c r="F708" s="22">
        <v>12</v>
      </c>
      <c r="G708" s="24">
        <f>$G$591</f>
        <v>4.1000000000000002E-2</v>
      </c>
      <c r="H708" s="24">
        <f t="shared" si="100"/>
        <v>0.82000000000000006</v>
      </c>
      <c r="I708" s="25"/>
      <c r="J708" s="24">
        <f t="shared" si="101"/>
        <v>0.49199999999999999</v>
      </c>
      <c r="K708" s="25"/>
      <c r="L708" s="24"/>
      <c r="M708" s="24"/>
      <c r="N708" s="24"/>
      <c r="O708" s="24"/>
      <c r="P708" s="24"/>
      <c r="Q708" s="24"/>
      <c r="R708" s="24"/>
      <c r="S708" s="26"/>
      <c r="T708" s="44"/>
      <c r="U708" s="27"/>
      <c r="V708" s="27"/>
      <c r="W708" s="44"/>
      <c r="X708" s="24"/>
      <c r="Y708" s="24"/>
      <c r="Z708" s="44"/>
      <c r="AA708" s="24"/>
      <c r="AB708" s="24"/>
      <c r="AC708" s="24"/>
      <c r="AD708" s="24"/>
      <c r="AE708" s="44"/>
      <c r="AF708" s="24"/>
      <c r="AG708" s="24"/>
      <c r="AH708" s="44"/>
      <c r="AI708" s="28"/>
      <c r="AJ708" s="28"/>
      <c r="AK708" s="28"/>
      <c r="AL708" s="28"/>
      <c r="AM708" s="73"/>
      <c r="AN708" s="28"/>
      <c r="AO708" s="28"/>
    </row>
    <row r="709" spans="1:41" s="13" customFormat="1" ht="26.25" customHeight="1">
      <c r="A709" s="160" t="s">
        <v>922</v>
      </c>
      <c r="B709" s="161" t="s">
        <v>923</v>
      </c>
      <c r="C709" s="162" t="s">
        <v>178</v>
      </c>
      <c r="D709" s="21" t="s">
        <v>793</v>
      </c>
      <c r="E709" s="22">
        <v>10</v>
      </c>
      <c r="F709" s="22">
        <v>6</v>
      </c>
      <c r="G709" s="24">
        <f>$G$592</f>
        <v>6.0999999999999999E-2</v>
      </c>
      <c r="H709" s="24">
        <f t="shared" si="100"/>
        <v>0.61</v>
      </c>
      <c r="I709" s="25">
        <f>H709+H710</f>
        <v>1.4300000000000002</v>
      </c>
      <c r="J709" s="24">
        <f t="shared" si="101"/>
        <v>0.36599999999999999</v>
      </c>
      <c r="K709" s="25">
        <f>J709+J710</f>
        <v>0.85799999999999998</v>
      </c>
      <c r="L709" s="24"/>
      <c r="M709" s="24"/>
      <c r="N709" s="24"/>
      <c r="O709" s="24">
        <f>I709*$Q$7</f>
        <v>2.145E-2</v>
      </c>
      <c r="P709" s="24">
        <f>K709*$Q$7</f>
        <v>1.2869999999999999E-2</v>
      </c>
      <c r="Q709" s="24"/>
      <c r="R709" s="24">
        <f>I709*$T$7</f>
        <v>0.48620000000000008</v>
      </c>
      <c r="S709" s="26">
        <f>K709*$T$7</f>
        <v>0.29172000000000003</v>
      </c>
      <c r="T709" s="44"/>
      <c r="U709" s="27">
        <f>I709*$W$7</f>
        <v>1.4300000000000003E-4</v>
      </c>
      <c r="V709" s="27">
        <f>K709*$W$7</f>
        <v>8.5799999999999998E-5</v>
      </c>
      <c r="W709" s="44"/>
      <c r="X709" s="24">
        <f>I709*$Z$7</f>
        <v>1.088802</v>
      </c>
      <c r="Y709" s="24">
        <f>K709*$Z$7</f>
        <v>0.65328120000000001</v>
      </c>
      <c r="Z709" s="44"/>
      <c r="AA709" s="24">
        <f>I709+O709+R709+U709+X709</f>
        <v>3.0265950000000004</v>
      </c>
      <c r="AB709" s="24">
        <f>K709+P709+S709+V709+Y709</f>
        <v>1.815957</v>
      </c>
      <c r="AC709" s="24">
        <f>AA709*$AE$7</f>
        <v>6.0531900000000007</v>
      </c>
      <c r="AD709" s="24">
        <f>AB709*$AE$7</f>
        <v>3.6319140000000001</v>
      </c>
      <c r="AE709" s="44"/>
      <c r="AF709" s="24">
        <f>(AA709+AC709)*$AH$7</f>
        <v>0.27239355000000004</v>
      </c>
      <c r="AG709" s="24">
        <f>(AB709+AD709)*$AH$7</f>
        <v>0.16343612999999999</v>
      </c>
      <c r="AH709" s="44"/>
      <c r="AI709" s="28">
        <f>AA709+AC709+AF709</f>
        <v>9.3521785500000014</v>
      </c>
      <c r="AJ709" s="28">
        <f>AB709+AD709+AG709</f>
        <v>5.6113071300000001</v>
      </c>
      <c r="AK709" s="28">
        <f>AI709*$AM$7</f>
        <v>1.8704357100000004</v>
      </c>
      <c r="AL709" s="28">
        <f>AJ709*$AM$7</f>
        <v>1.1222614260000001</v>
      </c>
      <c r="AM709" s="73"/>
      <c r="AN709" s="28">
        <f>AI709+AK709</f>
        <v>11.222614260000002</v>
      </c>
      <c r="AO709" s="28">
        <f>AJ709+AL709</f>
        <v>6.7335685559999998</v>
      </c>
    </row>
    <row r="710" spans="1:41" s="13" customFormat="1" ht="24.75" customHeight="1">
      <c r="A710" s="160"/>
      <c r="B710" s="161"/>
      <c r="C710" s="162"/>
      <c r="D710" s="21" t="s">
        <v>49</v>
      </c>
      <c r="E710" s="22">
        <v>20</v>
      </c>
      <c r="F710" s="22">
        <v>12</v>
      </c>
      <c r="G710" s="24">
        <f>$G$591</f>
        <v>4.1000000000000002E-2</v>
      </c>
      <c r="H710" s="24">
        <f t="shared" si="100"/>
        <v>0.82000000000000006</v>
      </c>
      <c r="I710" s="25"/>
      <c r="J710" s="24">
        <f t="shared" si="101"/>
        <v>0.49199999999999999</v>
      </c>
      <c r="K710" s="25"/>
      <c r="L710" s="24"/>
      <c r="M710" s="24"/>
      <c r="N710" s="24"/>
      <c r="O710" s="24"/>
      <c r="P710" s="24"/>
      <c r="Q710" s="24"/>
      <c r="R710" s="24"/>
      <c r="S710" s="26"/>
      <c r="T710" s="44"/>
      <c r="U710" s="27"/>
      <c r="V710" s="27"/>
      <c r="W710" s="44"/>
      <c r="X710" s="24"/>
      <c r="Y710" s="24"/>
      <c r="Z710" s="44"/>
      <c r="AA710" s="24"/>
      <c r="AB710" s="24"/>
      <c r="AC710" s="24"/>
      <c r="AD710" s="24"/>
      <c r="AE710" s="44"/>
      <c r="AF710" s="24"/>
      <c r="AG710" s="24"/>
      <c r="AH710" s="44"/>
      <c r="AI710" s="28"/>
      <c r="AJ710" s="28"/>
      <c r="AK710" s="28"/>
      <c r="AL710" s="28"/>
      <c r="AM710" s="73"/>
      <c r="AN710" s="28"/>
      <c r="AO710" s="28"/>
    </row>
    <row r="711" spans="1:41" s="13" customFormat="1" ht="27" customHeight="1">
      <c r="A711" s="19" t="s">
        <v>924</v>
      </c>
      <c r="B711" s="20" t="s">
        <v>925</v>
      </c>
      <c r="C711" s="21"/>
      <c r="D711" s="21"/>
      <c r="E711" s="22"/>
      <c r="F711" s="22"/>
      <c r="G711" s="24"/>
      <c r="H711" s="24"/>
      <c r="I711" s="25"/>
      <c r="J711" s="24"/>
      <c r="K711" s="25"/>
      <c r="L711" s="24"/>
      <c r="M711" s="24"/>
      <c r="N711" s="24"/>
      <c r="O711" s="24"/>
      <c r="P711" s="24"/>
      <c r="Q711" s="24"/>
      <c r="R711" s="24"/>
      <c r="S711" s="26"/>
      <c r="T711" s="44"/>
      <c r="U711" s="27"/>
      <c r="V711" s="27"/>
      <c r="W711" s="44"/>
      <c r="X711" s="24"/>
      <c r="Y711" s="24"/>
      <c r="Z711" s="44"/>
      <c r="AA711" s="24"/>
      <c r="AB711" s="24"/>
      <c r="AC711" s="24"/>
      <c r="AD711" s="24"/>
      <c r="AE711" s="44"/>
      <c r="AF711" s="24"/>
      <c r="AG711" s="24"/>
      <c r="AH711" s="44"/>
      <c r="AI711" s="28"/>
      <c r="AJ711" s="28"/>
      <c r="AK711" s="28"/>
      <c r="AL711" s="28"/>
      <c r="AM711" s="73"/>
      <c r="AN711" s="28"/>
      <c r="AO711" s="28"/>
    </row>
    <row r="712" spans="1:41" s="13" customFormat="1" ht="26.25" customHeight="1">
      <c r="A712" s="160" t="s">
        <v>926</v>
      </c>
      <c r="B712" s="161" t="s">
        <v>927</v>
      </c>
      <c r="C712" s="162" t="s">
        <v>178</v>
      </c>
      <c r="D712" s="21" t="s">
        <v>793</v>
      </c>
      <c r="E712" s="22">
        <v>5</v>
      </c>
      <c r="F712" s="22">
        <v>3</v>
      </c>
      <c r="G712" s="24">
        <f>$G$592</f>
        <v>6.0999999999999999E-2</v>
      </c>
      <c r="H712" s="24">
        <f t="shared" si="100"/>
        <v>0.30499999999999999</v>
      </c>
      <c r="I712" s="25">
        <f>H712+H713</f>
        <v>0.63300000000000001</v>
      </c>
      <c r="J712" s="24">
        <f t="shared" si="101"/>
        <v>0.183</v>
      </c>
      <c r="K712" s="25">
        <f>J712+J713</f>
        <v>0.38800000000000001</v>
      </c>
      <c r="L712" s="24"/>
      <c r="M712" s="24"/>
      <c r="N712" s="24"/>
      <c r="O712" s="24">
        <f>I712*$Q$7</f>
        <v>9.495E-3</v>
      </c>
      <c r="P712" s="24">
        <f>K712*$Q$7</f>
        <v>5.8199999999999997E-3</v>
      </c>
      <c r="Q712" s="24"/>
      <c r="R712" s="24">
        <f>I712*$T$7</f>
        <v>0.21522000000000002</v>
      </c>
      <c r="S712" s="26">
        <f>K712*$T$7</f>
        <v>0.13192000000000001</v>
      </c>
      <c r="T712" s="44"/>
      <c r="U712" s="27">
        <f>I712*$W$7</f>
        <v>6.3300000000000007E-5</v>
      </c>
      <c r="V712" s="27">
        <f>K712*$W$7</f>
        <v>3.8800000000000001E-5</v>
      </c>
      <c r="W712" s="44"/>
      <c r="X712" s="24">
        <f>I712*$Z$7</f>
        <v>0.48196620000000001</v>
      </c>
      <c r="Y712" s="24">
        <f>K712*$Z$7</f>
        <v>0.2954232</v>
      </c>
      <c r="Z712" s="44"/>
      <c r="AA712" s="24">
        <f>I712+O712+R712+U712+X712</f>
        <v>1.3397445000000001</v>
      </c>
      <c r="AB712" s="24">
        <f>K712+P712+S712+V712+Y712</f>
        <v>0.82120199999999999</v>
      </c>
      <c r="AC712" s="24">
        <f>AA712*$AE$7</f>
        <v>2.6794890000000002</v>
      </c>
      <c r="AD712" s="24">
        <f>AB712*$AE$7</f>
        <v>1.642404</v>
      </c>
      <c r="AE712" s="44"/>
      <c r="AF712" s="24">
        <f>(AA712+AC712)*$AH$7</f>
        <v>0.120577005</v>
      </c>
      <c r="AG712" s="24">
        <f>(AB712+AD712)*$AH$7</f>
        <v>7.390817999999999E-2</v>
      </c>
      <c r="AH712" s="44"/>
      <c r="AI712" s="28">
        <f>AA712+AC712+AF712</f>
        <v>4.1398105050000007</v>
      </c>
      <c r="AJ712" s="28">
        <f>AB712+AD712+AG712</f>
        <v>2.5375141800000001</v>
      </c>
      <c r="AK712" s="28">
        <f>AI712*$AM$7</f>
        <v>0.82796210100000023</v>
      </c>
      <c r="AL712" s="28">
        <f>AJ712*$AM$7</f>
        <v>0.50750283600000001</v>
      </c>
      <c r="AM712" s="73"/>
      <c r="AN712" s="28">
        <f>AI712+AK712</f>
        <v>4.9677726060000005</v>
      </c>
      <c r="AO712" s="28">
        <f>AJ712+AL712</f>
        <v>3.0450170160000001</v>
      </c>
    </row>
    <row r="713" spans="1:41" s="13" customFormat="1" ht="27" customHeight="1">
      <c r="A713" s="160"/>
      <c r="B713" s="161"/>
      <c r="C713" s="162"/>
      <c r="D713" s="21" t="s">
        <v>49</v>
      </c>
      <c r="E713" s="22">
        <v>8</v>
      </c>
      <c r="F713" s="22">
        <v>5</v>
      </c>
      <c r="G713" s="24">
        <f>$G$591</f>
        <v>4.1000000000000002E-2</v>
      </c>
      <c r="H713" s="24">
        <f t="shared" si="100"/>
        <v>0.32800000000000001</v>
      </c>
      <c r="I713" s="25"/>
      <c r="J713" s="24">
        <f t="shared" si="101"/>
        <v>0.20500000000000002</v>
      </c>
      <c r="K713" s="25"/>
      <c r="L713" s="24"/>
      <c r="M713" s="24"/>
      <c r="N713" s="24"/>
      <c r="O713" s="24"/>
      <c r="P713" s="24"/>
      <c r="Q713" s="24"/>
      <c r="R713" s="24"/>
      <c r="S713" s="26"/>
      <c r="T713" s="44"/>
      <c r="U713" s="27"/>
      <c r="V713" s="27"/>
      <c r="W713" s="44"/>
      <c r="X713" s="24"/>
      <c r="Y713" s="24"/>
      <c r="Z713" s="44"/>
      <c r="AA713" s="24"/>
      <c r="AB713" s="24"/>
      <c r="AC713" s="24"/>
      <c r="AD713" s="24"/>
      <c r="AE713" s="44"/>
      <c r="AF713" s="24"/>
      <c r="AG713" s="24"/>
      <c r="AH713" s="44"/>
      <c r="AI713" s="28"/>
      <c r="AJ713" s="28"/>
      <c r="AK713" s="28"/>
      <c r="AL713" s="28"/>
      <c r="AM713" s="73"/>
      <c r="AN713" s="28"/>
      <c r="AO713" s="28"/>
    </row>
    <row r="714" spans="1:41" s="13" customFormat="1" ht="38.25" customHeight="1">
      <c r="A714" s="160" t="s">
        <v>928</v>
      </c>
      <c r="B714" s="161" t="s">
        <v>929</v>
      </c>
      <c r="C714" s="162" t="s">
        <v>178</v>
      </c>
      <c r="D714" s="21" t="s">
        <v>793</v>
      </c>
      <c r="E714" s="22">
        <v>7</v>
      </c>
      <c r="F714" s="22">
        <v>5</v>
      </c>
      <c r="G714" s="24">
        <f>$G$592</f>
        <v>6.0999999999999999E-2</v>
      </c>
      <c r="H714" s="24">
        <f t="shared" si="100"/>
        <v>0.42699999999999999</v>
      </c>
      <c r="I714" s="25">
        <f>H714+H715</f>
        <v>0.96</v>
      </c>
      <c r="J714" s="24">
        <f t="shared" si="101"/>
        <v>0.30499999999999999</v>
      </c>
      <c r="K714" s="25">
        <f>J714+J715</f>
        <v>0.71500000000000008</v>
      </c>
      <c r="L714" s="24"/>
      <c r="M714" s="24"/>
      <c r="N714" s="24"/>
      <c r="O714" s="24">
        <f>I714*$Q$7</f>
        <v>1.44E-2</v>
      </c>
      <c r="P714" s="24">
        <f>K714*$Q$7</f>
        <v>1.0725E-2</v>
      </c>
      <c r="Q714" s="24"/>
      <c r="R714" s="24">
        <f>I714*$T$7</f>
        <v>0.32640000000000002</v>
      </c>
      <c r="S714" s="26">
        <f>K714*$T$7</f>
        <v>0.24310000000000004</v>
      </c>
      <c r="T714" s="44"/>
      <c r="U714" s="27">
        <f>I714*$W$7</f>
        <v>9.6000000000000002E-5</v>
      </c>
      <c r="V714" s="27">
        <f>K714*$W$7</f>
        <v>7.1500000000000017E-5</v>
      </c>
      <c r="W714" s="44"/>
      <c r="X714" s="24">
        <f>I714*$Z$7</f>
        <v>0.73094399999999993</v>
      </c>
      <c r="Y714" s="24">
        <f>K714*$Z$7</f>
        <v>0.54440100000000002</v>
      </c>
      <c r="Z714" s="44"/>
      <c r="AA714" s="24">
        <f>I714+O714+R714+U714+X714</f>
        <v>2.0318399999999999</v>
      </c>
      <c r="AB714" s="24">
        <f>K714+P714+S714+V714+Y714</f>
        <v>1.5132975000000002</v>
      </c>
      <c r="AC714" s="24">
        <f>AA714*$AE$7</f>
        <v>4.0636799999999997</v>
      </c>
      <c r="AD714" s="24">
        <f>AB714*$AE$7</f>
        <v>3.0265950000000004</v>
      </c>
      <c r="AE714" s="44"/>
      <c r="AF714" s="24">
        <f>(AA714+AC714)*$AH$7</f>
        <v>0.18286559999999999</v>
      </c>
      <c r="AG714" s="24">
        <f>(AB714+AD714)*$AH$7</f>
        <v>0.13619677500000002</v>
      </c>
      <c r="AH714" s="44"/>
      <c r="AI714" s="28">
        <f>AA714+AC714+AF714</f>
        <v>6.2783856</v>
      </c>
      <c r="AJ714" s="28">
        <f>AB714+AD714+AG714</f>
        <v>4.6760892750000007</v>
      </c>
      <c r="AK714" s="28">
        <f>AI714*$AM$7</f>
        <v>1.2556771200000001</v>
      </c>
      <c r="AL714" s="28">
        <f>AJ714*$AM$7</f>
        <v>0.93521785500000021</v>
      </c>
      <c r="AM714" s="73"/>
      <c r="AN714" s="28">
        <f>AI714+AK714</f>
        <v>7.5340627199999997</v>
      </c>
      <c r="AO714" s="28">
        <f>AJ714+AL714</f>
        <v>5.611307130000001</v>
      </c>
    </row>
    <row r="715" spans="1:41" s="13" customFormat="1" ht="38.25" customHeight="1">
      <c r="A715" s="160"/>
      <c r="B715" s="161"/>
      <c r="C715" s="162"/>
      <c r="D715" s="21" t="s">
        <v>49</v>
      </c>
      <c r="E715" s="22">
        <v>13</v>
      </c>
      <c r="F715" s="22">
        <v>10</v>
      </c>
      <c r="G715" s="24">
        <f>$G$591</f>
        <v>4.1000000000000002E-2</v>
      </c>
      <c r="H715" s="24">
        <f t="shared" si="100"/>
        <v>0.53300000000000003</v>
      </c>
      <c r="I715" s="25"/>
      <c r="J715" s="24">
        <f t="shared" si="101"/>
        <v>0.41000000000000003</v>
      </c>
      <c r="K715" s="25"/>
      <c r="L715" s="24"/>
      <c r="M715" s="24"/>
      <c r="N715" s="24"/>
      <c r="O715" s="24"/>
      <c r="P715" s="24"/>
      <c r="Q715" s="24"/>
      <c r="R715" s="24"/>
      <c r="S715" s="26"/>
      <c r="T715" s="44"/>
      <c r="U715" s="27"/>
      <c r="V715" s="27"/>
      <c r="W715" s="44"/>
      <c r="X715" s="24"/>
      <c r="Y715" s="24"/>
      <c r="Z715" s="44"/>
      <c r="AA715" s="24"/>
      <c r="AB715" s="24"/>
      <c r="AC715" s="24"/>
      <c r="AD715" s="24"/>
      <c r="AE715" s="44"/>
      <c r="AF715" s="24"/>
      <c r="AG715" s="24"/>
      <c r="AH715" s="44"/>
      <c r="AI715" s="28"/>
      <c r="AJ715" s="28"/>
      <c r="AK715" s="28"/>
      <c r="AL715" s="28"/>
      <c r="AM715" s="73"/>
      <c r="AN715" s="28"/>
      <c r="AO715" s="28"/>
    </row>
    <row r="716" spans="1:41" s="13" customFormat="1" ht="29.25" customHeight="1">
      <c r="A716" s="19" t="s">
        <v>930</v>
      </c>
      <c r="B716" s="20" t="s">
        <v>931</v>
      </c>
      <c r="C716" s="21"/>
      <c r="D716" s="21"/>
      <c r="E716" s="22"/>
      <c r="F716" s="22"/>
      <c r="G716" s="24"/>
      <c r="H716" s="24"/>
      <c r="I716" s="25"/>
      <c r="J716" s="24"/>
      <c r="K716" s="25"/>
      <c r="L716" s="24"/>
      <c r="M716" s="24"/>
      <c r="N716" s="24"/>
      <c r="O716" s="24"/>
      <c r="P716" s="24"/>
      <c r="Q716" s="24"/>
      <c r="R716" s="24"/>
      <c r="S716" s="26"/>
      <c r="T716" s="44"/>
      <c r="U716" s="27"/>
      <c r="V716" s="27"/>
      <c r="W716" s="44"/>
      <c r="X716" s="24"/>
      <c r="Y716" s="24"/>
      <c r="Z716" s="44"/>
      <c r="AA716" s="24"/>
      <c r="AB716" s="24"/>
      <c r="AC716" s="24"/>
      <c r="AD716" s="24"/>
      <c r="AE716" s="44"/>
      <c r="AF716" s="24"/>
      <c r="AG716" s="24"/>
      <c r="AH716" s="44"/>
      <c r="AI716" s="28"/>
      <c r="AJ716" s="28"/>
      <c r="AK716" s="28"/>
      <c r="AL716" s="28"/>
      <c r="AM716" s="73"/>
      <c r="AN716" s="28"/>
      <c r="AO716" s="28"/>
    </row>
    <row r="717" spans="1:41" s="13" customFormat="1" ht="21" customHeight="1">
      <c r="A717" s="160" t="s">
        <v>932</v>
      </c>
      <c r="B717" s="161" t="s">
        <v>927</v>
      </c>
      <c r="C717" s="162" t="s">
        <v>178</v>
      </c>
      <c r="D717" s="21" t="s">
        <v>793</v>
      </c>
      <c r="E717" s="22">
        <v>5</v>
      </c>
      <c r="F717" s="22">
        <v>3</v>
      </c>
      <c r="G717" s="24">
        <f>$G$592</f>
        <v>6.0999999999999999E-2</v>
      </c>
      <c r="H717" s="24">
        <f t="shared" si="100"/>
        <v>0.30499999999999999</v>
      </c>
      <c r="I717" s="25">
        <f>H717+H718</f>
        <v>0.67399999999999993</v>
      </c>
      <c r="J717" s="24">
        <f t="shared" si="101"/>
        <v>0.183</v>
      </c>
      <c r="K717" s="25">
        <f>J717+J718</f>
        <v>0.38800000000000001</v>
      </c>
      <c r="L717" s="24"/>
      <c r="M717" s="24"/>
      <c r="N717" s="24"/>
      <c r="O717" s="24">
        <f>I717*$Q$7</f>
        <v>1.0109999999999999E-2</v>
      </c>
      <c r="P717" s="24">
        <f>K717*$Q$7</f>
        <v>5.8199999999999997E-3</v>
      </c>
      <c r="Q717" s="24"/>
      <c r="R717" s="24">
        <f>I717*$T$7</f>
        <v>0.22916</v>
      </c>
      <c r="S717" s="26">
        <f>K717*$T$7</f>
        <v>0.13192000000000001</v>
      </c>
      <c r="T717" s="44"/>
      <c r="U717" s="27">
        <f>I717*$W$7</f>
        <v>6.7399999999999998E-5</v>
      </c>
      <c r="V717" s="27">
        <f>K717*$W$7</f>
        <v>3.8800000000000001E-5</v>
      </c>
      <c r="W717" s="44"/>
      <c r="X717" s="24">
        <f>I717*$Z$7</f>
        <v>0.51318359999999996</v>
      </c>
      <c r="Y717" s="24">
        <f>K717*$Z$7</f>
        <v>0.2954232</v>
      </c>
      <c r="Z717" s="44"/>
      <c r="AA717" s="24">
        <f>I717+O717+R717+U717+X717</f>
        <v>1.4265209999999999</v>
      </c>
      <c r="AB717" s="24">
        <f>K717+P717+S717+V717+Y717</f>
        <v>0.82120199999999999</v>
      </c>
      <c r="AC717" s="24">
        <f>AA717*$AE$7</f>
        <v>2.8530419999999999</v>
      </c>
      <c r="AD717" s="24">
        <f>AB717*$AE$7</f>
        <v>1.642404</v>
      </c>
      <c r="AE717" s="44"/>
      <c r="AF717" s="24">
        <f>(AA717+AC717)*$AH$7</f>
        <v>0.12838688999999998</v>
      </c>
      <c r="AG717" s="24">
        <f>(AB717+AD717)*$AH$7</f>
        <v>7.390817999999999E-2</v>
      </c>
      <c r="AH717" s="44"/>
      <c r="AI717" s="28">
        <f>AA717+AC717+AF717</f>
        <v>4.4079498899999994</v>
      </c>
      <c r="AJ717" s="28">
        <f>AB717+AD717+AG717</f>
        <v>2.5375141800000001</v>
      </c>
      <c r="AK717" s="28">
        <f>AI717*$AM$7</f>
        <v>0.88158997799999994</v>
      </c>
      <c r="AL717" s="28">
        <f>AJ717*$AM$7</f>
        <v>0.50750283600000001</v>
      </c>
      <c r="AM717" s="73"/>
      <c r="AN717" s="28">
        <f>AI717+AK717</f>
        <v>5.2895398679999994</v>
      </c>
      <c r="AO717" s="28">
        <f>AJ717+AL717</f>
        <v>3.0450170160000001</v>
      </c>
    </row>
    <row r="718" spans="1:41" s="13" customFormat="1" ht="30.75" customHeight="1">
      <c r="A718" s="160"/>
      <c r="B718" s="161"/>
      <c r="C718" s="162"/>
      <c r="D718" s="21" t="s">
        <v>49</v>
      </c>
      <c r="E718" s="22">
        <v>9</v>
      </c>
      <c r="F718" s="22">
        <v>5</v>
      </c>
      <c r="G718" s="24">
        <f>$G$591</f>
        <v>4.1000000000000002E-2</v>
      </c>
      <c r="H718" s="24">
        <f t="shared" si="100"/>
        <v>0.36899999999999999</v>
      </c>
      <c r="I718" s="25"/>
      <c r="J718" s="24">
        <f t="shared" si="101"/>
        <v>0.20500000000000002</v>
      </c>
      <c r="K718" s="25"/>
      <c r="L718" s="24"/>
      <c r="M718" s="24"/>
      <c r="N718" s="24"/>
      <c r="O718" s="24"/>
      <c r="P718" s="24"/>
      <c r="Q718" s="24"/>
      <c r="R718" s="24"/>
      <c r="S718" s="26"/>
      <c r="T718" s="44"/>
      <c r="U718" s="27"/>
      <c r="V718" s="27"/>
      <c r="W718" s="44"/>
      <c r="X718" s="24"/>
      <c r="Y718" s="24"/>
      <c r="Z718" s="44"/>
      <c r="AA718" s="24"/>
      <c r="AB718" s="24"/>
      <c r="AC718" s="24"/>
      <c r="AD718" s="24"/>
      <c r="AE718" s="44"/>
      <c r="AF718" s="24"/>
      <c r="AG718" s="24"/>
      <c r="AH718" s="44"/>
      <c r="AI718" s="28"/>
      <c r="AJ718" s="28"/>
      <c r="AK718" s="28"/>
      <c r="AL718" s="28"/>
      <c r="AM718" s="73"/>
      <c r="AN718" s="28"/>
      <c r="AO718" s="28"/>
    </row>
    <row r="719" spans="1:41" s="13" customFormat="1" ht="21" customHeight="1">
      <c r="A719" s="160" t="s">
        <v>933</v>
      </c>
      <c r="B719" s="161" t="s">
        <v>929</v>
      </c>
      <c r="C719" s="162" t="s">
        <v>178</v>
      </c>
      <c r="D719" s="21" t="s">
        <v>793</v>
      </c>
      <c r="E719" s="22">
        <v>7</v>
      </c>
      <c r="F719" s="22">
        <v>5</v>
      </c>
      <c r="G719" s="24">
        <f>$G$592</f>
        <v>6.0999999999999999E-2</v>
      </c>
      <c r="H719" s="24">
        <f t="shared" si="100"/>
        <v>0.42699999999999999</v>
      </c>
      <c r="I719" s="25">
        <f>H719+H720</f>
        <v>1.0010000000000001</v>
      </c>
      <c r="J719" s="24">
        <f t="shared" si="101"/>
        <v>0.30499999999999999</v>
      </c>
      <c r="K719" s="25">
        <f>J719+J720</f>
        <v>0.71500000000000008</v>
      </c>
      <c r="L719" s="24"/>
      <c r="M719" s="24"/>
      <c r="N719" s="24"/>
      <c r="O719" s="24">
        <f>I719*$Q$7</f>
        <v>1.5015000000000001E-2</v>
      </c>
      <c r="P719" s="24">
        <f>K719*$Q$7</f>
        <v>1.0725E-2</v>
      </c>
      <c r="Q719" s="24"/>
      <c r="R719" s="24">
        <f>I719*$T$7</f>
        <v>0.34034000000000009</v>
      </c>
      <c r="S719" s="26">
        <f>K719*$T$7</f>
        <v>0.24310000000000004</v>
      </c>
      <c r="T719" s="44"/>
      <c r="U719" s="27">
        <f>I719*$W$7</f>
        <v>1.0010000000000002E-4</v>
      </c>
      <c r="V719" s="27">
        <f>K719*$W$7</f>
        <v>7.1500000000000017E-5</v>
      </c>
      <c r="W719" s="44"/>
      <c r="X719" s="24">
        <f>I719*$Z$7</f>
        <v>0.7621614000000001</v>
      </c>
      <c r="Y719" s="24">
        <f>K719*$Z$7</f>
        <v>0.54440100000000002</v>
      </c>
      <c r="Z719" s="44"/>
      <c r="AA719" s="24">
        <f>I719+O719+R719+U719+X719</f>
        <v>2.1186165000000003</v>
      </c>
      <c r="AB719" s="24">
        <f>K719+P719+S719+V719+Y719</f>
        <v>1.5132975000000002</v>
      </c>
      <c r="AC719" s="24">
        <f>AA719*$AE$7</f>
        <v>4.2372330000000007</v>
      </c>
      <c r="AD719" s="24">
        <f>AB719*$AE$7</f>
        <v>3.0265950000000004</v>
      </c>
      <c r="AE719" s="44"/>
      <c r="AF719" s="24">
        <f>(AA719+AC719)*$AH$7</f>
        <v>0.19067548500000003</v>
      </c>
      <c r="AG719" s="24">
        <f>(AB719+AD719)*$AH$7</f>
        <v>0.13619677500000002</v>
      </c>
      <c r="AH719" s="44"/>
      <c r="AI719" s="28">
        <f>AA719+AC719+AF719</f>
        <v>6.5465249850000014</v>
      </c>
      <c r="AJ719" s="28">
        <f>AB719+AD719+AG719</f>
        <v>4.6760892750000007</v>
      </c>
      <c r="AK719" s="28">
        <f>AI719*$AM$7</f>
        <v>1.3093049970000004</v>
      </c>
      <c r="AL719" s="28">
        <f>AJ719*$AM$7</f>
        <v>0.93521785500000021</v>
      </c>
      <c r="AM719" s="73"/>
      <c r="AN719" s="28">
        <f>AI719+AK719</f>
        <v>7.8558299820000013</v>
      </c>
      <c r="AO719" s="28">
        <f>AJ719+AL719</f>
        <v>5.611307130000001</v>
      </c>
    </row>
    <row r="720" spans="1:41" s="13" customFormat="1" ht="32.25" customHeight="1">
      <c r="A720" s="160"/>
      <c r="B720" s="161"/>
      <c r="C720" s="162"/>
      <c r="D720" s="21" t="s">
        <v>49</v>
      </c>
      <c r="E720" s="22">
        <v>14</v>
      </c>
      <c r="F720" s="22">
        <v>10</v>
      </c>
      <c r="G720" s="24">
        <f>$G$591</f>
        <v>4.1000000000000002E-2</v>
      </c>
      <c r="H720" s="24">
        <f t="shared" si="100"/>
        <v>0.57400000000000007</v>
      </c>
      <c r="I720" s="25"/>
      <c r="J720" s="24">
        <f t="shared" si="101"/>
        <v>0.41000000000000003</v>
      </c>
      <c r="K720" s="25"/>
      <c r="L720" s="24"/>
      <c r="M720" s="24"/>
      <c r="N720" s="24"/>
      <c r="O720" s="24"/>
      <c r="P720" s="24"/>
      <c r="Q720" s="24"/>
      <c r="R720" s="24"/>
      <c r="S720" s="26"/>
      <c r="T720" s="44"/>
      <c r="U720" s="27"/>
      <c r="V720" s="27"/>
      <c r="W720" s="44"/>
      <c r="X720" s="24"/>
      <c r="Y720" s="24"/>
      <c r="Z720" s="44"/>
      <c r="AA720" s="24"/>
      <c r="AB720" s="24"/>
      <c r="AC720" s="24"/>
      <c r="AD720" s="24"/>
      <c r="AE720" s="44"/>
      <c r="AF720" s="24"/>
      <c r="AG720" s="24"/>
      <c r="AH720" s="44"/>
      <c r="AI720" s="28"/>
      <c r="AJ720" s="28"/>
      <c r="AK720" s="28"/>
      <c r="AL720" s="28"/>
      <c r="AM720" s="73"/>
      <c r="AN720" s="28"/>
      <c r="AO720" s="28"/>
    </row>
    <row r="721" spans="1:41" s="13" customFormat="1" ht="29.25" customHeight="1">
      <c r="A721" s="160" t="s">
        <v>934</v>
      </c>
      <c r="B721" s="161" t="s">
        <v>935</v>
      </c>
      <c r="C721" s="162" t="s">
        <v>178</v>
      </c>
      <c r="D721" s="21" t="s">
        <v>793</v>
      </c>
      <c r="E721" s="22">
        <v>5</v>
      </c>
      <c r="F721" s="22">
        <v>3</v>
      </c>
      <c r="G721" s="24">
        <f>$G$592</f>
        <v>6.0999999999999999E-2</v>
      </c>
      <c r="H721" s="24">
        <f t="shared" si="100"/>
        <v>0.30499999999999999</v>
      </c>
      <c r="I721" s="25">
        <f>H721+H722</f>
        <v>0.59200000000000008</v>
      </c>
      <c r="J721" s="24">
        <f t="shared" si="101"/>
        <v>0.183</v>
      </c>
      <c r="K721" s="25">
        <f>J721+J722</f>
        <v>0.34699999999999998</v>
      </c>
      <c r="L721" s="24"/>
      <c r="M721" s="24"/>
      <c r="N721" s="24"/>
      <c r="O721" s="24">
        <f>I721*$Q$7</f>
        <v>8.8800000000000007E-3</v>
      </c>
      <c r="P721" s="24">
        <f>K721*$Q$7</f>
        <v>5.2049999999999996E-3</v>
      </c>
      <c r="Q721" s="24"/>
      <c r="R721" s="24">
        <f>I721*$T$7</f>
        <v>0.20128000000000004</v>
      </c>
      <c r="S721" s="26">
        <f>K721*$T$7</f>
        <v>0.11798</v>
      </c>
      <c r="T721" s="44"/>
      <c r="U721" s="27">
        <f>I721*$W$7</f>
        <v>5.9200000000000009E-5</v>
      </c>
      <c r="V721" s="27">
        <f>K721*$W$7</f>
        <v>3.4699999999999996E-5</v>
      </c>
      <c r="W721" s="44"/>
      <c r="X721" s="24">
        <f>I721*$Z$7</f>
        <v>0.45074880000000006</v>
      </c>
      <c r="Y721" s="24">
        <f>K721*$Z$7</f>
        <v>0.26420579999999999</v>
      </c>
      <c r="Z721" s="44"/>
      <c r="AA721" s="24">
        <f>I721+O721+R721+U721+X721</f>
        <v>1.2529680000000001</v>
      </c>
      <c r="AB721" s="24">
        <f>K721+P721+S721+V721+Y721</f>
        <v>0.73442549999999995</v>
      </c>
      <c r="AC721" s="24">
        <f>AA721*$AE$7</f>
        <v>2.5059360000000002</v>
      </c>
      <c r="AD721" s="24">
        <f>AB721*$AE$7</f>
        <v>1.4688509999999999</v>
      </c>
      <c r="AE721" s="44"/>
      <c r="AF721" s="24">
        <f>(AA721+AC721)*$AH$7</f>
        <v>0.11276712</v>
      </c>
      <c r="AG721" s="24">
        <f>(AB721+AD721)*$AH$7</f>
        <v>6.6098294999999987E-2</v>
      </c>
      <c r="AH721" s="44"/>
      <c r="AI721" s="28">
        <f>AA721+AC721+AF721</f>
        <v>3.8716711200000002</v>
      </c>
      <c r="AJ721" s="28">
        <f>AB721+AD721+AG721</f>
        <v>2.2693747950000001</v>
      </c>
      <c r="AK721" s="28">
        <f>AI721*$AM$7</f>
        <v>0.77433422400000007</v>
      </c>
      <c r="AL721" s="28">
        <f>AJ721*$AM$7</f>
        <v>0.45387495900000002</v>
      </c>
      <c r="AM721" s="73"/>
      <c r="AN721" s="28">
        <f>AI721+AK721</f>
        <v>4.6460053440000006</v>
      </c>
      <c r="AO721" s="28">
        <f>AJ721+AL721</f>
        <v>2.7232497540000002</v>
      </c>
    </row>
    <row r="722" spans="1:41" s="13" customFormat="1" ht="24.75" customHeight="1">
      <c r="A722" s="160"/>
      <c r="B722" s="161"/>
      <c r="C722" s="162"/>
      <c r="D722" s="21" t="s">
        <v>49</v>
      </c>
      <c r="E722" s="22">
        <v>7</v>
      </c>
      <c r="F722" s="22">
        <v>4</v>
      </c>
      <c r="G722" s="24">
        <f>$G$591</f>
        <v>4.1000000000000002E-2</v>
      </c>
      <c r="H722" s="24">
        <f t="shared" si="100"/>
        <v>0.28700000000000003</v>
      </c>
      <c r="I722" s="25"/>
      <c r="J722" s="24">
        <f t="shared" si="101"/>
        <v>0.16400000000000001</v>
      </c>
      <c r="K722" s="25"/>
      <c r="L722" s="24"/>
      <c r="M722" s="24"/>
      <c r="N722" s="24"/>
      <c r="O722" s="24"/>
      <c r="P722" s="24"/>
      <c r="Q722" s="24"/>
      <c r="R722" s="24"/>
      <c r="S722" s="26"/>
      <c r="T722" s="44"/>
      <c r="U722" s="27"/>
      <c r="V722" s="27"/>
      <c r="W722" s="44"/>
      <c r="X722" s="24"/>
      <c r="Y722" s="24"/>
      <c r="Z722" s="44"/>
      <c r="AA722" s="24"/>
      <c r="AB722" s="24"/>
      <c r="AC722" s="24"/>
      <c r="AD722" s="24"/>
      <c r="AE722" s="44"/>
      <c r="AF722" s="24"/>
      <c r="AG722" s="24"/>
      <c r="AH722" s="44"/>
      <c r="AI722" s="28"/>
      <c r="AJ722" s="28"/>
      <c r="AK722" s="28"/>
      <c r="AL722" s="28"/>
      <c r="AM722" s="73"/>
      <c r="AN722" s="28"/>
      <c r="AO722" s="28"/>
    </row>
    <row r="723" spans="1:41" s="13" customFormat="1" ht="22.5" customHeight="1">
      <c r="A723" s="160" t="s">
        <v>936</v>
      </c>
      <c r="B723" s="161" t="s">
        <v>937</v>
      </c>
      <c r="C723" s="162" t="s">
        <v>178</v>
      </c>
      <c r="D723" s="21" t="s">
        <v>793</v>
      </c>
      <c r="E723" s="22">
        <v>7</v>
      </c>
      <c r="F723" s="22">
        <v>4</v>
      </c>
      <c r="G723" s="24">
        <f>$G$592</f>
        <v>6.0999999999999999E-2</v>
      </c>
      <c r="H723" s="24">
        <f t="shared" si="100"/>
        <v>0.42699999999999999</v>
      </c>
      <c r="I723" s="25">
        <f>H723+H724</f>
        <v>2.0670000000000002</v>
      </c>
      <c r="J723" s="24">
        <f t="shared" si="101"/>
        <v>0.24399999999999999</v>
      </c>
      <c r="K723" s="25">
        <f>J723+J724</f>
        <v>1.228</v>
      </c>
      <c r="L723" s="24"/>
      <c r="M723" s="24"/>
      <c r="N723" s="24"/>
      <c r="O723" s="24">
        <f>I723*$Q$7</f>
        <v>3.1005000000000001E-2</v>
      </c>
      <c r="P723" s="24">
        <f>K723*$Q$7</f>
        <v>1.8419999999999999E-2</v>
      </c>
      <c r="Q723" s="24"/>
      <c r="R723" s="24">
        <f>I723*$T$7</f>
        <v>0.70278000000000007</v>
      </c>
      <c r="S723" s="26">
        <f>K723*$T$7</f>
        <v>0.41752</v>
      </c>
      <c r="T723" s="44"/>
      <c r="U723" s="27">
        <f>I723*$W$7</f>
        <v>2.0670000000000004E-4</v>
      </c>
      <c r="V723" s="27">
        <f>K723*$W$7</f>
        <v>1.228E-4</v>
      </c>
      <c r="W723" s="44"/>
      <c r="X723" s="24">
        <f>I723*$Z$7</f>
        <v>1.5738138000000002</v>
      </c>
      <c r="Y723" s="24">
        <f>K723*$Z$7</f>
        <v>0.93499919999999992</v>
      </c>
      <c r="Z723" s="44"/>
      <c r="AA723" s="24">
        <f>I723+O723+R723+U723+X723</f>
        <v>4.3748055000000008</v>
      </c>
      <c r="AB723" s="24">
        <f>K723+P723+S723+V723+Y723</f>
        <v>2.599062</v>
      </c>
      <c r="AC723" s="24">
        <f>AA723*$AE$7</f>
        <v>8.7496110000000016</v>
      </c>
      <c r="AD723" s="24">
        <f>AB723*$AE$7</f>
        <v>5.198124</v>
      </c>
      <c r="AE723" s="44"/>
      <c r="AF723" s="24">
        <f>(AA723+AC723)*$AH$7</f>
        <v>0.39373249500000007</v>
      </c>
      <c r="AG723" s="24">
        <f>(AB723+AD723)*$AH$7</f>
        <v>0.23391557999999998</v>
      </c>
      <c r="AH723" s="44"/>
      <c r="AI723" s="28">
        <f>AA723+AC723+AF723</f>
        <v>13.518148995000002</v>
      </c>
      <c r="AJ723" s="28">
        <f>AB723+AD723+AG723</f>
        <v>8.0311015799999996</v>
      </c>
      <c r="AK723" s="28">
        <f>AI723*$AM$7</f>
        <v>2.7036297990000007</v>
      </c>
      <c r="AL723" s="28">
        <f>AJ723*$AM$7</f>
        <v>1.6062203159999999</v>
      </c>
      <c r="AM723" s="73"/>
      <c r="AN723" s="28">
        <f>AI723+AK723</f>
        <v>16.221778794000002</v>
      </c>
      <c r="AO723" s="28">
        <f>AJ723+AL723</f>
        <v>9.6373218959999996</v>
      </c>
    </row>
    <row r="724" spans="1:41" s="13" customFormat="1" ht="38.25" customHeight="1">
      <c r="A724" s="160"/>
      <c r="B724" s="161"/>
      <c r="C724" s="162"/>
      <c r="D724" s="21" t="s">
        <v>49</v>
      </c>
      <c r="E724" s="22">
        <v>40</v>
      </c>
      <c r="F724" s="22">
        <v>24</v>
      </c>
      <c r="G724" s="24">
        <f>$G$591</f>
        <v>4.1000000000000002E-2</v>
      </c>
      <c r="H724" s="24">
        <f t="shared" si="100"/>
        <v>1.6400000000000001</v>
      </c>
      <c r="I724" s="25"/>
      <c r="J724" s="24">
        <f t="shared" si="101"/>
        <v>0.98399999999999999</v>
      </c>
      <c r="K724" s="25"/>
      <c r="L724" s="24"/>
      <c r="M724" s="24"/>
      <c r="N724" s="24"/>
      <c r="O724" s="24"/>
      <c r="P724" s="24"/>
      <c r="Q724" s="24"/>
      <c r="R724" s="24"/>
      <c r="S724" s="26"/>
      <c r="T724" s="44"/>
      <c r="U724" s="27"/>
      <c r="V724" s="27"/>
      <c r="W724" s="44"/>
      <c r="X724" s="24"/>
      <c r="Y724" s="24"/>
      <c r="Z724" s="44"/>
      <c r="AA724" s="24"/>
      <c r="AB724" s="24"/>
      <c r="AC724" s="24"/>
      <c r="AD724" s="24"/>
      <c r="AE724" s="44"/>
      <c r="AF724" s="24"/>
      <c r="AG724" s="24"/>
      <c r="AH724" s="44"/>
      <c r="AI724" s="28"/>
      <c r="AJ724" s="28"/>
      <c r="AK724" s="28"/>
      <c r="AL724" s="28"/>
      <c r="AM724" s="73"/>
      <c r="AN724" s="28"/>
      <c r="AO724" s="28"/>
    </row>
    <row r="725" spans="1:41" s="13" customFormat="1" ht="29.25" customHeight="1">
      <c r="A725" s="160" t="s">
        <v>938</v>
      </c>
      <c r="B725" s="161" t="s">
        <v>939</v>
      </c>
      <c r="C725" s="162" t="s">
        <v>178</v>
      </c>
      <c r="D725" s="21" t="s">
        <v>793</v>
      </c>
      <c r="E725" s="22">
        <v>7</v>
      </c>
      <c r="F725" s="22">
        <v>4</v>
      </c>
      <c r="G725" s="24">
        <f>$G$592</f>
        <v>6.0999999999999999E-2</v>
      </c>
      <c r="H725" s="24">
        <f t="shared" si="100"/>
        <v>0.42699999999999999</v>
      </c>
      <c r="I725" s="25">
        <f>H725+H726</f>
        <v>1.657</v>
      </c>
      <c r="J725" s="24">
        <f t="shared" si="101"/>
        <v>0.24399999999999999</v>
      </c>
      <c r="K725" s="25">
        <f>J725+J726</f>
        <v>0.98199999999999998</v>
      </c>
      <c r="L725" s="24"/>
      <c r="M725" s="24"/>
      <c r="N725" s="24"/>
      <c r="O725" s="24">
        <f>I725*$Q$7</f>
        <v>2.4854999999999999E-2</v>
      </c>
      <c r="P725" s="24">
        <f>K725*$Q$7</f>
        <v>1.473E-2</v>
      </c>
      <c r="Q725" s="24"/>
      <c r="R725" s="24">
        <f>I725*$T$7</f>
        <v>0.5633800000000001</v>
      </c>
      <c r="S725" s="26">
        <f>K725*$T$7</f>
        <v>0.33388000000000001</v>
      </c>
      <c r="T725" s="44"/>
      <c r="U725" s="27">
        <f>I725*$W$7</f>
        <v>1.6570000000000002E-4</v>
      </c>
      <c r="V725" s="27">
        <f>K725*$W$7</f>
        <v>9.8200000000000002E-5</v>
      </c>
      <c r="W725" s="44"/>
      <c r="X725" s="24">
        <f>I725*$Z$7</f>
        <v>1.2616398</v>
      </c>
      <c r="Y725" s="24">
        <f>K725*$Z$7</f>
        <v>0.74769479999999999</v>
      </c>
      <c r="Z725" s="44"/>
      <c r="AA725" s="24">
        <f>I725+O725+R725+U725+X725</f>
        <v>3.5070405000000004</v>
      </c>
      <c r="AB725" s="24">
        <f>K725+P725+S725+V725+Y725</f>
        <v>2.0784030000000002</v>
      </c>
      <c r="AC725" s="24">
        <f>AA725*$AE$7</f>
        <v>7.0140810000000009</v>
      </c>
      <c r="AD725" s="24">
        <f>AB725*$AE$7</f>
        <v>4.1568060000000004</v>
      </c>
      <c r="AE725" s="44"/>
      <c r="AF725" s="24">
        <f>(AA725+AC725)*$AH$7</f>
        <v>0.31563364500000002</v>
      </c>
      <c r="AG725" s="24">
        <f>(AB725+AD725)*$AH$7</f>
        <v>0.18705627000000002</v>
      </c>
      <c r="AH725" s="44"/>
      <c r="AI725" s="28">
        <f>AA725+AC725+AF725</f>
        <v>10.836755145000001</v>
      </c>
      <c r="AJ725" s="28">
        <f>AB725+AD725+AG725</f>
        <v>6.4222652700000014</v>
      </c>
      <c r="AK725" s="28">
        <f>AI725*$AM$7</f>
        <v>2.1673510290000002</v>
      </c>
      <c r="AL725" s="28">
        <f>AJ725*$AM$7</f>
        <v>1.2844530540000003</v>
      </c>
      <c r="AM725" s="73"/>
      <c r="AN725" s="28">
        <f>AI725+AK725</f>
        <v>13.004106174000002</v>
      </c>
      <c r="AO725" s="28">
        <f>AJ725+AL725</f>
        <v>7.7067183240000015</v>
      </c>
    </row>
    <row r="726" spans="1:41" s="13" customFormat="1" ht="28.5" customHeight="1">
      <c r="A726" s="160"/>
      <c r="B726" s="161"/>
      <c r="C726" s="162"/>
      <c r="D726" s="21" t="s">
        <v>49</v>
      </c>
      <c r="E726" s="22">
        <v>30</v>
      </c>
      <c r="F726" s="22">
        <v>18</v>
      </c>
      <c r="G726" s="24">
        <f>$G$591</f>
        <v>4.1000000000000002E-2</v>
      </c>
      <c r="H726" s="24">
        <f t="shared" si="100"/>
        <v>1.23</v>
      </c>
      <c r="I726" s="25"/>
      <c r="J726" s="24">
        <f t="shared" si="101"/>
        <v>0.73799999999999999</v>
      </c>
      <c r="K726" s="25"/>
      <c r="L726" s="24"/>
      <c r="M726" s="24"/>
      <c r="N726" s="24"/>
      <c r="O726" s="24"/>
      <c r="P726" s="24"/>
      <c r="Q726" s="24"/>
      <c r="R726" s="24"/>
      <c r="S726" s="26"/>
      <c r="T726" s="44"/>
      <c r="U726" s="27"/>
      <c r="V726" s="27"/>
      <c r="W726" s="44"/>
      <c r="X726" s="24"/>
      <c r="Y726" s="24"/>
      <c r="Z726" s="44"/>
      <c r="AA726" s="24"/>
      <c r="AB726" s="24"/>
      <c r="AC726" s="24"/>
      <c r="AD726" s="24"/>
      <c r="AE726" s="44"/>
      <c r="AF726" s="24"/>
      <c r="AG726" s="24"/>
      <c r="AH726" s="44"/>
      <c r="AI726" s="28"/>
      <c r="AJ726" s="28"/>
      <c r="AK726" s="28"/>
      <c r="AL726" s="28"/>
      <c r="AM726" s="73"/>
      <c r="AN726" s="28"/>
      <c r="AO726" s="28"/>
    </row>
    <row r="727" spans="1:41" s="13" customFormat="1" ht="31.5" customHeight="1">
      <c r="A727" s="19" t="s">
        <v>940</v>
      </c>
      <c r="B727" s="20" t="s">
        <v>941</v>
      </c>
      <c r="C727" s="21"/>
      <c r="D727" s="21"/>
      <c r="E727" s="22"/>
      <c r="F727" s="22"/>
      <c r="G727" s="24"/>
      <c r="H727" s="24"/>
      <c r="I727" s="25"/>
      <c r="J727" s="24"/>
      <c r="K727" s="25"/>
      <c r="L727" s="24"/>
      <c r="M727" s="24"/>
      <c r="N727" s="24"/>
      <c r="O727" s="24"/>
      <c r="P727" s="24"/>
      <c r="Q727" s="24"/>
      <c r="R727" s="24"/>
      <c r="S727" s="26"/>
      <c r="T727" s="44"/>
      <c r="U727" s="27"/>
      <c r="V727" s="27"/>
      <c r="W727" s="44"/>
      <c r="X727" s="24"/>
      <c r="Y727" s="24"/>
      <c r="Z727" s="44"/>
      <c r="AA727" s="24"/>
      <c r="AB727" s="24"/>
      <c r="AC727" s="24"/>
      <c r="AD727" s="24"/>
      <c r="AE727" s="44"/>
      <c r="AF727" s="24"/>
      <c r="AG727" s="24"/>
      <c r="AH727" s="44"/>
      <c r="AI727" s="28"/>
      <c r="AJ727" s="28"/>
      <c r="AK727" s="28"/>
      <c r="AL727" s="28"/>
      <c r="AM727" s="73"/>
      <c r="AN727" s="28"/>
      <c r="AO727" s="28"/>
    </row>
    <row r="728" spans="1:41" s="13" customFormat="1" ht="22.5" customHeight="1">
      <c r="A728" s="160" t="s">
        <v>942</v>
      </c>
      <c r="B728" s="161" t="s">
        <v>943</v>
      </c>
      <c r="C728" s="162" t="s">
        <v>178</v>
      </c>
      <c r="D728" s="21" t="s">
        <v>793</v>
      </c>
      <c r="E728" s="22">
        <v>5</v>
      </c>
      <c r="F728" s="22">
        <v>3</v>
      </c>
      <c r="G728" s="24">
        <f>$G$592</f>
        <v>6.0999999999999999E-2</v>
      </c>
      <c r="H728" s="24">
        <f t="shared" si="100"/>
        <v>0.30499999999999999</v>
      </c>
      <c r="I728" s="25">
        <f>H728+H729</f>
        <v>0.79699999999999993</v>
      </c>
      <c r="J728" s="24">
        <f t="shared" si="101"/>
        <v>0.183</v>
      </c>
      <c r="K728" s="25">
        <f>J728+J729</f>
        <v>0.47000000000000003</v>
      </c>
      <c r="L728" s="24"/>
      <c r="M728" s="24"/>
      <c r="N728" s="24"/>
      <c r="O728" s="24">
        <f>I728*$Q$7</f>
        <v>1.1954999999999999E-2</v>
      </c>
      <c r="P728" s="24">
        <f>K728*$Q$7</f>
        <v>7.0499999999999998E-3</v>
      </c>
      <c r="Q728" s="24"/>
      <c r="R728" s="24">
        <f>I728*$T$7</f>
        <v>0.27098</v>
      </c>
      <c r="S728" s="26">
        <f>K728*$T$7</f>
        <v>0.15980000000000003</v>
      </c>
      <c r="T728" s="44"/>
      <c r="U728" s="27">
        <f>I728*$W$7</f>
        <v>7.9699999999999999E-5</v>
      </c>
      <c r="V728" s="27">
        <f>K728*$W$7</f>
        <v>4.7000000000000004E-5</v>
      </c>
      <c r="W728" s="44"/>
      <c r="X728" s="24">
        <f>I728*$Z$7</f>
        <v>0.60683579999999993</v>
      </c>
      <c r="Y728" s="24">
        <f>K728*$Z$7</f>
        <v>0.35785800000000001</v>
      </c>
      <c r="Z728" s="44"/>
      <c r="AA728" s="24">
        <f>I728+O728+R728+U728+X728</f>
        <v>1.6868504999999998</v>
      </c>
      <c r="AB728" s="24">
        <f>K728+P728+S728+V728+Y728</f>
        <v>0.99475500000000006</v>
      </c>
      <c r="AC728" s="24">
        <f>AA728*$AE$7</f>
        <v>3.3737009999999996</v>
      </c>
      <c r="AD728" s="24">
        <f>AB728*$AE$7</f>
        <v>1.9895100000000001</v>
      </c>
      <c r="AE728" s="44"/>
      <c r="AF728" s="24">
        <f>(AA728+AC728)*$AH$7</f>
        <v>0.15181654499999997</v>
      </c>
      <c r="AG728" s="24">
        <f>(AB728+AD728)*$AH$7</f>
        <v>8.9527949999999995E-2</v>
      </c>
      <c r="AH728" s="44"/>
      <c r="AI728" s="28">
        <f>AA728+AC728+AF728</f>
        <v>5.212368044999999</v>
      </c>
      <c r="AJ728" s="28">
        <f>AB728+AD728+AG728</f>
        <v>3.0737929500000001</v>
      </c>
      <c r="AK728" s="28">
        <f>AI728*$AM$7</f>
        <v>1.0424736089999997</v>
      </c>
      <c r="AL728" s="28">
        <f>AJ728*$AM$7</f>
        <v>0.6147585900000001</v>
      </c>
      <c r="AM728" s="73"/>
      <c r="AN728" s="28">
        <f>AI728+AK728</f>
        <v>6.2548416539999989</v>
      </c>
      <c r="AO728" s="28">
        <f>AJ728+AL728</f>
        <v>3.6885515400000002</v>
      </c>
    </row>
    <row r="729" spans="1:41" s="13" customFormat="1" ht="28.5" customHeight="1">
      <c r="A729" s="160"/>
      <c r="B729" s="161"/>
      <c r="C729" s="162"/>
      <c r="D729" s="21" t="s">
        <v>49</v>
      </c>
      <c r="E729" s="22">
        <v>12</v>
      </c>
      <c r="F729" s="22">
        <v>7</v>
      </c>
      <c r="G729" s="24">
        <f>$G$591</f>
        <v>4.1000000000000002E-2</v>
      </c>
      <c r="H729" s="24">
        <f t="shared" si="100"/>
        <v>0.49199999999999999</v>
      </c>
      <c r="I729" s="25"/>
      <c r="J729" s="24">
        <f t="shared" si="101"/>
        <v>0.28700000000000003</v>
      </c>
      <c r="K729" s="25"/>
      <c r="L729" s="24"/>
      <c r="M729" s="24"/>
      <c r="N729" s="24"/>
      <c r="O729" s="24"/>
      <c r="P729" s="24"/>
      <c r="Q729" s="24"/>
      <c r="R729" s="24"/>
      <c r="S729" s="26"/>
      <c r="T729" s="44"/>
      <c r="U729" s="27"/>
      <c r="V729" s="27"/>
      <c r="W729" s="44"/>
      <c r="X729" s="24"/>
      <c r="Y729" s="24"/>
      <c r="Z729" s="44"/>
      <c r="AA729" s="24"/>
      <c r="AB729" s="24"/>
      <c r="AC729" s="24"/>
      <c r="AD729" s="24"/>
      <c r="AE729" s="44"/>
      <c r="AF729" s="24"/>
      <c r="AG729" s="24"/>
      <c r="AH729" s="44"/>
      <c r="AI729" s="28"/>
      <c r="AJ729" s="28"/>
      <c r="AK729" s="28"/>
      <c r="AL729" s="28"/>
      <c r="AM729" s="73"/>
      <c r="AN729" s="28"/>
      <c r="AO729" s="28"/>
    </row>
    <row r="730" spans="1:41" s="13" customFormat="1" ht="21" customHeight="1">
      <c r="A730" s="160" t="s">
        <v>944</v>
      </c>
      <c r="B730" s="161" t="s">
        <v>945</v>
      </c>
      <c r="C730" s="162" t="s">
        <v>178</v>
      </c>
      <c r="D730" s="21" t="s">
        <v>793</v>
      </c>
      <c r="E730" s="22">
        <v>5</v>
      </c>
      <c r="F730" s="22">
        <v>3</v>
      </c>
      <c r="G730" s="24">
        <f>$G$592</f>
        <v>6.0999999999999999E-2</v>
      </c>
      <c r="H730" s="24">
        <f t="shared" si="100"/>
        <v>0.30499999999999999</v>
      </c>
      <c r="I730" s="25">
        <f>H730+H731</f>
        <v>0.71500000000000008</v>
      </c>
      <c r="J730" s="24">
        <f t="shared" si="101"/>
        <v>0.183</v>
      </c>
      <c r="K730" s="25">
        <f>J730+J731</f>
        <v>0.42899999999999999</v>
      </c>
      <c r="L730" s="24"/>
      <c r="M730" s="24"/>
      <c r="N730" s="24"/>
      <c r="O730" s="24">
        <f>I730*$Q$7</f>
        <v>1.0725E-2</v>
      </c>
      <c r="P730" s="24">
        <f>K730*$Q$7</f>
        <v>6.4349999999999997E-3</v>
      </c>
      <c r="Q730" s="24"/>
      <c r="R730" s="24">
        <f>I730*$T$7</f>
        <v>0.24310000000000004</v>
      </c>
      <c r="S730" s="26">
        <f>K730*$T$7</f>
        <v>0.14586000000000002</v>
      </c>
      <c r="T730" s="44"/>
      <c r="U730" s="27">
        <f>I730*$W$7</f>
        <v>7.1500000000000017E-5</v>
      </c>
      <c r="V730" s="27">
        <f>K730*$W$7</f>
        <v>4.2899999999999999E-5</v>
      </c>
      <c r="W730" s="44"/>
      <c r="X730" s="24">
        <f>I730*$Z$7</f>
        <v>0.54440100000000002</v>
      </c>
      <c r="Y730" s="24">
        <f>K730*$Z$7</f>
        <v>0.3266406</v>
      </c>
      <c r="Z730" s="44"/>
      <c r="AA730" s="24">
        <f>I730+O730+R730+U730+X730</f>
        <v>1.5132975000000002</v>
      </c>
      <c r="AB730" s="24">
        <f>K730+P730+S730+V730+Y730</f>
        <v>0.90797850000000002</v>
      </c>
      <c r="AC730" s="24">
        <f>AA730*$AE$7</f>
        <v>3.0265950000000004</v>
      </c>
      <c r="AD730" s="24">
        <f>AB730*$AE$7</f>
        <v>1.815957</v>
      </c>
      <c r="AE730" s="44"/>
      <c r="AF730" s="24">
        <f>(AA730+AC730)*$AH$7</f>
        <v>0.13619677500000002</v>
      </c>
      <c r="AG730" s="24">
        <f>(AB730+AD730)*$AH$7</f>
        <v>8.1718064999999993E-2</v>
      </c>
      <c r="AH730" s="44"/>
      <c r="AI730" s="28">
        <f>AA730+AC730+AF730</f>
        <v>4.6760892750000007</v>
      </c>
      <c r="AJ730" s="28">
        <f>AB730+AD730+AG730</f>
        <v>2.8056535650000001</v>
      </c>
      <c r="AK730" s="28">
        <f>AI730*$AM$7</f>
        <v>0.93521785500000021</v>
      </c>
      <c r="AL730" s="28">
        <f>AJ730*$AM$7</f>
        <v>0.56113071300000006</v>
      </c>
      <c r="AM730" s="73"/>
      <c r="AN730" s="28">
        <f>AI730+AK730</f>
        <v>5.611307130000001</v>
      </c>
      <c r="AO730" s="28">
        <f>AJ730+AL730</f>
        <v>3.3667842779999999</v>
      </c>
    </row>
    <row r="731" spans="1:41" s="13" customFormat="1" ht="23.25" customHeight="1">
      <c r="A731" s="160"/>
      <c r="B731" s="161"/>
      <c r="C731" s="162"/>
      <c r="D731" s="21" t="s">
        <v>49</v>
      </c>
      <c r="E731" s="22">
        <v>10</v>
      </c>
      <c r="F731" s="22">
        <v>6</v>
      </c>
      <c r="G731" s="24">
        <f>$G$591</f>
        <v>4.1000000000000002E-2</v>
      </c>
      <c r="H731" s="24">
        <f t="shared" si="100"/>
        <v>0.41000000000000003</v>
      </c>
      <c r="I731" s="25"/>
      <c r="J731" s="24">
        <f t="shared" si="101"/>
        <v>0.246</v>
      </c>
      <c r="K731" s="25"/>
      <c r="L731" s="24"/>
      <c r="M731" s="24"/>
      <c r="N731" s="24"/>
      <c r="O731" s="24"/>
      <c r="P731" s="24"/>
      <c r="Q731" s="24"/>
      <c r="R731" s="24"/>
      <c r="S731" s="26"/>
      <c r="T731" s="44"/>
      <c r="U731" s="27"/>
      <c r="V731" s="27"/>
      <c r="W731" s="44"/>
      <c r="X731" s="24"/>
      <c r="Y731" s="24"/>
      <c r="Z731" s="44"/>
      <c r="AA731" s="24"/>
      <c r="AB731" s="24"/>
      <c r="AC731" s="24"/>
      <c r="AD731" s="24"/>
      <c r="AE731" s="44"/>
      <c r="AF731" s="24"/>
      <c r="AG731" s="24"/>
      <c r="AH731" s="44"/>
      <c r="AI731" s="28"/>
      <c r="AJ731" s="28"/>
      <c r="AK731" s="28"/>
      <c r="AL731" s="28"/>
      <c r="AM731" s="73"/>
      <c r="AN731" s="28"/>
      <c r="AO731" s="28"/>
    </row>
    <row r="732" spans="1:41" s="13" customFormat="1" ht="21" customHeight="1">
      <c r="A732" s="160" t="s">
        <v>946</v>
      </c>
      <c r="B732" s="161" t="s">
        <v>947</v>
      </c>
      <c r="C732" s="162" t="s">
        <v>178</v>
      </c>
      <c r="D732" s="21" t="s">
        <v>793</v>
      </c>
      <c r="E732" s="22">
        <v>5</v>
      </c>
      <c r="F732" s="22">
        <v>3</v>
      </c>
      <c r="G732" s="24">
        <f>$G$592</f>
        <v>6.0999999999999999E-2</v>
      </c>
      <c r="H732" s="24">
        <f t="shared" si="100"/>
        <v>0.30499999999999999</v>
      </c>
      <c r="I732" s="25">
        <f>H732+H733</f>
        <v>0.67399999999999993</v>
      </c>
      <c r="J732" s="24">
        <f t="shared" si="101"/>
        <v>0.183</v>
      </c>
      <c r="K732" s="25">
        <f>J732+J733</f>
        <v>0.38800000000000001</v>
      </c>
      <c r="L732" s="24"/>
      <c r="M732" s="24"/>
      <c r="N732" s="24"/>
      <c r="O732" s="24">
        <f>I732*$Q$7</f>
        <v>1.0109999999999999E-2</v>
      </c>
      <c r="P732" s="24">
        <f>K732*$Q$7</f>
        <v>5.8199999999999997E-3</v>
      </c>
      <c r="Q732" s="24"/>
      <c r="R732" s="24">
        <f>I732*$T$7</f>
        <v>0.22916</v>
      </c>
      <c r="S732" s="26">
        <f>K732*$T$7</f>
        <v>0.13192000000000001</v>
      </c>
      <c r="T732" s="44"/>
      <c r="U732" s="27">
        <f>I732*$W$7</f>
        <v>6.7399999999999998E-5</v>
      </c>
      <c r="V732" s="27">
        <f>K732*$W$7</f>
        <v>3.8800000000000001E-5</v>
      </c>
      <c r="W732" s="44"/>
      <c r="X732" s="24">
        <f>I732*$Z$7</f>
        <v>0.51318359999999996</v>
      </c>
      <c r="Y732" s="24">
        <f>K732*$Z$7</f>
        <v>0.2954232</v>
      </c>
      <c r="Z732" s="44"/>
      <c r="AA732" s="24">
        <f>I732+O732+R732+U732+X732</f>
        <v>1.4265209999999999</v>
      </c>
      <c r="AB732" s="24">
        <f>K732+P732+S732+V732+Y732</f>
        <v>0.82120199999999999</v>
      </c>
      <c r="AC732" s="24">
        <f>AA732*$AE$7</f>
        <v>2.8530419999999999</v>
      </c>
      <c r="AD732" s="24">
        <f>AB732*$AE$7</f>
        <v>1.642404</v>
      </c>
      <c r="AE732" s="44"/>
      <c r="AF732" s="24">
        <f>(AA732+AC732)*$AH$7</f>
        <v>0.12838688999999998</v>
      </c>
      <c r="AG732" s="24">
        <f>(AB732+AD732)*$AH$7</f>
        <v>7.390817999999999E-2</v>
      </c>
      <c r="AH732" s="44"/>
      <c r="AI732" s="28">
        <f>AA732+AC732+AF732</f>
        <v>4.4079498899999994</v>
      </c>
      <c r="AJ732" s="28">
        <f>AB732+AD732+AG732</f>
        <v>2.5375141800000001</v>
      </c>
      <c r="AK732" s="28">
        <f>AI732*$AM$7</f>
        <v>0.88158997799999994</v>
      </c>
      <c r="AL732" s="28">
        <f>AJ732*$AM$7</f>
        <v>0.50750283600000001</v>
      </c>
      <c r="AM732" s="73"/>
      <c r="AN732" s="28">
        <f>AI732+AK732</f>
        <v>5.2895398679999994</v>
      </c>
      <c r="AO732" s="28">
        <f>AJ732+AL732</f>
        <v>3.0450170160000001</v>
      </c>
    </row>
    <row r="733" spans="1:41" s="13" customFormat="1" ht="25.5" customHeight="1">
      <c r="A733" s="160"/>
      <c r="B733" s="161"/>
      <c r="C733" s="162"/>
      <c r="D733" s="21" t="s">
        <v>49</v>
      </c>
      <c r="E733" s="22">
        <v>9</v>
      </c>
      <c r="F733" s="22">
        <v>5</v>
      </c>
      <c r="G733" s="24">
        <f>$G$591</f>
        <v>4.1000000000000002E-2</v>
      </c>
      <c r="H733" s="24">
        <f t="shared" si="100"/>
        <v>0.36899999999999999</v>
      </c>
      <c r="I733" s="25"/>
      <c r="J733" s="24">
        <f t="shared" si="101"/>
        <v>0.20500000000000002</v>
      </c>
      <c r="K733" s="25"/>
      <c r="L733" s="24"/>
      <c r="M733" s="24"/>
      <c r="N733" s="24"/>
      <c r="O733" s="24"/>
      <c r="P733" s="24"/>
      <c r="Q733" s="24"/>
      <c r="R733" s="24"/>
      <c r="S733" s="26"/>
      <c r="T733" s="44"/>
      <c r="U733" s="27"/>
      <c r="V733" s="27"/>
      <c r="W733" s="44"/>
      <c r="X733" s="24"/>
      <c r="Y733" s="24"/>
      <c r="Z733" s="44"/>
      <c r="AA733" s="24"/>
      <c r="AB733" s="24"/>
      <c r="AC733" s="24"/>
      <c r="AD733" s="24"/>
      <c r="AE733" s="44"/>
      <c r="AF733" s="24"/>
      <c r="AG733" s="24"/>
      <c r="AH733" s="44"/>
      <c r="AI733" s="28"/>
      <c r="AJ733" s="28"/>
      <c r="AK733" s="28"/>
      <c r="AL733" s="28"/>
      <c r="AM733" s="73"/>
      <c r="AN733" s="28"/>
      <c r="AO733" s="28"/>
    </row>
    <row r="734" spans="1:41" s="13" customFormat="1" ht="31.5" customHeight="1">
      <c r="A734" s="19" t="s">
        <v>948</v>
      </c>
      <c r="B734" s="20" t="s">
        <v>949</v>
      </c>
      <c r="C734" s="21"/>
      <c r="D734" s="21"/>
      <c r="E734" s="22"/>
      <c r="F734" s="22"/>
      <c r="G734" s="24"/>
      <c r="H734" s="24"/>
      <c r="I734" s="25"/>
      <c r="J734" s="24"/>
      <c r="K734" s="25"/>
      <c r="L734" s="24"/>
      <c r="M734" s="24"/>
      <c r="N734" s="24"/>
      <c r="O734" s="24"/>
      <c r="P734" s="24"/>
      <c r="Q734" s="24"/>
      <c r="R734" s="24"/>
      <c r="S734" s="26"/>
      <c r="T734" s="44"/>
      <c r="U734" s="27"/>
      <c r="V734" s="27"/>
      <c r="W734" s="44"/>
      <c r="X734" s="24"/>
      <c r="Y734" s="24"/>
      <c r="Z734" s="44"/>
      <c r="AA734" s="24"/>
      <c r="AB734" s="24"/>
      <c r="AC734" s="24"/>
      <c r="AD734" s="24"/>
      <c r="AE734" s="44"/>
      <c r="AF734" s="24"/>
      <c r="AG734" s="24"/>
      <c r="AH734" s="44"/>
      <c r="AI734" s="28"/>
      <c r="AJ734" s="28"/>
      <c r="AK734" s="28"/>
      <c r="AL734" s="28"/>
      <c r="AM734" s="73"/>
      <c r="AN734" s="28"/>
      <c r="AO734" s="28"/>
    </row>
    <row r="735" spans="1:41" s="13" customFormat="1" ht="21" customHeight="1">
      <c r="A735" s="160" t="s">
        <v>950</v>
      </c>
      <c r="B735" s="161" t="s">
        <v>927</v>
      </c>
      <c r="C735" s="162" t="s">
        <v>178</v>
      </c>
      <c r="D735" s="21" t="s">
        <v>793</v>
      </c>
      <c r="E735" s="22">
        <v>5</v>
      </c>
      <c r="F735" s="22">
        <v>3</v>
      </c>
      <c r="G735" s="24">
        <f>$G$592</f>
        <v>6.0999999999999999E-2</v>
      </c>
      <c r="H735" s="24">
        <f t="shared" si="100"/>
        <v>0.30499999999999999</v>
      </c>
      <c r="I735" s="25">
        <f>H735+H736</f>
        <v>0.63300000000000001</v>
      </c>
      <c r="J735" s="24">
        <f t="shared" si="101"/>
        <v>0.183</v>
      </c>
      <c r="K735" s="25">
        <f>J735+J736</f>
        <v>0.38800000000000001</v>
      </c>
      <c r="L735" s="24"/>
      <c r="M735" s="24"/>
      <c r="N735" s="24"/>
      <c r="O735" s="24">
        <f>I735*$Q$7</f>
        <v>9.495E-3</v>
      </c>
      <c r="P735" s="24">
        <f>K735*$Q$7</f>
        <v>5.8199999999999997E-3</v>
      </c>
      <c r="Q735" s="24"/>
      <c r="R735" s="24">
        <f>I735*$T$7</f>
        <v>0.21522000000000002</v>
      </c>
      <c r="S735" s="26">
        <f>K735*$T$7</f>
        <v>0.13192000000000001</v>
      </c>
      <c r="T735" s="44"/>
      <c r="U735" s="27">
        <f>I735*$W$7</f>
        <v>6.3300000000000007E-5</v>
      </c>
      <c r="V735" s="27">
        <f>K735*$W$7</f>
        <v>3.8800000000000001E-5</v>
      </c>
      <c r="W735" s="44"/>
      <c r="X735" s="24">
        <f>I735*$Z$7</f>
        <v>0.48196620000000001</v>
      </c>
      <c r="Y735" s="24">
        <f>K735*$Z$7</f>
        <v>0.2954232</v>
      </c>
      <c r="Z735" s="44"/>
      <c r="AA735" s="24">
        <f>I735+O735+R735+U735+X735</f>
        <v>1.3397445000000001</v>
      </c>
      <c r="AB735" s="24">
        <f>K735+P735+S735+V735+Y735</f>
        <v>0.82120199999999999</v>
      </c>
      <c r="AC735" s="24">
        <f>AA735*$AE$7</f>
        <v>2.6794890000000002</v>
      </c>
      <c r="AD735" s="24">
        <f>AB735*$AE$7</f>
        <v>1.642404</v>
      </c>
      <c r="AE735" s="44"/>
      <c r="AF735" s="24">
        <f>(AA735+AC735)*$AH$7</f>
        <v>0.120577005</v>
      </c>
      <c r="AG735" s="24">
        <f>(AB735+AD735)*$AH$7</f>
        <v>7.390817999999999E-2</v>
      </c>
      <c r="AH735" s="44"/>
      <c r="AI735" s="28">
        <f>AA735+AC735+AF735</f>
        <v>4.1398105050000007</v>
      </c>
      <c r="AJ735" s="28">
        <f>AB735+AD735+AG735</f>
        <v>2.5375141800000001</v>
      </c>
      <c r="AK735" s="28">
        <f>AI735*$AM$7</f>
        <v>0.82796210100000023</v>
      </c>
      <c r="AL735" s="28">
        <f>AJ735*$AM$7</f>
        <v>0.50750283600000001</v>
      </c>
      <c r="AM735" s="73"/>
      <c r="AN735" s="28">
        <f>AI735+AK735</f>
        <v>4.9677726060000005</v>
      </c>
      <c r="AO735" s="28">
        <f>AJ735+AL735</f>
        <v>3.0450170160000001</v>
      </c>
    </row>
    <row r="736" spans="1:41" s="13" customFormat="1" ht="28.5" customHeight="1">
      <c r="A736" s="160"/>
      <c r="B736" s="161"/>
      <c r="C736" s="162"/>
      <c r="D736" s="21" t="s">
        <v>49</v>
      </c>
      <c r="E736" s="22">
        <v>8</v>
      </c>
      <c r="F736" s="22">
        <v>5</v>
      </c>
      <c r="G736" s="24">
        <f>$G$591</f>
        <v>4.1000000000000002E-2</v>
      </c>
      <c r="H736" s="24">
        <f t="shared" si="100"/>
        <v>0.32800000000000001</v>
      </c>
      <c r="I736" s="25"/>
      <c r="J736" s="24">
        <f t="shared" si="101"/>
        <v>0.20500000000000002</v>
      </c>
      <c r="K736" s="25"/>
      <c r="L736" s="24"/>
      <c r="M736" s="24"/>
      <c r="N736" s="24"/>
      <c r="O736" s="24"/>
      <c r="P736" s="24"/>
      <c r="Q736" s="24"/>
      <c r="R736" s="24"/>
      <c r="S736" s="26"/>
      <c r="T736" s="44"/>
      <c r="U736" s="27"/>
      <c r="V736" s="27"/>
      <c r="W736" s="44"/>
      <c r="X736" s="24"/>
      <c r="Y736" s="24"/>
      <c r="Z736" s="44"/>
      <c r="AA736" s="24"/>
      <c r="AB736" s="24"/>
      <c r="AC736" s="24"/>
      <c r="AD736" s="24"/>
      <c r="AE736" s="44"/>
      <c r="AF736" s="24"/>
      <c r="AG736" s="24"/>
      <c r="AH736" s="44"/>
      <c r="AI736" s="28"/>
      <c r="AJ736" s="28"/>
      <c r="AK736" s="28"/>
      <c r="AL736" s="28"/>
      <c r="AM736" s="73"/>
      <c r="AN736" s="28"/>
      <c r="AO736" s="28"/>
    </row>
    <row r="737" spans="1:41" s="13" customFormat="1" ht="27.75" customHeight="1">
      <c r="A737" s="160" t="s">
        <v>951</v>
      </c>
      <c r="B737" s="161" t="s">
        <v>952</v>
      </c>
      <c r="C737" s="162" t="s">
        <v>178</v>
      </c>
      <c r="D737" s="21" t="s">
        <v>793</v>
      </c>
      <c r="E737" s="22">
        <v>6</v>
      </c>
      <c r="F737" s="22">
        <v>5</v>
      </c>
      <c r="G737" s="24">
        <f>$G$592</f>
        <v>6.0999999999999999E-2</v>
      </c>
      <c r="H737" s="24">
        <f t="shared" si="100"/>
        <v>0.36599999999999999</v>
      </c>
      <c r="I737" s="25">
        <f>H737+H738</f>
        <v>0.77600000000000002</v>
      </c>
      <c r="J737" s="24">
        <f t="shared" si="101"/>
        <v>0.30499999999999999</v>
      </c>
      <c r="K737" s="25">
        <f>J737+J738</f>
        <v>0.59200000000000008</v>
      </c>
      <c r="L737" s="24"/>
      <c r="M737" s="24"/>
      <c r="N737" s="24"/>
      <c r="O737" s="24">
        <f>I737*$Q$7</f>
        <v>1.1639999999999999E-2</v>
      </c>
      <c r="P737" s="24">
        <f>K737*$Q$7</f>
        <v>8.8800000000000007E-3</v>
      </c>
      <c r="Q737" s="24"/>
      <c r="R737" s="24">
        <f>I737*$T$7</f>
        <v>0.26384000000000002</v>
      </c>
      <c r="S737" s="26">
        <f>K737*$T$7</f>
        <v>0.20128000000000004</v>
      </c>
      <c r="T737" s="44"/>
      <c r="U737" s="27">
        <f>I737*$W$7</f>
        <v>7.7600000000000002E-5</v>
      </c>
      <c r="V737" s="27">
        <f>K737*$W$7</f>
        <v>5.9200000000000009E-5</v>
      </c>
      <c r="W737" s="44"/>
      <c r="X737" s="24">
        <f>I737*$Z$7</f>
        <v>0.59084639999999999</v>
      </c>
      <c r="Y737" s="24">
        <f>K737*$Z$7</f>
        <v>0.45074880000000006</v>
      </c>
      <c r="Z737" s="44"/>
      <c r="AA737" s="24">
        <f>I737+O737+R737+U737+X737</f>
        <v>1.642404</v>
      </c>
      <c r="AB737" s="24">
        <f>K737+P737+S737+V737+Y737</f>
        <v>1.2529680000000001</v>
      </c>
      <c r="AC737" s="24">
        <f>AA737*$AE$7</f>
        <v>3.284808</v>
      </c>
      <c r="AD737" s="24">
        <f>AB737*$AE$7</f>
        <v>2.5059360000000002</v>
      </c>
      <c r="AE737" s="44"/>
      <c r="AF737" s="24">
        <f>(AA737+AC737)*$AH$7</f>
        <v>0.14781635999999998</v>
      </c>
      <c r="AG737" s="24">
        <f>(AB737+AD737)*$AH$7</f>
        <v>0.11276712</v>
      </c>
      <c r="AH737" s="44"/>
      <c r="AI737" s="28">
        <f>AA737+AC737+AF737</f>
        <v>5.0750283600000001</v>
      </c>
      <c r="AJ737" s="28">
        <f>AB737+AD737+AG737</f>
        <v>3.8716711200000002</v>
      </c>
      <c r="AK737" s="28">
        <f>AI737*$AM$7</f>
        <v>1.015005672</v>
      </c>
      <c r="AL737" s="28">
        <f>AJ737*$AM$7</f>
        <v>0.77433422400000007</v>
      </c>
      <c r="AM737" s="73"/>
      <c r="AN737" s="28">
        <f>AI737+AK737</f>
        <v>6.0900340320000002</v>
      </c>
      <c r="AO737" s="28">
        <f>AJ737+AL737</f>
        <v>4.6460053440000006</v>
      </c>
    </row>
    <row r="738" spans="1:41" s="13" customFormat="1" ht="27.75" customHeight="1">
      <c r="A738" s="160"/>
      <c r="B738" s="161"/>
      <c r="C738" s="162"/>
      <c r="D738" s="21" t="s">
        <v>49</v>
      </c>
      <c r="E738" s="22">
        <v>10</v>
      </c>
      <c r="F738" s="22">
        <v>7</v>
      </c>
      <c r="G738" s="24">
        <f>$G$591</f>
        <v>4.1000000000000002E-2</v>
      </c>
      <c r="H738" s="24">
        <f t="shared" si="100"/>
        <v>0.41000000000000003</v>
      </c>
      <c r="I738" s="25"/>
      <c r="J738" s="24">
        <f t="shared" si="101"/>
        <v>0.28700000000000003</v>
      </c>
      <c r="K738" s="25"/>
      <c r="L738" s="24"/>
      <c r="M738" s="24"/>
      <c r="N738" s="24"/>
      <c r="O738" s="24"/>
      <c r="P738" s="24"/>
      <c r="Q738" s="24"/>
      <c r="R738" s="24"/>
      <c r="S738" s="26"/>
      <c r="T738" s="44"/>
      <c r="U738" s="27"/>
      <c r="V738" s="27"/>
      <c r="W738" s="44"/>
      <c r="X738" s="24"/>
      <c r="Y738" s="24"/>
      <c r="Z738" s="44"/>
      <c r="AA738" s="24"/>
      <c r="AB738" s="24"/>
      <c r="AC738" s="24"/>
      <c r="AD738" s="24"/>
      <c r="AE738" s="44"/>
      <c r="AF738" s="24"/>
      <c r="AG738" s="24"/>
      <c r="AH738" s="44"/>
      <c r="AI738" s="28"/>
      <c r="AJ738" s="28"/>
      <c r="AK738" s="28"/>
      <c r="AL738" s="28"/>
      <c r="AM738" s="73"/>
      <c r="AN738" s="28"/>
      <c r="AO738" s="28"/>
    </row>
    <row r="739" spans="1:41" s="13" customFormat="1" ht="36" customHeight="1">
      <c r="A739" s="19" t="s">
        <v>953</v>
      </c>
      <c r="B739" s="20" t="s">
        <v>954</v>
      </c>
      <c r="C739" s="21"/>
      <c r="D739" s="21"/>
      <c r="E739" s="22"/>
      <c r="F739" s="22"/>
      <c r="G739" s="24"/>
      <c r="H739" s="24"/>
      <c r="I739" s="25"/>
      <c r="J739" s="24"/>
      <c r="K739" s="25"/>
      <c r="L739" s="24"/>
      <c r="M739" s="24"/>
      <c r="N739" s="24"/>
      <c r="O739" s="24"/>
      <c r="P739" s="24"/>
      <c r="Q739" s="24"/>
      <c r="R739" s="24"/>
      <c r="S739" s="26"/>
      <c r="T739" s="44"/>
      <c r="U739" s="27"/>
      <c r="V739" s="27"/>
      <c r="W739" s="44"/>
      <c r="X739" s="24"/>
      <c r="Y739" s="24"/>
      <c r="Z739" s="44"/>
      <c r="AA739" s="24"/>
      <c r="AB739" s="24"/>
      <c r="AC739" s="24"/>
      <c r="AD739" s="24"/>
      <c r="AE739" s="44"/>
      <c r="AF739" s="24"/>
      <c r="AG739" s="24"/>
      <c r="AH739" s="44"/>
      <c r="AI739" s="28"/>
      <c r="AJ739" s="28"/>
      <c r="AK739" s="28"/>
      <c r="AL739" s="28"/>
      <c r="AM739" s="73"/>
      <c r="AN739" s="28"/>
      <c r="AO739" s="28"/>
    </row>
    <row r="740" spans="1:41" s="13" customFormat="1" ht="27" customHeight="1">
      <c r="A740" s="160" t="s">
        <v>955</v>
      </c>
      <c r="B740" s="161" t="s">
        <v>927</v>
      </c>
      <c r="C740" s="162" t="s">
        <v>178</v>
      </c>
      <c r="D740" s="21" t="s">
        <v>793</v>
      </c>
      <c r="E740" s="22">
        <v>5</v>
      </c>
      <c r="F740" s="22">
        <v>3</v>
      </c>
      <c r="G740" s="24">
        <f>$G$592</f>
        <v>6.0999999999999999E-2</v>
      </c>
      <c r="H740" s="24">
        <f t="shared" ref="H740:H803" si="102">E740*G740</f>
        <v>0.30499999999999999</v>
      </c>
      <c r="I740" s="25">
        <f>H740+H741</f>
        <v>0.63300000000000001</v>
      </c>
      <c r="J740" s="24">
        <f t="shared" si="101"/>
        <v>0.183</v>
      </c>
      <c r="K740" s="25">
        <f>J740+J741</f>
        <v>0.38800000000000001</v>
      </c>
      <c r="L740" s="24"/>
      <c r="M740" s="24"/>
      <c r="N740" s="24"/>
      <c r="O740" s="24">
        <f>I740*$Q$7</f>
        <v>9.495E-3</v>
      </c>
      <c r="P740" s="24">
        <f>K740*$Q$7</f>
        <v>5.8199999999999997E-3</v>
      </c>
      <c r="Q740" s="24"/>
      <c r="R740" s="24">
        <f>I740*$T$7</f>
        <v>0.21522000000000002</v>
      </c>
      <c r="S740" s="26">
        <f>K740*$T$7</f>
        <v>0.13192000000000001</v>
      </c>
      <c r="T740" s="44"/>
      <c r="U740" s="27">
        <f>I740*$W$7</f>
        <v>6.3300000000000007E-5</v>
      </c>
      <c r="V740" s="27">
        <f>K740*$W$7</f>
        <v>3.8800000000000001E-5</v>
      </c>
      <c r="W740" s="44"/>
      <c r="X740" s="24">
        <f>I740*$Z$7</f>
        <v>0.48196620000000001</v>
      </c>
      <c r="Y740" s="24">
        <f>K740*$Z$7</f>
        <v>0.2954232</v>
      </c>
      <c r="Z740" s="44"/>
      <c r="AA740" s="24">
        <f>I740+O740+R740+U740+X740</f>
        <v>1.3397445000000001</v>
      </c>
      <c r="AB740" s="24">
        <f>K740+P740+S740+V740+Y740</f>
        <v>0.82120199999999999</v>
      </c>
      <c r="AC740" s="24">
        <f>AA740*$AE$7</f>
        <v>2.6794890000000002</v>
      </c>
      <c r="AD740" s="24">
        <f>AB740*$AE$7</f>
        <v>1.642404</v>
      </c>
      <c r="AE740" s="44"/>
      <c r="AF740" s="24">
        <f>(AA740+AC740)*$AH$7</f>
        <v>0.120577005</v>
      </c>
      <c r="AG740" s="24">
        <f>(AB740+AD740)*$AH$7</f>
        <v>7.390817999999999E-2</v>
      </c>
      <c r="AH740" s="44"/>
      <c r="AI740" s="28">
        <f>AA740+AC740+AF740</f>
        <v>4.1398105050000007</v>
      </c>
      <c r="AJ740" s="28">
        <f>AB740+AD740+AG740</f>
        <v>2.5375141800000001</v>
      </c>
      <c r="AK740" s="28">
        <f>AI740*$AM$7</f>
        <v>0.82796210100000023</v>
      </c>
      <c r="AL740" s="28">
        <f>AJ740*$AM$7</f>
        <v>0.50750283600000001</v>
      </c>
      <c r="AM740" s="73"/>
      <c r="AN740" s="28">
        <f>AI740+AK740</f>
        <v>4.9677726060000005</v>
      </c>
      <c r="AO740" s="28">
        <f>AJ740+AL740</f>
        <v>3.0450170160000001</v>
      </c>
    </row>
    <row r="741" spans="1:41" s="13" customFormat="1" ht="22.5" customHeight="1">
      <c r="A741" s="160"/>
      <c r="B741" s="161"/>
      <c r="C741" s="162"/>
      <c r="D741" s="21" t="s">
        <v>49</v>
      </c>
      <c r="E741" s="22">
        <v>8</v>
      </c>
      <c r="F741" s="22">
        <v>5</v>
      </c>
      <c r="G741" s="24">
        <f>$G$591</f>
        <v>4.1000000000000002E-2</v>
      </c>
      <c r="H741" s="24">
        <f t="shared" si="102"/>
        <v>0.32800000000000001</v>
      </c>
      <c r="I741" s="25"/>
      <c r="J741" s="24">
        <f t="shared" si="101"/>
        <v>0.20500000000000002</v>
      </c>
      <c r="K741" s="25"/>
      <c r="L741" s="24"/>
      <c r="M741" s="24"/>
      <c r="N741" s="24"/>
      <c r="O741" s="24"/>
      <c r="P741" s="24"/>
      <c r="Q741" s="24"/>
      <c r="R741" s="24"/>
      <c r="S741" s="26"/>
      <c r="T741" s="44"/>
      <c r="U741" s="27"/>
      <c r="V741" s="27"/>
      <c r="W741" s="44"/>
      <c r="X741" s="24"/>
      <c r="Y741" s="24"/>
      <c r="Z741" s="44"/>
      <c r="AA741" s="24"/>
      <c r="AB741" s="24"/>
      <c r="AC741" s="24"/>
      <c r="AD741" s="24"/>
      <c r="AE741" s="44"/>
      <c r="AF741" s="24"/>
      <c r="AG741" s="24"/>
      <c r="AH741" s="44"/>
      <c r="AI741" s="28"/>
      <c r="AJ741" s="28"/>
      <c r="AK741" s="28"/>
      <c r="AL741" s="28"/>
      <c r="AM741" s="73"/>
      <c r="AN741" s="28"/>
      <c r="AO741" s="28"/>
    </row>
    <row r="742" spans="1:41" s="13" customFormat="1" ht="23.25" customHeight="1">
      <c r="A742" s="160" t="s">
        <v>956</v>
      </c>
      <c r="B742" s="161" t="s">
        <v>952</v>
      </c>
      <c r="C742" s="162" t="s">
        <v>178</v>
      </c>
      <c r="D742" s="21" t="s">
        <v>793</v>
      </c>
      <c r="E742" s="22">
        <v>6</v>
      </c>
      <c r="F742" s="22">
        <v>4</v>
      </c>
      <c r="G742" s="24">
        <f>$G$592</f>
        <v>6.0999999999999999E-2</v>
      </c>
      <c r="H742" s="24">
        <f t="shared" si="102"/>
        <v>0.36599999999999999</v>
      </c>
      <c r="I742" s="25">
        <f>H742+H743</f>
        <v>0.77600000000000002</v>
      </c>
      <c r="J742" s="24">
        <f t="shared" ref="J742:J805" si="103">F742*G742</f>
        <v>0.24399999999999999</v>
      </c>
      <c r="K742" s="25">
        <f>J742+J743</f>
        <v>0.53100000000000003</v>
      </c>
      <c r="L742" s="24"/>
      <c r="M742" s="24"/>
      <c r="N742" s="24"/>
      <c r="O742" s="24">
        <f>I742*$Q$7</f>
        <v>1.1639999999999999E-2</v>
      </c>
      <c r="P742" s="24">
        <f>K742*$Q$7</f>
        <v>7.9649999999999999E-3</v>
      </c>
      <c r="Q742" s="24"/>
      <c r="R742" s="24">
        <f>I742*$T$7</f>
        <v>0.26384000000000002</v>
      </c>
      <c r="S742" s="26">
        <f>K742*$T$7</f>
        <v>0.18054000000000003</v>
      </c>
      <c r="T742" s="44"/>
      <c r="U742" s="27">
        <f>I742*$W$7</f>
        <v>7.7600000000000002E-5</v>
      </c>
      <c r="V742" s="27">
        <f>K742*$W$7</f>
        <v>5.3100000000000003E-5</v>
      </c>
      <c r="W742" s="44"/>
      <c r="X742" s="24">
        <f>I742*$Z$7</f>
        <v>0.59084639999999999</v>
      </c>
      <c r="Y742" s="24">
        <f>K742*$Z$7</f>
        <v>0.40430339999999998</v>
      </c>
      <c r="Z742" s="44"/>
      <c r="AA742" s="24">
        <f>I742+O742+R742+U742+X742</f>
        <v>1.642404</v>
      </c>
      <c r="AB742" s="24">
        <f>K742+P742+S742+V742+Y742</f>
        <v>1.1238615000000001</v>
      </c>
      <c r="AC742" s="24">
        <f>AA742*$AE$7</f>
        <v>3.284808</v>
      </c>
      <c r="AD742" s="24">
        <f>AB742*$AE$7</f>
        <v>2.2477230000000001</v>
      </c>
      <c r="AE742" s="44"/>
      <c r="AF742" s="24">
        <f>(AA742+AC742)*$AH$7</f>
        <v>0.14781635999999998</v>
      </c>
      <c r="AG742" s="24">
        <f>(AB742+AD742)*$AH$7</f>
        <v>0.101147535</v>
      </c>
      <c r="AH742" s="44"/>
      <c r="AI742" s="28">
        <f>AA742+AC742+AF742</f>
        <v>5.0750283600000001</v>
      </c>
      <c r="AJ742" s="28">
        <f>AB742+AD742+AG742</f>
        <v>3.4727320349999999</v>
      </c>
      <c r="AK742" s="28">
        <f>AI742*$AM$7</f>
        <v>1.015005672</v>
      </c>
      <c r="AL742" s="28">
        <f>AJ742*$AM$7</f>
        <v>0.69454640700000003</v>
      </c>
      <c r="AM742" s="73"/>
      <c r="AN742" s="28">
        <f>AI742+AK742</f>
        <v>6.0900340320000002</v>
      </c>
      <c r="AO742" s="28">
        <f>AJ742+AL742</f>
        <v>4.1672784419999997</v>
      </c>
    </row>
    <row r="743" spans="1:41" s="13" customFormat="1" ht="28.5" customHeight="1">
      <c r="A743" s="160"/>
      <c r="B743" s="161"/>
      <c r="C743" s="162"/>
      <c r="D743" s="21" t="s">
        <v>49</v>
      </c>
      <c r="E743" s="22">
        <v>10</v>
      </c>
      <c r="F743" s="22">
        <v>7</v>
      </c>
      <c r="G743" s="24">
        <f>$G$591</f>
        <v>4.1000000000000002E-2</v>
      </c>
      <c r="H743" s="24">
        <f t="shared" si="102"/>
        <v>0.41000000000000003</v>
      </c>
      <c r="I743" s="25"/>
      <c r="J743" s="24">
        <f t="shared" si="103"/>
        <v>0.28700000000000003</v>
      </c>
      <c r="K743" s="25"/>
      <c r="L743" s="24"/>
      <c r="M743" s="24"/>
      <c r="N743" s="24"/>
      <c r="O743" s="24"/>
      <c r="P743" s="24"/>
      <c r="Q743" s="24"/>
      <c r="R743" s="24"/>
      <c r="S743" s="26"/>
      <c r="T743" s="44"/>
      <c r="U743" s="27"/>
      <c r="V743" s="27"/>
      <c r="W743" s="44"/>
      <c r="X743" s="24"/>
      <c r="Y743" s="24"/>
      <c r="Z743" s="44"/>
      <c r="AA743" s="24"/>
      <c r="AB743" s="24"/>
      <c r="AC743" s="24"/>
      <c r="AD743" s="24"/>
      <c r="AE743" s="44"/>
      <c r="AF743" s="24"/>
      <c r="AG743" s="24"/>
      <c r="AH743" s="44"/>
      <c r="AI743" s="28"/>
      <c r="AJ743" s="28"/>
      <c r="AK743" s="28"/>
      <c r="AL743" s="28"/>
      <c r="AM743" s="73"/>
      <c r="AN743" s="28"/>
      <c r="AO743" s="28"/>
    </row>
    <row r="744" spans="1:41" s="13" customFormat="1" ht="38.25" customHeight="1">
      <c r="A744" s="19" t="s">
        <v>957</v>
      </c>
      <c r="B744" s="20" t="s">
        <v>958</v>
      </c>
      <c r="C744" s="21"/>
      <c r="D744" s="21"/>
      <c r="E744" s="22"/>
      <c r="F744" s="22"/>
      <c r="G744" s="24"/>
      <c r="H744" s="24"/>
      <c r="I744" s="25"/>
      <c r="J744" s="24"/>
      <c r="K744" s="25"/>
      <c r="L744" s="24"/>
      <c r="M744" s="24"/>
      <c r="N744" s="24"/>
      <c r="O744" s="24"/>
      <c r="P744" s="24"/>
      <c r="Q744" s="24"/>
      <c r="R744" s="24"/>
      <c r="S744" s="26"/>
      <c r="T744" s="44"/>
      <c r="U744" s="27"/>
      <c r="V744" s="27"/>
      <c r="W744" s="44"/>
      <c r="X744" s="24"/>
      <c r="Y744" s="24"/>
      <c r="Z744" s="44"/>
      <c r="AA744" s="24"/>
      <c r="AB744" s="24"/>
      <c r="AC744" s="24"/>
      <c r="AD744" s="24"/>
      <c r="AE744" s="44"/>
      <c r="AF744" s="24"/>
      <c r="AG744" s="24"/>
      <c r="AH744" s="44"/>
      <c r="AI744" s="28"/>
      <c r="AJ744" s="28"/>
      <c r="AK744" s="28"/>
      <c r="AL744" s="28"/>
      <c r="AM744" s="73"/>
      <c r="AN744" s="28"/>
      <c r="AO744" s="28"/>
    </row>
    <row r="745" spans="1:41" s="13" customFormat="1" ht="24.75" customHeight="1">
      <c r="A745" s="160" t="s">
        <v>959</v>
      </c>
      <c r="B745" s="161" t="s">
        <v>927</v>
      </c>
      <c r="C745" s="162" t="s">
        <v>178</v>
      </c>
      <c r="D745" s="21" t="s">
        <v>793</v>
      </c>
      <c r="E745" s="22">
        <v>5</v>
      </c>
      <c r="F745" s="22">
        <v>3</v>
      </c>
      <c r="G745" s="24">
        <f>$G$592</f>
        <v>6.0999999999999999E-2</v>
      </c>
      <c r="H745" s="24">
        <f t="shared" si="102"/>
        <v>0.30499999999999999</v>
      </c>
      <c r="I745" s="25">
        <f>H745+H746</f>
        <v>0.63300000000000001</v>
      </c>
      <c r="J745" s="24">
        <f t="shared" si="103"/>
        <v>0.183</v>
      </c>
      <c r="K745" s="25">
        <f>J745+J746</f>
        <v>0.38800000000000001</v>
      </c>
      <c r="L745" s="24"/>
      <c r="M745" s="24"/>
      <c r="N745" s="24"/>
      <c r="O745" s="24">
        <f>I745*$Q$7</f>
        <v>9.495E-3</v>
      </c>
      <c r="P745" s="24">
        <f>K745*$Q$7</f>
        <v>5.8199999999999997E-3</v>
      </c>
      <c r="Q745" s="24"/>
      <c r="R745" s="24">
        <f>I745*$T$7</f>
        <v>0.21522000000000002</v>
      </c>
      <c r="S745" s="26">
        <f>K745*$T$7</f>
        <v>0.13192000000000001</v>
      </c>
      <c r="T745" s="44"/>
      <c r="U745" s="27">
        <f>I745*$W$7</f>
        <v>6.3300000000000007E-5</v>
      </c>
      <c r="V745" s="27">
        <f>K745*$W$7</f>
        <v>3.8800000000000001E-5</v>
      </c>
      <c r="W745" s="44"/>
      <c r="X745" s="24">
        <f>I745*$Z$7</f>
        <v>0.48196620000000001</v>
      </c>
      <c r="Y745" s="24">
        <f>K745*$Z$7</f>
        <v>0.2954232</v>
      </c>
      <c r="Z745" s="44"/>
      <c r="AA745" s="24">
        <f>I745+O745+R745+U745+X745</f>
        <v>1.3397445000000001</v>
      </c>
      <c r="AB745" s="24">
        <f>K745+P745+S745+V745+Y745</f>
        <v>0.82120199999999999</v>
      </c>
      <c r="AC745" s="24">
        <f>AA745*$AE$7</f>
        <v>2.6794890000000002</v>
      </c>
      <c r="AD745" s="24">
        <f>AB745*$AE$7</f>
        <v>1.642404</v>
      </c>
      <c r="AE745" s="44"/>
      <c r="AF745" s="24">
        <f>(AA745+AC745)*$AH$7</f>
        <v>0.120577005</v>
      </c>
      <c r="AG745" s="24">
        <f>(AB745+AD745)*$AH$7</f>
        <v>7.390817999999999E-2</v>
      </c>
      <c r="AH745" s="44"/>
      <c r="AI745" s="28">
        <f>AA745+AC745+AF745</f>
        <v>4.1398105050000007</v>
      </c>
      <c r="AJ745" s="28">
        <f>AB745+AD745+AG745</f>
        <v>2.5375141800000001</v>
      </c>
      <c r="AK745" s="28">
        <f>AI745*$AM$7</f>
        <v>0.82796210100000023</v>
      </c>
      <c r="AL745" s="28">
        <f>AJ745*$AM$7</f>
        <v>0.50750283600000001</v>
      </c>
      <c r="AM745" s="73"/>
      <c r="AN745" s="28">
        <f>AI745+AK745</f>
        <v>4.9677726060000005</v>
      </c>
      <c r="AO745" s="28">
        <f>AJ745+AL745</f>
        <v>3.0450170160000001</v>
      </c>
    </row>
    <row r="746" spans="1:41" s="13" customFormat="1" ht="21" customHeight="1">
      <c r="A746" s="160"/>
      <c r="B746" s="161"/>
      <c r="C746" s="162"/>
      <c r="D746" s="21" t="s">
        <v>49</v>
      </c>
      <c r="E746" s="22">
        <v>8</v>
      </c>
      <c r="F746" s="22">
        <v>5</v>
      </c>
      <c r="G746" s="24">
        <f>$G$591</f>
        <v>4.1000000000000002E-2</v>
      </c>
      <c r="H746" s="24">
        <f t="shared" si="102"/>
        <v>0.32800000000000001</v>
      </c>
      <c r="I746" s="25"/>
      <c r="J746" s="24">
        <f t="shared" si="103"/>
        <v>0.20500000000000002</v>
      </c>
      <c r="K746" s="25"/>
      <c r="L746" s="24"/>
      <c r="M746" s="24"/>
      <c r="N746" s="24"/>
      <c r="O746" s="24"/>
      <c r="P746" s="24"/>
      <c r="Q746" s="24"/>
      <c r="R746" s="24"/>
      <c r="S746" s="26"/>
      <c r="T746" s="44"/>
      <c r="U746" s="27"/>
      <c r="V746" s="27"/>
      <c r="W746" s="44"/>
      <c r="X746" s="24"/>
      <c r="Y746" s="24"/>
      <c r="Z746" s="44"/>
      <c r="AA746" s="24"/>
      <c r="AB746" s="24"/>
      <c r="AC746" s="24"/>
      <c r="AD746" s="24"/>
      <c r="AE746" s="44"/>
      <c r="AF746" s="24"/>
      <c r="AG746" s="24"/>
      <c r="AH746" s="44"/>
      <c r="AI746" s="28"/>
      <c r="AJ746" s="28"/>
      <c r="AK746" s="28"/>
      <c r="AL746" s="28"/>
      <c r="AM746" s="73"/>
      <c r="AN746" s="28"/>
      <c r="AO746" s="28"/>
    </row>
    <row r="747" spans="1:41" s="13" customFormat="1" ht="23.25" customHeight="1">
      <c r="A747" s="160" t="s">
        <v>960</v>
      </c>
      <c r="B747" s="161" t="s">
        <v>961</v>
      </c>
      <c r="C747" s="162" t="s">
        <v>178</v>
      </c>
      <c r="D747" s="21" t="s">
        <v>793</v>
      </c>
      <c r="E747" s="22">
        <v>10</v>
      </c>
      <c r="F747" s="22">
        <v>8</v>
      </c>
      <c r="G747" s="24">
        <f>$G$592</f>
        <v>6.0999999999999999E-2</v>
      </c>
      <c r="H747" s="24">
        <f t="shared" si="102"/>
        <v>0.61</v>
      </c>
      <c r="I747" s="25">
        <f>H747+H748</f>
        <v>1.3479999999999999</v>
      </c>
      <c r="J747" s="24">
        <f t="shared" si="103"/>
        <v>0.48799999999999999</v>
      </c>
      <c r="K747" s="25">
        <f>J747+J748</f>
        <v>1.103</v>
      </c>
      <c r="L747" s="24"/>
      <c r="M747" s="24"/>
      <c r="N747" s="24"/>
      <c r="O747" s="24">
        <f>I747*$Q$7</f>
        <v>2.0219999999999998E-2</v>
      </c>
      <c r="P747" s="24">
        <f>K747*$Q$7</f>
        <v>1.6545000000000001E-2</v>
      </c>
      <c r="Q747" s="24"/>
      <c r="R747" s="24">
        <f>I747*$T$7</f>
        <v>0.45832000000000001</v>
      </c>
      <c r="S747" s="26">
        <f>K747*$T$7</f>
        <v>0.37502000000000002</v>
      </c>
      <c r="T747" s="44"/>
      <c r="U747" s="27">
        <f>I747*$W$7</f>
        <v>1.348E-4</v>
      </c>
      <c r="V747" s="27">
        <f>K747*$W$7</f>
        <v>1.103E-4</v>
      </c>
      <c r="W747" s="44"/>
      <c r="X747" s="24">
        <f>I747*$Z$7</f>
        <v>1.0263671999999999</v>
      </c>
      <c r="Y747" s="24">
        <f>K747*$Z$7</f>
        <v>0.83982419999999991</v>
      </c>
      <c r="Z747" s="44"/>
      <c r="AA747" s="24">
        <f>I747+O747+R747+U747+X747</f>
        <v>2.8530419999999999</v>
      </c>
      <c r="AB747" s="24">
        <f>K747+P747+S747+V747+Y747</f>
        <v>2.3344995000000002</v>
      </c>
      <c r="AC747" s="24">
        <f>AA747*$AE$7</f>
        <v>5.7060839999999997</v>
      </c>
      <c r="AD747" s="24">
        <f>AB747*$AE$7</f>
        <v>4.6689990000000003</v>
      </c>
      <c r="AE747" s="44"/>
      <c r="AF747" s="24">
        <f>(AA747+AC747)*$AH$7</f>
        <v>0.25677377999999995</v>
      </c>
      <c r="AG747" s="24">
        <f>(AB747+AD747)*$AH$7</f>
        <v>0.21010495500000001</v>
      </c>
      <c r="AH747" s="44"/>
      <c r="AI747" s="28">
        <f>AA747+AC747+AF747</f>
        <v>8.8158997799999987</v>
      </c>
      <c r="AJ747" s="28">
        <f>AB747+AD747+AG747</f>
        <v>7.2136034550000012</v>
      </c>
      <c r="AK747" s="28">
        <f>AI747*$AM$7</f>
        <v>1.7631799559999999</v>
      </c>
      <c r="AL747" s="28">
        <f>AJ747*$AM$7</f>
        <v>1.4427206910000003</v>
      </c>
      <c r="AM747" s="73"/>
      <c r="AN747" s="28">
        <f>AI747+AK747</f>
        <v>10.579079735999999</v>
      </c>
      <c r="AO747" s="28">
        <f>AJ747+AL747</f>
        <v>8.6563241460000011</v>
      </c>
    </row>
    <row r="748" spans="1:41" s="13" customFormat="1" ht="23.25" customHeight="1">
      <c r="A748" s="160"/>
      <c r="B748" s="161"/>
      <c r="C748" s="162"/>
      <c r="D748" s="21" t="s">
        <v>49</v>
      </c>
      <c r="E748" s="22">
        <v>18</v>
      </c>
      <c r="F748" s="22">
        <v>15</v>
      </c>
      <c r="G748" s="24">
        <f>$G$591</f>
        <v>4.1000000000000002E-2</v>
      </c>
      <c r="H748" s="24">
        <f t="shared" si="102"/>
        <v>0.73799999999999999</v>
      </c>
      <c r="I748" s="25"/>
      <c r="J748" s="24">
        <f t="shared" si="103"/>
        <v>0.61499999999999999</v>
      </c>
      <c r="K748" s="25"/>
      <c r="L748" s="24"/>
      <c r="M748" s="24"/>
      <c r="N748" s="24"/>
      <c r="O748" s="24"/>
      <c r="P748" s="24"/>
      <c r="Q748" s="24"/>
      <c r="R748" s="24"/>
      <c r="S748" s="26"/>
      <c r="T748" s="44"/>
      <c r="U748" s="27"/>
      <c r="V748" s="27"/>
      <c r="W748" s="44"/>
      <c r="X748" s="24"/>
      <c r="Y748" s="24"/>
      <c r="Z748" s="44"/>
      <c r="AA748" s="24"/>
      <c r="AB748" s="24"/>
      <c r="AC748" s="24"/>
      <c r="AD748" s="24"/>
      <c r="AE748" s="44"/>
      <c r="AF748" s="24"/>
      <c r="AG748" s="24"/>
      <c r="AH748" s="44"/>
      <c r="AI748" s="28"/>
      <c r="AJ748" s="28"/>
      <c r="AK748" s="28"/>
      <c r="AL748" s="28"/>
      <c r="AM748" s="73"/>
      <c r="AN748" s="28"/>
      <c r="AO748" s="28"/>
    </row>
    <row r="749" spans="1:41" s="13" customFormat="1" ht="38.25" customHeight="1">
      <c r="A749" s="19" t="s">
        <v>962</v>
      </c>
      <c r="B749" s="20" t="s">
        <v>963</v>
      </c>
      <c r="C749" s="21"/>
      <c r="D749" s="21"/>
      <c r="E749" s="22"/>
      <c r="F749" s="22"/>
      <c r="G749" s="24"/>
      <c r="H749" s="24"/>
      <c r="I749" s="25"/>
      <c r="J749" s="24"/>
      <c r="K749" s="25"/>
      <c r="L749" s="24"/>
      <c r="M749" s="24"/>
      <c r="N749" s="24"/>
      <c r="O749" s="24"/>
      <c r="P749" s="24"/>
      <c r="Q749" s="24"/>
      <c r="R749" s="24"/>
      <c r="S749" s="26"/>
      <c r="T749" s="44"/>
      <c r="U749" s="27"/>
      <c r="V749" s="27"/>
      <c r="W749" s="44"/>
      <c r="X749" s="24"/>
      <c r="Y749" s="24"/>
      <c r="Z749" s="44"/>
      <c r="AA749" s="24"/>
      <c r="AB749" s="24"/>
      <c r="AC749" s="24"/>
      <c r="AD749" s="24"/>
      <c r="AE749" s="44"/>
      <c r="AF749" s="24"/>
      <c r="AG749" s="24"/>
      <c r="AH749" s="44"/>
      <c r="AI749" s="28"/>
      <c r="AJ749" s="28"/>
      <c r="AK749" s="28"/>
      <c r="AL749" s="28"/>
      <c r="AM749" s="73"/>
      <c r="AN749" s="28"/>
      <c r="AO749" s="28"/>
    </row>
    <row r="750" spans="1:41" s="13" customFormat="1" ht="25.5" customHeight="1">
      <c r="A750" s="160" t="s">
        <v>964</v>
      </c>
      <c r="B750" s="161" t="s">
        <v>927</v>
      </c>
      <c r="C750" s="162" t="s">
        <v>178</v>
      </c>
      <c r="D750" s="21" t="s">
        <v>793</v>
      </c>
      <c r="E750" s="22">
        <v>5</v>
      </c>
      <c r="F750" s="22">
        <v>3</v>
      </c>
      <c r="G750" s="24">
        <f>$G$592</f>
        <v>6.0999999999999999E-2</v>
      </c>
      <c r="H750" s="24">
        <f t="shared" si="102"/>
        <v>0.30499999999999999</v>
      </c>
      <c r="I750" s="25">
        <f>H750+H751</f>
        <v>0.63300000000000001</v>
      </c>
      <c r="J750" s="24">
        <f t="shared" si="103"/>
        <v>0.183</v>
      </c>
      <c r="K750" s="25">
        <f>J750+J751</f>
        <v>0.38800000000000001</v>
      </c>
      <c r="L750" s="24"/>
      <c r="M750" s="24"/>
      <c r="N750" s="24"/>
      <c r="O750" s="24">
        <f>I750*$Q$7</f>
        <v>9.495E-3</v>
      </c>
      <c r="P750" s="24">
        <f>K750*$Q$7</f>
        <v>5.8199999999999997E-3</v>
      </c>
      <c r="Q750" s="24"/>
      <c r="R750" s="24">
        <f>I750*$T$7</f>
        <v>0.21522000000000002</v>
      </c>
      <c r="S750" s="26">
        <f>K750*$T$7</f>
        <v>0.13192000000000001</v>
      </c>
      <c r="T750" s="44"/>
      <c r="U750" s="27">
        <f>I750*$W$7</f>
        <v>6.3300000000000007E-5</v>
      </c>
      <c r="V750" s="27">
        <f>K750*$W$7</f>
        <v>3.8800000000000001E-5</v>
      </c>
      <c r="W750" s="44"/>
      <c r="X750" s="24">
        <f>I750*$Z$7</f>
        <v>0.48196620000000001</v>
      </c>
      <c r="Y750" s="24">
        <f>K750*$Z$7</f>
        <v>0.2954232</v>
      </c>
      <c r="Z750" s="44"/>
      <c r="AA750" s="24">
        <f>I750+O750+R750+U750+X750</f>
        <v>1.3397445000000001</v>
      </c>
      <c r="AB750" s="24">
        <f>K750+P750+S750+V750+Y750</f>
        <v>0.82120199999999999</v>
      </c>
      <c r="AC750" s="24">
        <f>AA750*$AE$7</f>
        <v>2.6794890000000002</v>
      </c>
      <c r="AD750" s="24">
        <f>AB750*$AE$7</f>
        <v>1.642404</v>
      </c>
      <c r="AE750" s="44"/>
      <c r="AF750" s="24">
        <f>(AA750+AC750)*$AH$7</f>
        <v>0.120577005</v>
      </c>
      <c r="AG750" s="24">
        <f>(AB750+AD750)*$AH$7</f>
        <v>7.390817999999999E-2</v>
      </c>
      <c r="AH750" s="44"/>
      <c r="AI750" s="28">
        <f>AA750+AC750+AF750</f>
        <v>4.1398105050000007</v>
      </c>
      <c r="AJ750" s="28">
        <f>AB750+AD750+AG750</f>
        <v>2.5375141800000001</v>
      </c>
      <c r="AK750" s="28">
        <f>AI750*$AM$7</f>
        <v>0.82796210100000023</v>
      </c>
      <c r="AL750" s="28">
        <f>AJ750*$AM$7</f>
        <v>0.50750283600000001</v>
      </c>
      <c r="AM750" s="73"/>
      <c r="AN750" s="28">
        <f>AI750+AK750</f>
        <v>4.9677726060000005</v>
      </c>
      <c r="AO750" s="28">
        <f>AJ750+AL750</f>
        <v>3.0450170160000001</v>
      </c>
    </row>
    <row r="751" spans="1:41" s="13" customFormat="1" ht="27" customHeight="1">
      <c r="A751" s="160"/>
      <c r="B751" s="161"/>
      <c r="C751" s="162"/>
      <c r="D751" s="21" t="s">
        <v>49</v>
      </c>
      <c r="E751" s="22">
        <v>8</v>
      </c>
      <c r="F751" s="22">
        <v>5</v>
      </c>
      <c r="G751" s="24">
        <f>$G$591</f>
        <v>4.1000000000000002E-2</v>
      </c>
      <c r="H751" s="24">
        <f t="shared" si="102"/>
        <v>0.32800000000000001</v>
      </c>
      <c r="I751" s="25"/>
      <c r="J751" s="24">
        <f t="shared" si="103"/>
        <v>0.20500000000000002</v>
      </c>
      <c r="K751" s="25"/>
      <c r="L751" s="24"/>
      <c r="M751" s="24"/>
      <c r="N751" s="24"/>
      <c r="O751" s="24"/>
      <c r="P751" s="24"/>
      <c r="Q751" s="24"/>
      <c r="R751" s="24"/>
      <c r="S751" s="26"/>
      <c r="T751" s="44"/>
      <c r="U751" s="27"/>
      <c r="V751" s="27"/>
      <c r="W751" s="44"/>
      <c r="X751" s="24"/>
      <c r="Y751" s="24"/>
      <c r="Z751" s="44"/>
      <c r="AA751" s="24"/>
      <c r="AB751" s="24"/>
      <c r="AC751" s="24"/>
      <c r="AD751" s="24"/>
      <c r="AE751" s="44"/>
      <c r="AF751" s="24"/>
      <c r="AG751" s="24"/>
      <c r="AH751" s="44"/>
      <c r="AI751" s="28"/>
      <c r="AJ751" s="28"/>
      <c r="AK751" s="28"/>
      <c r="AL751" s="28"/>
      <c r="AM751" s="73"/>
      <c r="AN751" s="28"/>
      <c r="AO751" s="28"/>
    </row>
    <row r="752" spans="1:41" s="13" customFormat="1" ht="26.25" customHeight="1">
      <c r="A752" s="160" t="s">
        <v>965</v>
      </c>
      <c r="B752" s="161" t="s">
        <v>961</v>
      </c>
      <c r="C752" s="162" t="s">
        <v>178</v>
      </c>
      <c r="D752" s="21" t="s">
        <v>793</v>
      </c>
      <c r="E752" s="22">
        <v>10</v>
      </c>
      <c r="F752" s="22">
        <v>8</v>
      </c>
      <c r="G752" s="24">
        <f>$G$592</f>
        <v>6.0999999999999999E-2</v>
      </c>
      <c r="H752" s="24">
        <f t="shared" si="102"/>
        <v>0.61</v>
      </c>
      <c r="I752" s="25">
        <f>H752+H753</f>
        <v>1.3479999999999999</v>
      </c>
      <c r="J752" s="24">
        <f t="shared" si="103"/>
        <v>0.48799999999999999</v>
      </c>
      <c r="K752" s="25">
        <f>J752+J753</f>
        <v>1.103</v>
      </c>
      <c r="L752" s="24"/>
      <c r="M752" s="24"/>
      <c r="N752" s="24"/>
      <c r="O752" s="24">
        <f>I752*$Q$7</f>
        <v>2.0219999999999998E-2</v>
      </c>
      <c r="P752" s="24">
        <f>K752*$Q$7</f>
        <v>1.6545000000000001E-2</v>
      </c>
      <c r="Q752" s="24"/>
      <c r="R752" s="24">
        <f>I752*$T$7</f>
        <v>0.45832000000000001</v>
      </c>
      <c r="S752" s="26">
        <f>K752*$T$7</f>
        <v>0.37502000000000002</v>
      </c>
      <c r="T752" s="44"/>
      <c r="U752" s="27">
        <f>I752*$W$7</f>
        <v>1.348E-4</v>
      </c>
      <c r="V752" s="27">
        <f>K752*$W$7</f>
        <v>1.103E-4</v>
      </c>
      <c r="W752" s="44"/>
      <c r="X752" s="24">
        <f>I752*$Z$7</f>
        <v>1.0263671999999999</v>
      </c>
      <c r="Y752" s="24">
        <f>K752*$Z$7</f>
        <v>0.83982419999999991</v>
      </c>
      <c r="Z752" s="44"/>
      <c r="AA752" s="24">
        <f>I752+O752+R752+U752+X752</f>
        <v>2.8530419999999999</v>
      </c>
      <c r="AB752" s="24">
        <f>K752+P752+S752+V752+Y752</f>
        <v>2.3344995000000002</v>
      </c>
      <c r="AC752" s="24">
        <f>AA752*$AE$7</f>
        <v>5.7060839999999997</v>
      </c>
      <c r="AD752" s="24">
        <f>AB752*$AE$7</f>
        <v>4.6689990000000003</v>
      </c>
      <c r="AE752" s="44"/>
      <c r="AF752" s="24">
        <f>(AA752+AC752)*$AH$7</f>
        <v>0.25677377999999995</v>
      </c>
      <c r="AG752" s="24">
        <f>(AB752+AD752)*$AH$7</f>
        <v>0.21010495500000001</v>
      </c>
      <c r="AH752" s="44"/>
      <c r="AI752" s="28">
        <f>AA752+AC752+AF752</f>
        <v>8.8158997799999987</v>
      </c>
      <c r="AJ752" s="28">
        <f>AB752+AD752+AG752</f>
        <v>7.2136034550000012</v>
      </c>
      <c r="AK752" s="28">
        <f>AI752*$AM$7</f>
        <v>1.7631799559999999</v>
      </c>
      <c r="AL752" s="28">
        <f>AJ752*$AM$7</f>
        <v>1.4427206910000003</v>
      </c>
      <c r="AM752" s="73"/>
      <c r="AN752" s="28">
        <f>AI752+AK752</f>
        <v>10.579079735999999</v>
      </c>
      <c r="AO752" s="28">
        <f>AJ752+AL752</f>
        <v>8.6563241460000011</v>
      </c>
    </row>
    <row r="753" spans="1:41" s="13" customFormat="1" ht="38.25" customHeight="1">
      <c r="A753" s="160"/>
      <c r="B753" s="161"/>
      <c r="C753" s="162"/>
      <c r="D753" s="21" t="s">
        <v>49</v>
      </c>
      <c r="E753" s="22">
        <v>18</v>
      </c>
      <c r="F753" s="22">
        <v>15</v>
      </c>
      <c r="G753" s="24">
        <f>$G$591</f>
        <v>4.1000000000000002E-2</v>
      </c>
      <c r="H753" s="24">
        <f t="shared" si="102"/>
        <v>0.73799999999999999</v>
      </c>
      <c r="I753" s="25"/>
      <c r="J753" s="24">
        <f t="shared" si="103"/>
        <v>0.61499999999999999</v>
      </c>
      <c r="K753" s="25"/>
      <c r="L753" s="24"/>
      <c r="M753" s="24"/>
      <c r="N753" s="24"/>
      <c r="O753" s="24"/>
      <c r="P753" s="24"/>
      <c r="Q753" s="24"/>
      <c r="R753" s="24"/>
      <c r="S753" s="26"/>
      <c r="T753" s="44"/>
      <c r="U753" s="27"/>
      <c r="V753" s="27"/>
      <c r="W753" s="44"/>
      <c r="X753" s="24"/>
      <c r="Y753" s="24"/>
      <c r="Z753" s="44"/>
      <c r="AA753" s="24"/>
      <c r="AB753" s="24"/>
      <c r="AC753" s="24"/>
      <c r="AD753" s="24"/>
      <c r="AE753" s="44"/>
      <c r="AF753" s="24"/>
      <c r="AG753" s="24"/>
      <c r="AH753" s="44"/>
      <c r="AI753" s="28"/>
      <c r="AJ753" s="28"/>
      <c r="AK753" s="28"/>
      <c r="AL753" s="28"/>
      <c r="AM753" s="73"/>
      <c r="AN753" s="28"/>
      <c r="AO753" s="28"/>
    </row>
    <row r="754" spans="1:41" s="13" customFormat="1" ht="31.5" customHeight="1">
      <c r="A754" s="19" t="s">
        <v>966</v>
      </c>
      <c r="B754" s="20" t="s">
        <v>967</v>
      </c>
      <c r="C754" s="21"/>
      <c r="D754" s="21"/>
      <c r="E754" s="22"/>
      <c r="F754" s="22"/>
      <c r="G754" s="24"/>
      <c r="H754" s="24"/>
      <c r="I754" s="25"/>
      <c r="J754" s="24"/>
      <c r="K754" s="25"/>
      <c r="L754" s="24"/>
      <c r="M754" s="24"/>
      <c r="N754" s="24"/>
      <c r="O754" s="24"/>
      <c r="P754" s="24"/>
      <c r="Q754" s="24"/>
      <c r="R754" s="24"/>
      <c r="S754" s="26"/>
      <c r="T754" s="44"/>
      <c r="U754" s="27"/>
      <c r="V754" s="27"/>
      <c r="W754" s="44"/>
      <c r="X754" s="24"/>
      <c r="Y754" s="24"/>
      <c r="Z754" s="44"/>
      <c r="AA754" s="24"/>
      <c r="AB754" s="24"/>
      <c r="AC754" s="24"/>
      <c r="AD754" s="24"/>
      <c r="AE754" s="44"/>
      <c r="AF754" s="24"/>
      <c r="AG754" s="24"/>
      <c r="AH754" s="44"/>
      <c r="AI754" s="28"/>
      <c r="AJ754" s="28"/>
      <c r="AK754" s="28"/>
      <c r="AL754" s="28"/>
      <c r="AM754" s="73"/>
      <c r="AN754" s="28"/>
      <c r="AO754" s="28"/>
    </row>
    <row r="755" spans="1:41" s="13" customFormat="1" ht="27.75" customHeight="1">
      <c r="A755" s="160" t="s">
        <v>968</v>
      </c>
      <c r="B755" s="161" t="s">
        <v>927</v>
      </c>
      <c r="C755" s="162" t="s">
        <v>178</v>
      </c>
      <c r="D755" s="21" t="s">
        <v>793</v>
      </c>
      <c r="E755" s="22">
        <v>5</v>
      </c>
      <c r="F755" s="22">
        <v>3</v>
      </c>
      <c r="G755" s="24">
        <f>$G$592</f>
        <v>6.0999999999999999E-2</v>
      </c>
      <c r="H755" s="24">
        <f t="shared" si="102"/>
        <v>0.30499999999999999</v>
      </c>
      <c r="I755" s="25">
        <f>H755+H756</f>
        <v>0.63300000000000001</v>
      </c>
      <c r="J755" s="24">
        <f t="shared" si="103"/>
        <v>0.183</v>
      </c>
      <c r="K755" s="25">
        <f>J755+J756</f>
        <v>0.38800000000000001</v>
      </c>
      <c r="L755" s="24"/>
      <c r="M755" s="24"/>
      <c r="N755" s="24"/>
      <c r="O755" s="24">
        <f>I755*$Q$7</f>
        <v>9.495E-3</v>
      </c>
      <c r="P755" s="24">
        <f>K755*$Q$7</f>
        <v>5.8199999999999997E-3</v>
      </c>
      <c r="Q755" s="24"/>
      <c r="R755" s="24">
        <f>I755*$T$7</f>
        <v>0.21522000000000002</v>
      </c>
      <c r="S755" s="26">
        <f>K755*$T$7</f>
        <v>0.13192000000000001</v>
      </c>
      <c r="T755" s="44"/>
      <c r="U755" s="27">
        <f>I755*$W$7</f>
        <v>6.3300000000000007E-5</v>
      </c>
      <c r="V755" s="27">
        <f>K755*$W$7</f>
        <v>3.8800000000000001E-5</v>
      </c>
      <c r="W755" s="44"/>
      <c r="X755" s="24">
        <f>I755*$Z$7</f>
        <v>0.48196620000000001</v>
      </c>
      <c r="Y755" s="24">
        <f>K755*$Z$7</f>
        <v>0.2954232</v>
      </c>
      <c r="Z755" s="44"/>
      <c r="AA755" s="24">
        <f>I755+O755+R755+U755+X755</f>
        <v>1.3397445000000001</v>
      </c>
      <c r="AB755" s="24">
        <f>K755+P755+S755+V755+Y755</f>
        <v>0.82120199999999999</v>
      </c>
      <c r="AC755" s="24">
        <f>AA755*$AE$7</f>
        <v>2.6794890000000002</v>
      </c>
      <c r="AD755" s="24">
        <f>AB755*$AE$7</f>
        <v>1.642404</v>
      </c>
      <c r="AE755" s="44"/>
      <c r="AF755" s="24">
        <f>(AA755+AC755)*$AH$7</f>
        <v>0.120577005</v>
      </c>
      <c r="AG755" s="24">
        <f>(AB755+AD755)*$AH$7</f>
        <v>7.390817999999999E-2</v>
      </c>
      <c r="AH755" s="44"/>
      <c r="AI755" s="28">
        <f>AA755+AC755+AF755</f>
        <v>4.1398105050000007</v>
      </c>
      <c r="AJ755" s="28">
        <f>AB755+AD755+AG755</f>
        <v>2.5375141800000001</v>
      </c>
      <c r="AK755" s="28">
        <f>AI755*$AM$7</f>
        <v>0.82796210100000023</v>
      </c>
      <c r="AL755" s="28">
        <f>AJ755*$AM$7</f>
        <v>0.50750283600000001</v>
      </c>
      <c r="AM755" s="73"/>
      <c r="AN755" s="28">
        <f>AI755+AK755</f>
        <v>4.9677726060000005</v>
      </c>
      <c r="AO755" s="28">
        <f>AJ755+AL755</f>
        <v>3.0450170160000001</v>
      </c>
    </row>
    <row r="756" spans="1:41" s="13" customFormat="1" ht="28.5" customHeight="1">
      <c r="A756" s="160"/>
      <c r="B756" s="161"/>
      <c r="C756" s="162"/>
      <c r="D756" s="21" t="s">
        <v>49</v>
      </c>
      <c r="E756" s="22">
        <v>8</v>
      </c>
      <c r="F756" s="22">
        <v>5</v>
      </c>
      <c r="G756" s="24">
        <f>$G$591</f>
        <v>4.1000000000000002E-2</v>
      </c>
      <c r="H756" s="24">
        <f t="shared" si="102"/>
        <v>0.32800000000000001</v>
      </c>
      <c r="I756" s="25"/>
      <c r="J756" s="24">
        <f t="shared" si="103"/>
        <v>0.20500000000000002</v>
      </c>
      <c r="K756" s="25"/>
      <c r="L756" s="24"/>
      <c r="M756" s="24"/>
      <c r="N756" s="24"/>
      <c r="O756" s="24"/>
      <c r="P756" s="24"/>
      <c r="Q756" s="24"/>
      <c r="R756" s="24"/>
      <c r="S756" s="26"/>
      <c r="T756" s="44"/>
      <c r="U756" s="27"/>
      <c r="V756" s="27"/>
      <c r="W756" s="44"/>
      <c r="X756" s="24"/>
      <c r="Y756" s="24"/>
      <c r="Z756" s="44"/>
      <c r="AA756" s="24"/>
      <c r="AB756" s="24"/>
      <c r="AC756" s="24"/>
      <c r="AD756" s="24"/>
      <c r="AE756" s="44"/>
      <c r="AF756" s="24"/>
      <c r="AG756" s="24"/>
      <c r="AH756" s="44"/>
      <c r="AI756" s="28"/>
      <c r="AJ756" s="28"/>
      <c r="AK756" s="28"/>
      <c r="AL756" s="28"/>
      <c r="AM756" s="73"/>
      <c r="AN756" s="28"/>
      <c r="AO756" s="28"/>
    </row>
    <row r="757" spans="1:41" s="13" customFormat="1" ht="27" customHeight="1">
      <c r="A757" s="160" t="s">
        <v>969</v>
      </c>
      <c r="B757" s="161" t="s">
        <v>952</v>
      </c>
      <c r="C757" s="162" t="s">
        <v>178</v>
      </c>
      <c r="D757" s="21" t="s">
        <v>793</v>
      </c>
      <c r="E757" s="22">
        <v>8</v>
      </c>
      <c r="F757" s="22">
        <v>6</v>
      </c>
      <c r="G757" s="24">
        <f>$G$592</f>
        <v>6.0999999999999999E-2</v>
      </c>
      <c r="H757" s="24">
        <f t="shared" si="102"/>
        <v>0.48799999999999999</v>
      </c>
      <c r="I757" s="25">
        <f>H757+H758</f>
        <v>0.98</v>
      </c>
      <c r="J757" s="24">
        <f t="shared" si="103"/>
        <v>0.36599999999999999</v>
      </c>
      <c r="K757" s="25">
        <f>J757+J758</f>
        <v>0.73499999999999999</v>
      </c>
      <c r="L757" s="24"/>
      <c r="M757" s="24"/>
      <c r="N757" s="24"/>
      <c r="O757" s="24">
        <f>I757*$Q$7</f>
        <v>1.47E-2</v>
      </c>
      <c r="P757" s="24">
        <f>K757*$Q$7</f>
        <v>1.1025E-2</v>
      </c>
      <c r="Q757" s="24"/>
      <c r="R757" s="24">
        <f>I757*$T$7</f>
        <v>0.3332</v>
      </c>
      <c r="S757" s="26">
        <f>K757*$T$7</f>
        <v>0.24990000000000001</v>
      </c>
      <c r="T757" s="44"/>
      <c r="U757" s="27">
        <f>I757*$W$7</f>
        <v>9.7999999999999997E-5</v>
      </c>
      <c r="V757" s="27">
        <f>K757*$W$7</f>
        <v>7.3499999999999998E-5</v>
      </c>
      <c r="W757" s="44"/>
      <c r="X757" s="24">
        <f>I757*$Z$7</f>
        <v>0.74617199999999995</v>
      </c>
      <c r="Y757" s="24">
        <f>K757*$Z$7</f>
        <v>0.55962899999999993</v>
      </c>
      <c r="Z757" s="44"/>
      <c r="AA757" s="24">
        <f>I757+O757+R757+U757+X757</f>
        <v>2.0741700000000001</v>
      </c>
      <c r="AB757" s="24">
        <f>K757+P757+S757+V757+Y757</f>
        <v>1.5556274999999999</v>
      </c>
      <c r="AC757" s="24">
        <f>AA757*$AE$7</f>
        <v>4.1483400000000001</v>
      </c>
      <c r="AD757" s="24">
        <f>AB757*$AE$7</f>
        <v>3.1112549999999999</v>
      </c>
      <c r="AE757" s="44"/>
      <c r="AF757" s="24">
        <f>(AA757+AC757)*$AH$7</f>
        <v>0.18667529999999999</v>
      </c>
      <c r="AG757" s="24">
        <f>(AB757+AD757)*$AH$7</f>
        <v>0.14000647499999999</v>
      </c>
      <c r="AH757" s="44"/>
      <c r="AI757" s="28">
        <f>AA757+AC757+AF757</f>
        <v>6.4091852999999999</v>
      </c>
      <c r="AJ757" s="28">
        <f>AB757+AD757+AG757</f>
        <v>4.8068889749999997</v>
      </c>
      <c r="AK757" s="28">
        <f>AI757*$AM$7</f>
        <v>1.28183706</v>
      </c>
      <c r="AL757" s="28">
        <f>AJ757*$AM$7</f>
        <v>0.96137779499999998</v>
      </c>
      <c r="AM757" s="73"/>
      <c r="AN757" s="28">
        <f>AI757+AK757</f>
        <v>7.6910223599999998</v>
      </c>
      <c r="AO757" s="28">
        <f>AJ757+AL757</f>
        <v>5.7682667699999994</v>
      </c>
    </row>
    <row r="758" spans="1:41" s="13" customFormat="1" ht="27" customHeight="1">
      <c r="A758" s="160"/>
      <c r="B758" s="161"/>
      <c r="C758" s="162"/>
      <c r="D758" s="21" t="s">
        <v>49</v>
      </c>
      <c r="E758" s="22">
        <v>12</v>
      </c>
      <c r="F758" s="22">
        <v>9</v>
      </c>
      <c r="G758" s="24">
        <f>$G$591</f>
        <v>4.1000000000000002E-2</v>
      </c>
      <c r="H758" s="24">
        <f t="shared" si="102"/>
        <v>0.49199999999999999</v>
      </c>
      <c r="I758" s="25"/>
      <c r="J758" s="24">
        <f t="shared" si="103"/>
        <v>0.36899999999999999</v>
      </c>
      <c r="K758" s="25"/>
      <c r="L758" s="24"/>
      <c r="M758" s="24"/>
      <c r="N758" s="24"/>
      <c r="O758" s="24"/>
      <c r="P758" s="24"/>
      <c r="Q758" s="24"/>
      <c r="R758" s="24"/>
      <c r="S758" s="26"/>
      <c r="T758" s="44"/>
      <c r="U758" s="27"/>
      <c r="V758" s="27"/>
      <c r="W758" s="44"/>
      <c r="X758" s="24"/>
      <c r="Y758" s="24"/>
      <c r="Z758" s="44"/>
      <c r="AA758" s="24"/>
      <c r="AB758" s="24"/>
      <c r="AC758" s="24"/>
      <c r="AD758" s="24"/>
      <c r="AE758" s="44"/>
      <c r="AF758" s="24"/>
      <c r="AG758" s="24"/>
      <c r="AH758" s="44"/>
      <c r="AI758" s="28"/>
      <c r="AJ758" s="28"/>
      <c r="AK758" s="28"/>
      <c r="AL758" s="28"/>
      <c r="AM758" s="73"/>
      <c r="AN758" s="28"/>
      <c r="AO758" s="28"/>
    </row>
    <row r="759" spans="1:41" s="13" customFormat="1" ht="31.5" customHeight="1">
      <c r="A759" s="19" t="s">
        <v>970</v>
      </c>
      <c r="B759" s="20" t="s">
        <v>971</v>
      </c>
      <c r="C759" s="21"/>
      <c r="D759" s="21"/>
      <c r="E759" s="22"/>
      <c r="F759" s="22"/>
      <c r="G759" s="24"/>
      <c r="H759" s="24"/>
      <c r="I759" s="25"/>
      <c r="J759" s="24"/>
      <c r="K759" s="25"/>
      <c r="L759" s="24"/>
      <c r="M759" s="24"/>
      <c r="N759" s="24"/>
      <c r="O759" s="24"/>
      <c r="P759" s="24"/>
      <c r="Q759" s="24"/>
      <c r="R759" s="24"/>
      <c r="S759" s="26"/>
      <c r="T759" s="44"/>
      <c r="U759" s="27"/>
      <c r="V759" s="27"/>
      <c r="W759" s="44"/>
      <c r="X759" s="24"/>
      <c r="Y759" s="24"/>
      <c r="Z759" s="44"/>
      <c r="AA759" s="24"/>
      <c r="AB759" s="24"/>
      <c r="AC759" s="24"/>
      <c r="AD759" s="24"/>
      <c r="AE759" s="44"/>
      <c r="AF759" s="24"/>
      <c r="AG759" s="24"/>
      <c r="AH759" s="44"/>
      <c r="AI759" s="28"/>
      <c r="AJ759" s="28"/>
      <c r="AK759" s="28"/>
      <c r="AL759" s="28"/>
      <c r="AM759" s="73"/>
      <c r="AN759" s="28"/>
      <c r="AO759" s="28"/>
    </row>
    <row r="760" spans="1:41" s="13" customFormat="1" ht="38.25" customHeight="1">
      <c r="A760" s="160" t="s">
        <v>972</v>
      </c>
      <c r="B760" s="161" t="s">
        <v>927</v>
      </c>
      <c r="C760" s="162" t="s">
        <v>178</v>
      </c>
      <c r="D760" s="21" t="s">
        <v>793</v>
      </c>
      <c r="E760" s="22">
        <v>5</v>
      </c>
      <c r="F760" s="22">
        <v>3</v>
      </c>
      <c r="G760" s="24">
        <f>$G$592</f>
        <v>6.0999999999999999E-2</v>
      </c>
      <c r="H760" s="24">
        <f t="shared" si="102"/>
        <v>0.30499999999999999</v>
      </c>
      <c r="I760" s="25">
        <f>H760+H761</f>
        <v>0.63300000000000001</v>
      </c>
      <c r="J760" s="24">
        <f t="shared" si="103"/>
        <v>0.183</v>
      </c>
      <c r="K760" s="25">
        <f>J760+J761</f>
        <v>0.38800000000000001</v>
      </c>
      <c r="L760" s="24"/>
      <c r="M760" s="24"/>
      <c r="N760" s="24"/>
      <c r="O760" s="24">
        <f>I760*$Q$7</f>
        <v>9.495E-3</v>
      </c>
      <c r="P760" s="24">
        <f>K760*$Q$7</f>
        <v>5.8199999999999997E-3</v>
      </c>
      <c r="Q760" s="24"/>
      <c r="R760" s="24">
        <f>I760*$T$7</f>
        <v>0.21522000000000002</v>
      </c>
      <c r="S760" s="26">
        <f>K760*$T$7</f>
        <v>0.13192000000000001</v>
      </c>
      <c r="T760" s="44"/>
      <c r="U760" s="27">
        <f>I760*$W$7</f>
        <v>6.3300000000000007E-5</v>
      </c>
      <c r="V760" s="27">
        <f>K760*$W$7</f>
        <v>3.8800000000000001E-5</v>
      </c>
      <c r="W760" s="44"/>
      <c r="X760" s="24">
        <f>I760*$Z$7</f>
        <v>0.48196620000000001</v>
      </c>
      <c r="Y760" s="24">
        <f>K760*$Z$7</f>
        <v>0.2954232</v>
      </c>
      <c r="Z760" s="44"/>
      <c r="AA760" s="24">
        <f>I760+O760+R760+U760+X760</f>
        <v>1.3397445000000001</v>
      </c>
      <c r="AB760" s="24">
        <f>K760+P760+S760+V760+Y760</f>
        <v>0.82120199999999999</v>
      </c>
      <c r="AC760" s="24">
        <f>AA760*$AE$7</f>
        <v>2.6794890000000002</v>
      </c>
      <c r="AD760" s="24">
        <f>AB760*$AE$7</f>
        <v>1.642404</v>
      </c>
      <c r="AE760" s="44"/>
      <c r="AF760" s="24">
        <f>(AA760+AC760)*$AH$7</f>
        <v>0.120577005</v>
      </c>
      <c r="AG760" s="24">
        <f>(AB760+AD760)*$AH$7</f>
        <v>7.390817999999999E-2</v>
      </c>
      <c r="AH760" s="44"/>
      <c r="AI760" s="28">
        <f>AA760+AC760+AF760</f>
        <v>4.1398105050000007</v>
      </c>
      <c r="AJ760" s="28">
        <f>AB760+AD760+AG760</f>
        <v>2.5375141800000001</v>
      </c>
      <c r="AK760" s="28">
        <f>AI760*$AM$7</f>
        <v>0.82796210100000023</v>
      </c>
      <c r="AL760" s="28">
        <f>AJ760*$AM$7</f>
        <v>0.50750283600000001</v>
      </c>
      <c r="AM760" s="73"/>
      <c r="AN760" s="28">
        <f>AI760+AK760</f>
        <v>4.9677726060000005</v>
      </c>
      <c r="AO760" s="28">
        <f>AJ760+AL760</f>
        <v>3.0450170160000001</v>
      </c>
    </row>
    <row r="761" spans="1:41" s="13" customFormat="1" ht="38.25" customHeight="1">
      <c r="A761" s="160"/>
      <c r="B761" s="161"/>
      <c r="C761" s="162"/>
      <c r="D761" s="21" t="s">
        <v>49</v>
      </c>
      <c r="E761" s="22">
        <v>8</v>
      </c>
      <c r="F761" s="22">
        <v>5</v>
      </c>
      <c r="G761" s="24">
        <f>$G$591</f>
        <v>4.1000000000000002E-2</v>
      </c>
      <c r="H761" s="24">
        <f t="shared" si="102"/>
        <v>0.32800000000000001</v>
      </c>
      <c r="I761" s="25"/>
      <c r="J761" s="24">
        <f t="shared" si="103"/>
        <v>0.20500000000000002</v>
      </c>
      <c r="K761" s="25"/>
      <c r="L761" s="24"/>
      <c r="M761" s="24"/>
      <c r="N761" s="24"/>
      <c r="O761" s="24"/>
      <c r="P761" s="24"/>
      <c r="Q761" s="24"/>
      <c r="R761" s="24"/>
      <c r="S761" s="26"/>
      <c r="T761" s="44"/>
      <c r="U761" s="27"/>
      <c r="V761" s="27"/>
      <c r="W761" s="44"/>
      <c r="X761" s="24"/>
      <c r="Y761" s="24"/>
      <c r="Z761" s="44"/>
      <c r="AA761" s="24"/>
      <c r="AB761" s="24"/>
      <c r="AC761" s="24"/>
      <c r="AD761" s="24"/>
      <c r="AE761" s="44"/>
      <c r="AF761" s="24"/>
      <c r="AG761" s="24"/>
      <c r="AH761" s="44"/>
      <c r="AI761" s="28"/>
      <c r="AJ761" s="28"/>
      <c r="AK761" s="28"/>
      <c r="AL761" s="28"/>
      <c r="AM761" s="73"/>
      <c r="AN761" s="28"/>
      <c r="AO761" s="28"/>
    </row>
    <row r="762" spans="1:41" s="13" customFormat="1" ht="24.75" customHeight="1">
      <c r="A762" s="160" t="s">
        <v>973</v>
      </c>
      <c r="B762" s="161" t="s">
        <v>952</v>
      </c>
      <c r="C762" s="162" t="s">
        <v>178</v>
      </c>
      <c r="D762" s="21" t="s">
        <v>793</v>
      </c>
      <c r="E762" s="22">
        <v>8</v>
      </c>
      <c r="F762" s="22">
        <v>6</v>
      </c>
      <c r="G762" s="24">
        <f>$G$592</f>
        <v>6.0999999999999999E-2</v>
      </c>
      <c r="H762" s="24">
        <f t="shared" si="102"/>
        <v>0.48799999999999999</v>
      </c>
      <c r="I762" s="25">
        <f>H762+H763</f>
        <v>0.98</v>
      </c>
      <c r="J762" s="24">
        <f t="shared" si="103"/>
        <v>0.36599999999999999</v>
      </c>
      <c r="K762" s="25">
        <f>J762+J763</f>
        <v>0.73499999999999999</v>
      </c>
      <c r="L762" s="24"/>
      <c r="M762" s="24"/>
      <c r="N762" s="24"/>
      <c r="O762" s="24">
        <f>I762*$Q$7</f>
        <v>1.47E-2</v>
      </c>
      <c r="P762" s="24">
        <f>K762*$Q$7</f>
        <v>1.1025E-2</v>
      </c>
      <c r="Q762" s="24"/>
      <c r="R762" s="24">
        <f>I762*$T$7</f>
        <v>0.3332</v>
      </c>
      <c r="S762" s="26">
        <f>K762*$T$7</f>
        <v>0.24990000000000001</v>
      </c>
      <c r="T762" s="44"/>
      <c r="U762" s="27">
        <f>I762*$W$7</f>
        <v>9.7999999999999997E-5</v>
      </c>
      <c r="V762" s="27">
        <f>K762*$W$7</f>
        <v>7.3499999999999998E-5</v>
      </c>
      <c r="W762" s="44"/>
      <c r="X762" s="24">
        <f>I762*$Z$7</f>
        <v>0.74617199999999995</v>
      </c>
      <c r="Y762" s="24">
        <f>K762*$Z$7</f>
        <v>0.55962899999999993</v>
      </c>
      <c r="Z762" s="44"/>
      <c r="AA762" s="24">
        <f>I762+O762+R762+U762+X762</f>
        <v>2.0741700000000001</v>
      </c>
      <c r="AB762" s="24">
        <f>K762+P762+S762+V762+Y762</f>
        <v>1.5556274999999999</v>
      </c>
      <c r="AC762" s="24">
        <f>AA762*$AE$7</f>
        <v>4.1483400000000001</v>
      </c>
      <c r="AD762" s="24">
        <f>AB762*$AE$7</f>
        <v>3.1112549999999999</v>
      </c>
      <c r="AE762" s="44"/>
      <c r="AF762" s="24">
        <f>(AA762+AC762)*$AH$7</f>
        <v>0.18667529999999999</v>
      </c>
      <c r="AG762" s="24">
        <f>(AB762+AD762)*$AH$7</f>
        <v>0.14000647499999999</v>
      </c>
      <c r="AH762" s="44"/>
      <c r="AI762" s="28">
        <f>AA762+AC762+AF762</f>
        <v>6.4091852999999999</v>
      </c>
      <c r="AJ762" s="28">
        <f>AB762+AD762+AG762</f>
        <v>4.8068889749999997</v>
      </c>
      <c r="AK762" s="28">
        <f>AI762*$AM$7</f>
        <v>1.28183706</v>
      </c>
      <c r="AL762" s="28">
        <f>AJ762*$AM$7</f>
        <v>0.96137779499999998</v>
      </c>
      <c r="AM762" s="73"/>
      <c r="AN762" s="28">
        <f>AI762+AK762</f>
        <v>7.6910223599999998</v>
      </c>
      <c r="AO762" s="28">
        <f>AJ762+AL762</f>
        <v>5.7682667699999994</v>
      </c>
    </row>
    <row r="763" spans="1:41" s="13" customFormat="1" ht="23.25" customHeight="1">
      <c r="A763" s="160"/>
      <c r="B763" s="161"/>
      <c r="C763" s="162"/>
      <c r="D763" s="21" t="s">
        <v>49</v>
      </c>
      <c r="E763" s="22">
        <v>12</v>
      </c>
      <c r="F763" s="22">
        <v>9</v>
      </c>
      <c r="G763" s="24">
        <f>$G$591</f>
        <v>4.1000000000000002E-2</v>
      </c>
      <c r="H763" s="24">
        <f t="shared" si="102"/>
        <v>0.49199999999999999</v>
      </c>
      <c r="I763" s="25"/>
      <c r="J763" s="24">
        <f t="shared" si="103"/>
        <v>0.36899999999999999</v>
      </c>
      <c r="K763" s="25"/>
      <c r="L763" s="24"/>
      <c r="M763" s="24"/>
      <c r="N763" s="24"/>
      <c r="O763" s="24"/>
      <c r="P763" s="24"/>
      <c r="Q763" s="24"/>
      <c r="R763" s="24"/>
      <c r="S763" s="26"/>
      <c r="T763" s="44"/>
      <c r="U763" s="27"/>
      <c r="V763" s="27"/>
      <c r="W763" s="44"/>
      <c r="X763" s="24"/>
      <c r="Y763" s="24"/>
      <c r="Z763" s="44"/>
      <c r="AA763" s="24"/>
      <c r="AB763" s="24"/>
      <c r="AC763" s="24"/>
      <c r="AD763" s="24"/>
      <c r="AE763" s="44"/>
      <c r="AF763" s="24"/>
      <c r="AG763" s="24"/>
      <c r="AH763" s="44"/>
      <c r="AI763" s="28"/>
      <c r="AJ763" s="28"/>
      <c r="AK763" s="28"/>
      <c r="AL763" s="28"/>
      <c r="AM763" s="73"/>
      <c r="AN763" s="28"/>
      <c r="AO763" s="28"/>
    </row>
    <row r="764" spans="1:41" s="13" customFormat="1" ht="27" customHeight="1">
      <c r="A764" s="19" t="s">
        <v>974</v>
      </c>
      <c r="B764" s="20" t="s">
        <v>975</v>
      </c>
      <c r="C764" s="21"/>
      <c r="D764" s="21"/>
      <c r="E764" s="22"/>
      <c r="F764" s="22"/>
      <c r="G764" s="24"/>
      <c r="H764" s="24"/>
      <c r="I764" s="25"/>
      <c r="J764" s="24"/>
      <c r="K764" s="25"/>
      <c r="L764" s="24"/>
      <c r="M764" s="24"/>
      <c r="N764" s="24"/>
      <c r="O764" s="24"/>
      <c r="P764" s="24"/>
      <c r="Q764" s="24"/>
      <c r="R764" s="24"/>
      <c r="S764" s="26"/>
      <c r="T764" s="44"/>
      <c r="U764" s="27"/>
      <c r="V764" s="27"/>
      <c r="W764" s="44"/>
      <c r="X764" s="24"/>
      <c r="Y764" s="24"/>
      <c r="Z764" s="44"/>
      <c r="AA764" s="24"/>
      <c r="AB764" s="24"/>
      <c r="AC764" s="24"/>
      <c r="AD764" s="24"/>
      <c r="AE764" s="44"/>
      <c r="AF764" s="24"/>
      <c r="AG764" s="24"/>
      <c r="AH764" s="44"/>
      <c r="AI764" s="28"/>
      <c r="AJ764" s="28"/>
      <c r="AK764" s="28"/>
      <c r="AL764" s="28"/>
      <c r="AM764" s="73"/>
      <c r="AN764" s="28"/>
      <c r="AO764" s="28"/>
    </row>
    <row r="765" spans="1:41" s="13" customFormat="1" ht="21" customHeight="1">
      <c r="A765" s="160" t="s">
        <v>976</v>
      </c>
      <c r="B765" s="161" t="s">
        <v>927</v>
      </c>
      <c r="C765" s="162" t="s">
        <v>178</v>
      </c>
      <c r="D765" s="21" t="s">
        <v>793</v>
      </c>
      <c r="E765" s="22">
        <v>5</v>
      </c>
      <c r="F765" s="22">
        <v>3</v>
      </c>
      <c r="G765" s="24">
        <f>$G$592</f>
        <v>6.0999999999999999E-2</v>
      </c>
      <c r="H765" s="24">
        <f t="shared" si="102"/>
        <v>0.30499999999999999</v>
      </c>
      <c r="I765" s="25">
        <f>H765+H766</f>
        <v>0.79699999999999993</v>
      </c>
      <c r="J765" s="24">
        <f t="shared" si="103"/>
        <v>0.183</v>
      </c>
      <c r="K765" s="25">
        <f>J765+J766</f>
        <v>0.47000000000000003</v>
      </c>
      <c r="L765" s="24"/>
      <c r="M765" s="24"/>
      <c r="N765" s="24"/>
      <c r="O765" s="24">
        <f>I765*$Q$7</f>
        <v>1.1954999999999999E-2</v>
      </c>
      <c r="P765" s="24">
        <f>K765*$Q$7</f>
        <v>7.0499999999999998E-3</v>
      </c>
      <c r="Q765" s="24"/>
      <c r="R765" s="24">
        <f>I765*$T$7</f>
        <v>0.27098</v>
      </c>
      <c r="S765" s="26">
        <f>K765*$T$7</f>
        <v>0.15980000000000003</v>
      </c>
      <c r="T765" s="44"/>
      <c r="U765" s="27">
        <f>I765*$W$7</f>
        <v>7.9699999999999999E-5</v>
      </c>
      <c r="V765" s="27">
        <f>K765*$W$7</f>
        <v>4.7000000000000004E-5</v>
      </c>
      <c r="W765" s="44"/>
      <c r="X765" s="24">
        <f>I765*$Z$7</f>
        <v>0.60683579999999993</v>
      </c>
      <c r="Y765" s="24">
        <f>K765*$Z$7</f>
        <v>0.35785800000000001</v>
      </c>
      <c r="Z765" s="44"/>
      <c r="AA765" s="24">
        <f>I765+O765+R765+U765+X765</f>
        <v>1.6868504999999998</v>
      </c>
      <c r="AB765" s="24">
        <f>K765+P765+S765+V765+Y765</f>
        <v>0.99475500000000006</v>
      </c>
      <c r="AC765" s="24">
        <f>AA765*$AE$7</f>
        <v>3.3737009999999996</v>
      </c>
      <c r="AD765" s="24">
        <f>AB765*$AE$7</f>
        <v>1.9895100000000001</v>
      </c>
      <c r="AE765" s="44"/>
      <c r="AF765" s="24">
        <f>(AA765+AC765)*$AH$7</f>
        <v>0.15181654499999997</v>
      </c>
      <c r="AG765" s="24">
        <f>(AB765+AD765)*$AH$7</f>
        <v>8.9527949999999995E-2</v>
      </c>
      <c r="AH765" s="44"/>
      <c r="AI765" s="28">
        <f>AA765+AC765+AF765</f>
        <v>5.212368044999999</v>
      </c>
      <c r="AJ765" s="28">
        <f>AB765+AD765+AG765</f>
        <v>3.0737929500000001</v>
      </c>
      <c r="AK765" s="28">
        <f>AI765*$AM$7</f>
        <v>1.0424736089999997</v>
      </c>
      <c r="AL765" s="28">
        <f>AJ765*$AM$7</f>
        <v>0.6147585900000001</v>
      </c>
      <c r="AM765" s="73"/>
      <c r="AN765" s="28">
        <f>AI765+AK765</f>
        <v>6.2548416539999989</v>
      </c>
      <c r="AO765" s="28">
        <f>AJ765+AL765</f>
        <v>3.6885515400000002</v>
      </c>
    </row>
    <row r="766" spans="1:41" s="13" customFormat="1" ht="27.75" customHeight="1">
      <c r="A766" s="160"/>
      <c r="B766" s="161"/>
      <c r="C766" s="162"/>
      <c r="D766" s="21" t="s">
        <v>49</v>
      </c>
      <c r="E766" s="22">
        <v>12</v>
      </c>
      <c r="F766" s="22">
        <v>7</v>
      </c>
      <c r="G766" s="24">
        <f>$G$591</f>
        <v>4.1000000000000002E-2</v>
      </c>
      <c r="H766" s="24">
        <f t="shared" si="102"/>
        <v>0.49199999999999999</v>
      </c>
      <c r="I766" s="25"/>
      <c r="J766" s="24">
        <f t="shared" si="103"/>
        <v>0.28700000000000003</v>
      </c>
      <c r="K766" s="25"/>
      <c r="L766" s="24"/>
      <c r="M766" s="24"/>
      <c r="N766" s="24"/>
      <c r="O766" s="24"/>
      <c r="P766" s="24"/>
      <c r="Q766" s="24"/>
      <c r="R766" s="24"/>
      <c r="S766" s="26"/>
      <c r="T766" s="44"/>
      <c r="U766" s="27"/>
      <c r="V766" s="27"/>
      <c r="W766" s="44"/>
      <c r="X766" s="24"/>
      <c r="Y766" s="24"/>
      <c r="Z766" s="44"/>
      <c r="AA766" s="24"/>
      <c r="AB766" s="24"/>
      <c r="AC766" s="24"/>
      <c r="AD766" s="24"/>
      <c r="AE766" s="44"/>
      <c r="AF766" s="24"/>
      <c r="AG766" s="24"/>
      <c r="AH766" s="44"/>
      <c r="AI766" s="28"/>
      <c r="AJ766" s="28"/>
      <c r="AK766" s="28"/>
      <c r="AL766" s="28"/>
      <c r="AM766" s="73"/>
      <c r="AN766" s="28"/>
      <c r="AO766" s="28"/>
    </row>
    <row r="767" spans="1:41" s="13" customFormat="1" ht="38.25" customHeight="1">
      <c r="A767" s="160" t="s">
        <v>977</v>
      </c>
      <c r="B767" s="161" t="s">
        <v>952</v>
      </c>
      <c r="C767" s="162" t="s">
        <v>178</v>
      </c>
      <c r="D767" s="21" t="s">
        <v>793</v>
      </c>
      <c r="E767" s="22">
        <v>12</v>
      </c>
      <c r="F767" s="22">
        <v>9</v>
      </c>
      <c r="G767" s="24">
        <f>$G$592</f>
        <v>6.0999999999999999E-2</v>
      </c>
      <c r="H767" s="24">
        <f t="shared" si="102"/>
        <v>0.73199999999999998</v>
      </c>
      <c r="I767" s="25">
        <f>H767+H768</f>
        <v>1.47</v>
      </c>
      <c r="J767" s="24">
        <f t="shared" si="103"/>
        <v>0.54899999999999993</v>
      </c>
      <c r="K767" s="25">
        <f>J767+J768</f>
        <v>1.0819999999999999</v>
      </c>
      <c r="L767" s="24"/>
      <c r="M767" s="24"/>
      <c r="N767" s="24"/>
      <c r="O767" s="24">
        <f>I767*$Q$7</f>
        <v>2.205E-2</v>
      </c>
      <c r="P767" s="24">
        <f>K767*$Q$7</f>
        <v>1.6229999999999998E-2</v>
      </c>
      <c r="Q767" s="24"/>
      <c r="R767" s="24">
        <f>I767*$T$7</f>
        <v>0.49980000000000002</v>
      </c>
      <c r="S767" s="26">
        <f>K767*$T$7</f>
        <v>0.36787999999999998</v>
      </c>
      <c r="T767" s="44"/>
      <c r="U767" s="27">
        <f>I767*$W$7</f>
        <v>1.47E-4</v>
      </c>
      <c r="V767" s="27">
        <f>K767*$W$7</f>
        <v>1.0819999999999999E-4</v>
      </c>
      <c r="W767" s="44"/>
      <c r="X767" s="24">
        <f>I767*$Z$7</f>
        <v>1.1192579999999999</v>
      </c>
      <c r="Y767" s="24">
        <f>K767*$Z$7</f>
        <v>0.82383479999999987</v>
      </c>
      <c r="Z767" s="44"/>
      <c r="AA767" s="24">
        <f>I767+O767+R767+U767+X767</f>
        <v>3.1112549999999999</v>
      </c>
      <c r="AB767" s="24">
        <f>K767+P767+S767+V767+Y767</f>
        <v>2.2900529999999995</v>
      </c>
      <c r="AC767" s="24">
        <f>AA767*$AE$7</f>
        <v>6.2225099999999998</v>
      </c>
      <c r="AD767" s="24">
        <f>AB767*$AE$7</f>
        <v>4.5801059999999989</v>
      </c>
      <c r="AE767" s="44"/>
      <c r="AF767" s="24">
        <f>(AA767+AC767)*$AH$7</f>
        <v>0.28001294999999998</v>
      </c>
      <c r="AG767" s="24">
        <f>(AB767+AD767)*$AH$7</f>
        <v>0.20610476999999994</v>
      </c>
      <c r="AH767" s="44"/>
      <c r="AI767" s="28">
        <f>AA767+AC767+AF767</f>
        <v>9.6137779499999994</v>
      </c>
      <c r="AJ767" s="28">
        <f>AB767+AD767+AG767</f>
        <v>7.076263769999998</v>
      </c>
      <c r="AK767" s="28">
        <f>AI767*$AM$7</f>
        <v>1.92275559</v>
      </c>
      <c r="AL767" s="28">
        <f>AJ767*$AM$7</f>
        <v>1.4152527539999997</v>
      </c>
      <c r="AM767" s="73"/>
      <c r="AN767" s="28">
        <f>AI767+AK767</f>
        <v>11.536533539999999</v>
      </c>
      <c r="AO767" s="28">
        <f>AJ767+AL767</f>
        <v>8.4915165239999979</v>
      </c>
    </row>
    <row r="768" spans="1:41" s="13" customFormat="1" ht="38.25" customHeight="1">
      <c r="A768" s="160"/>
      <c r="B768" s="161"/>
      <c r="C768" s="162"/>
      <c r="D768" s="21" t="s">
        <v>49</v>
      </c>
      <c r="E768" s="22">
        <v>18</v>
      </c>
      <c r="F768" s="22">
        <v>13</v>
      </c>
      <c r="G768" s="24">
        <f>$G$591</f>
        <v>4.1000000000000002E-2</v>
      </c>
      <c r="H768" s="24">
        <f t="shared" si="102"/>
        <v>0.73799999999999999</v>
      </c>
      <c r="I768" s="25"/>
      <c r="J768" s="24">
        <f t="shared" si="103"/>
        <v>0.53300000000000003</v>
      </c>
      <c r="K768" s="25"/>
      <c r="L768" s="24"/>
      <c r="M768" s="24"/>
      <c r="N768" s="24"/>
      <c r="O768" s="24"/>
      <c r="P768" s="24"/>
      <c r="Q768" s="24"/>
      <c r="R768" s="24"/>
      <c r="S768" s="26"/>
      <c r="T768" s="44"/>
      <c r="U768" s="27"/>
      <c r="V768" s="27"/>
      <c r="W768" s="44"/>
      <c r="X768" s="24"/>
      <c r="Y768" s="24"/>
      <c r="Z768" s="44"/>
      <c r="AA768" s="24"/>
      <c r="AB768" s="24"/>
      <c r="AC768" s="24"/>
      <c r="AD768" s="24"/>
      <c r="AE768" s="44"/>
      <c r="AF768" s="24"/>
      <c r="AG768" s="24"/>
      <c r="AH768" s="44"/>
      <c r="AI768" s="28"/>
      <c r="AJ768" s="28"/>
      <c r="AK768" s="28"/>
      <c r="AL768" s="28"/>
      <c r="AM768" s="73"/>
      <c r="AN768" s="28"/>
      <c r="AO768" s="28"/>
    </row>
    <row r="769" spans="1:41" s="13" customFormat="1" ht="19.5" customHeight="1">
      <c r="A769" s="19" t="s">
        <v>978</v>
      </c>
      <c r="B769" s="20" t="s">
        <v>979</v>
      </c>
      <c r="C769" s="21"/>
      <c r="D769" s="21"/>
      <c r="E769" s="22"/>
      <c r="F769" s="22"/>
      <c r="G769" s="24"/>
      <c r="H769" s="24"/>
      <c r="I769" s="25"/>
      <c r="J769" s="24"/>
      <c r="K769" s="25"/>
      <c r="L769" s="24"/>
      <c r="M769" s="24"/>
      <c r="N769" s="24"/>
      <c r="O769" s="24"/>
      <c r="P769" s="24"/>
      <c r="Q769" s="24"/>
      <c r="R769" s="24"/>
      <c r="S769" s="26"/>
      <c r="T769" s="44"/>
      <c r="U769" s="27"/>
      <c r="V769" s="27"/>
      <c r="W769" s="44"/>
      <c r="X769" s="24"/>
      <c r="Y769" s="24"/>
      <c r="Z769" s="44"/>
      <c r="AA769" s="24"/>
      <c r="AB769" s="24"/>
      <c r="AC769" s="24"/>
      <c r="AD769" s="24"/>
      <c r="AE769" s="44"/>
      <c r="AF769" s="24"/>
      <c r="AG769" s="24"/>
      <c r="AH769" s="44"/>
      <c r="AI769" s="28"/>
      <c r="AJ769" s="28"/>
      <c r="AK769" s="28"/>
      <c r="AL769" s="28"/>
      <c r="AM769" s="73"/>
      <c r="AN769" s="28"/>
      <c r="AO769" s="28"/>
    </row>
    <row r="770" spans="1:41" s="13" customFormat="1" ht="25.5" customHeight="1">
      <c r="A770" s="160" t="s">
        <v>980</v>
      </c>
      <c r="B770" s="161" t="s">
        <v>875</v>
      </c>
      <c r="C770" s="162" t="s">
        <v>178</v>
      </c>
      <c r="D770" s="21" t="s">
        <v>793</v>
      </c>
      <c r="E770" s="22">
        <v>3</v>
      </c>
      <c r="F770" s="22">
        <v>2</v>
      </c>
      <c r="G770" s="24">
        <f>$G$592</f>
        <v>6.0999999999999999E-2</v>
      </c>
      <c r="H770" s="24">
        <f t="shared" si="102"/>
        <v>0.183</v>
      </c>
      <c r="I770" s="25">
        <f>H770+H771</f>
        <v>0.42899999999999999</v>
      </c>
      <c r="J770" s="24">
        <f t="shared" si="103"/>
        <v>0.122</v>
      </c>
      <c r="K770" s="25">
        <f>J770+J771</f>
        <v>0.28600000000000003</v>
      </c>
      <c r="L770" s="24"/>
      <c r="M770" s="24"/>
      <c r="N770" s="24"/>
      <c r="O770" s="24">
        <f>I770*$Q$7</f>
        <v>6.4349999999999997E-3</v>
      </c>
      <c r="P770" s="24">
        <f>K770*$Q$7</f>
        <v>4.2900000000000004E-3</v>
      </c>
      <c r="Q770" s="24"/>
      <c r="R770" s="24">
        <f>I770*$T$7</f>
        <v>0.14586000000000002</v>
      </c>
      <c r="S770" s="26">
        <f>K770*$T$7</f>
        <v>9.7240000000000021E-2</v>
      </c>
      <c r="T770" s="44"/>
      <c r="U770" s="27">
        <f>I770*$W$7</f>
        <v>4.2899999999999999E-5</v>
      </c>
      <c r="V770" s="27">
        <f>K770*$W$7</f>
        <v>2.8600000000000004E-5</v>
      </c>
      <c r="W770" s="44"/>
      <c r="X770" s="24">
        <f>I770*$Z$7</f>
        <v>0.3266406</v>
      </c>
      <c r="Y770" s="24">
        <f>K770*$Z$7</f>
        <v>0.21776040000000002</v>
      </c>
      <c r="Z770" s="44"/>
      <c r="AA770" s="24">
        <f>I770+O770+R770+U770+X770</f>
        <v>0.90797850000000002</v>
      </c>
      <c r="AB770" s="24">
        <f>K770+P770+S770+V770+Y770</f>
        <v>0.60531900000000005</v>
      </c>
      <c r="AC770" s="24">
        <f>AA770*$AE$7</f>
        <v>1.815957</v>
      </c>
      <c r="AD770" s="24">
        <f>AB770*$AE$7</f>
        <v>1.2106380000000001</v>
      </c>
      <c r="AE770" s="44"/>
      <c r="AF770" s="24">
        <f>(AA770+AC770)*$AH$7</f>
        <v>8.1718064999999993E-2</v>
      </c>
      <c r="AG770" s="24">
        <f>(AB770+AD770)*$AH$7</f>
        <v>5.447871E-2</v>
      </c>
      <c r="AH770" s="44"/>
      <c r="AI770" s="28">
        <f>AA770+AC770+AF770</f>
        <v>2.8056535650000001</v>
      </c>
      <c r="AJ770" s="28">
        <f>AB770+AD770+AG770</f>
        <v>1.87043571</v>
      </c>
      <c r="AK770" s="28">
        <f>AI770*$AM$7</f>
        <v>0.56113071300000006</v>
      </c>
      <c r="AL770" s="28">
        <f>AJ770*$AM$7</f>
        <v>0.37408714200000004</v>
      </c>
      <c r="AM770" s="73"/>
      <c r="AN770" s="28">
        <f>AI770+AK770</f>
        <v>3.3667842779999999</v>
      </c>
      <c r="AO770" s="28">
        <f>AJ770+AL770</f>
        <v>2.2445228520000002</v>
      </c>
    </row>
    <row r="771" spans="1:41" s="13" customFormat="1" ht="26.25" customHeight="1">
      <c r="A771" s="160"/>
      <c r="B771" s="161"/>
      <c r="C771" s="162"/>
      <c r="D771" s="21" t="s">
        <v>49</v>
      </c>
      <c r="E771" s="22">
        <v>6</v>
      </c>
      <c r="F771" s="22">
        <v>4</v>
      </c>
      <c r="G771" s="24">
        <f>$G$591</f>
        <v>4.1000000000000002E-2</v>
      </c>
      <c r="H771" s="24">
        <f t="shared" si="102"/>
        <v>0.246</v>
      </c>
      <c r="I771" s="25"/>
      <c r="J771" s="24">
        <f t="shared" si="103"/>
        <v>0.16400000000000001</v>
      </c>
      <c r="K771" s="25"/>
      <c r="L771" s="24"/>
      <c r="M771" s="24"/>
      <c r="N771" s="24"/>
      <c r="O771" s="24"/>
      <c r="P771" s="24"/>
      <c r="Q771" s="24"/>
      <c r="R771" s="24"/>
      <c r="S771" s="26"/>
      <c r="T771" s="44"/>
      <c r="U771" s="27"/>
      <c r="V771" s="27"/>
      <c r="W771" s="44"/>
      <c r="X771" s="24"/>
      <c r="Y771" s="24"/>
      <c r="Z771" s="44"/>
      <c r="AA771" s="24"/>
      <c r="AB771" s="24"/>
      <c r="AC771" s="24"/>
      <c r="AD771" s="24"/>
      <c r="AE771" s="44"/>
      <c r="AF771" s="24"/>
      <c r="AG771" s="24"/>
      <c r="AH771" s="44"/>
      <c r="AI771" s="28"/>
      <c r="AJ771" s="28"/>
      <c r="AK771" s="28"/>
      <c r="AL771" s="28"/>
      <c r="AM771" s="73"/>
      <c r="AN771" s="28"/>
      <c r="AO771" s="28"/>
    </row>
    <row r="772" spans="1:41" s="13" customFormat="1" ht="24.75" customHeight="1">
      <c r="A772" s="160" t="s">
        <v>981</v>
      </c>
      <c r="B772" s="161" t="s">
        <v>961</v>
      </c>
      <c r="C772" s="162" t="s">
        <v>178</v>
      </c>
      <c r="D772" s="21" t="s">
        <v>793</v>
      </c>
      <c r="E772" s="22">
        <v>6</v>
      </c>
      <c r="F772" s="22">
        <v>5</v>
      </c>
      <c r="G772" s="24">
        <f>$G$592</f>
        <v>6.0999999999999999E-2</v>
      </c>
      <c r="H772" s="24">
        <f t="shared" si="102"/>
        <v>0.36599999999999999</v>
      </c>
      <c r="I772" s="25">
        <f>H772+H773</f>
        <v>0.85799999999999998</v>
      </c>
      <c r="J772" s="24">
        <f t="shared" si="103"/>
        <v>0.30499999999999999</v>
      </c>
      <c r="K772" s="25">
        <f>J772+J773</f>
        <v>0.71500000000000008</v>
      </c>
      <c r="L772" s="24"/>
      <c r="M772" s="24"/>
      <c r="N772" s="24"/>
      <c r="O772" s="24">
        <f>I772*$Q$7</f>
        <v>1.2869999999999999E-2</v>
      </c>
      <c r="P772" s="24">
        <f>K772*$Q$7</f>
        <v>1.0725E-2</v>
      </c>
      <c r="Q772" s="24"/>
      <c r="R772" s="24">
        <f>I772*$T$7</f>
        <v>0.29172000000000003</v>
      </c>
      <c r="S772" s="26">
        <f>K772*$T$7</f>
        <v>0.24310000000000004</v>
      </c>
      <c r="T772" s="44"/>
      <c r="U772" s="27">
        <f>I772*$W$7</f>
        <v>8.5799999999999998E-5</v>
      </c>
      <c r="V772" s="27">
        <f>K772*$W$7</f>
        <v>7.1500000000000017E-5</v>
      </c>
      <c r="W772" s="44"/>
      <c r="X772" s="24">
        <f>I772*$Z$7</f>
        <v>0.65328120000000001</v>
      </c>
      <c r="Y772" s="24">
        <f>K772*$Z$7</f>
        <v>0.54440100000000002</v>
      </c>
      <c r="Z772" s="44"/>
      <c r="AA772" s="24">
        <f>I772+O772+R772+U772+X772</f>
        <v>1.815957</v>
      </c>
      <c r="AB772" s="24">
        <f>K772+P772+S772+V772+Y772</f>
        <v>1.5132975000000002</v>
      </c>
      <c r="AC772" s="24">
        <f>AA772*$AE$7</f>
        <v>3.6319140000000001</v>
      </c>
      <c r="AD772" s="24">
        <f>AB772*$AE$7</f>
        <v>3.0265950000000004</v>
      </c>
      <c r="AE772" s="44"/>
      <c r="AF772" s="24">
        <f>(AA772+AC772)*$AH$7</f>
        <v>0.16343612999999999</v>
      </c>
      <c r="AG772" s="24">
        <f>(AB772+AD772)*$AH$7</f>
        <v>0.13619677500000002</v>
      </c>
      <c r="AH772" s="44"/>
      <c r="AI772" s="28">
        <f>AA772+AC772+AF772</f>
        <v>5.6113071300000001</v>
      </c>
      <c r="AJ772" s="28">
        <f>AB772+AD772+AG772</f>
        <v>4.6760892750000007</v>
      </c>
      <c r="AK772" s="28">
        <f>AI772*$AM$7</f>
        <v>1.1222614260000001</v>
      </c>
      <c r="AL772" s="28">
        <f>AJ772*$AM$7</f>
        <v>0.93521785500000021</v>
      </c>
      <c r="AM772" s="73"/>
      <c r="AN772" s="28">
        <f>AI772+AK772</f>
        <v>6.7335685559999998</v>
      </c>
      <c r="AO772" s="28">
        <f>AJ772+AL772</f>
        <v>5.611307130000001</v>
      </c>
    </row>
    <row r="773" spans="1:41" s="13" customFormat="1" ht="27" customHeight="1">
      <c r="A773" s="160"/>
      <c r="B773" s="161"/>
      <c r="C773" s="162"/>
      <c r="D773" s="21" t="s">
        <v>49</v>
      </c>
      <c r="E773" s="22">
        <v>12</v>
      </c>
      <c r="F773" s="22">
        <v>10</v>
      </c>
      <c r="G773" s="24">
        <f>$G$591</f>
        <v>4.1000000000000002E-2</v>
      </c>
      <c r="H773" s="24">
        <f t="shared" si="102"/>
        <v>0.49199999999999999</v>
      </c>
      <c r="I773" s="25"/>
      <c r="J773" s="24">
        <f t="shared" si="103"/>
        <v>0.41000000000000003</v>
      </c>
      <c r="K773" s="25"/>
      <c r="L773" s="24"/>
      <c r="M773" s="24"/>
      <c r="N773" s="24"/>
      <c r="O773" s="24"/>
      <c r="P773" s="24"/>
      <c r="Q773" s="24"/>
      <c r="R773" s="24"/>
      <c r="S773" s="26"/>
      <c r="T773" s="44"/>
      <c r="U773" s="27"/>
      <c r="V773" s="27"/>
      <c r="W773" s="44"/>
      <c r="X773" s="24"/>
      <c r="Y773" s="24"/>
      <c r="Z773" s="44"/>
      <c r="AA773" s="24"/>
      <c r="AB773" s="24"/>
      <c r="AC773" s="24"/>
      <c r="AD773" s="24"/>
      <c r="AE773" s="44"/>
      <c r="AF773" s="24"/>
      <c r="AG773" s="24"/>
      <c r="AH773" s="44"/>
      <c r="AI773" s="28"/>
      <c r="AJ773" s="28"/>
      <c r="AK773" s="28"/>
      <c r="AL773" s="28"/>
      <c r="AM773" s="73"/>
      <c r="AN773" s="28"/>
      <c r="AO773" s="28"/>
    </row>
    <row r="774" spans="1:41" s="13" customFormat="1" ht="23.25" customHeight="1">
      <c r="A774" s="160" t="s">
        <v>982</v>
      </c>
      <c r="B774" s="161" t="s">
        <v>983</v>
      </c>
      <c r="C774" s="162" t="s">
        <v>178</v>
      </c>
      <c r="D774" s="21" t="s">
        <v>793</v>
      </c>
      <c r="E774" s="22">
        <v>5</v>
      </c>
      <c r="F774" s="22">
        <v>3</v>
      </c>
      <c r="G774" s="24">
        <f>$G$592</f>
        <v>6.0999999999999999E-2</v>
      </c>
      <c r="H774" s="24">
        <f t="shared" si="102"/>
        <v>0.30499999999999999</v>
      </c>
      <c r="I774" s="25">
        <f>H774+H775</f>
        <v>0.63300000000000001</v>
      </c>
      <c r="J774" s="24">
        <f t="shared" si="103"/>
        <v>0.183</v>
      </c>
      <c r="K774" s="25">
        <f>J774+J775</f>
        <v>0.38800000000000001</v>
      </c>
      <c r="L774" s="24"/>
      <c r="M774" s="24"/>
      <c r="N774" s="24"/>
      <c r="O774" s="24">
        <f>I774*$Q$7</f>
        <v>9.495E-3</v>
      </c>
      <c r="P774" s="24">
        <f>K774*$Q$7</f>
        <v>5.8199999999999997E-3</v>
      </c>
      <c r="Q774" s="24"/>
      <c r="R774" s="24">
        <f>I774*$T$7</f>
        <v>0.21522000000000002</v>
      </c>
      <c r="S774" s="26">
        <f>K774*$T$7</f>
        <v>0.13192000000000001</v>
      </c>
      <c r="T774" s="44"/>
      <c r="U774" s="27">
        <f>I774*$W$7</f>
        <v>6.3300000000000007E-5</v>
      </c>
      <c r="V774" s="27">
        <f>K774*$W$7</f>
        <v>3.8800000000000001E-5</v>
      </c>
      <c r="W774" s="44"/>
      <c r="X774" s="24">
        <f>I774*$Z$7</f>
        <v>0.48196620000000001</v>
      </c>
      <c r="Y774" s="24">
        <f>K774*$Z$7</f>
        <v>0.2954232</v>
      </c>
      <c r="Z774" s="44"/>
      <c r="AA774" s="24">
        <f>I774+O774+R774+U774+X774</f>
        <v>1.3397445000000001</v>
      </c>
      <c r="AB774" s="24">
        <f>K774+P774+S774+V774+Y774</f>
        <v>0.82120199999999999</v>
      </c>
      <c r="AC774" s="24">
        <f>AA774*$AE$7</f>
        <v>2.6794890000000002</v>
      </c>
      <c r="AD774" s="24">
        <f>AB774*$AE$7</f>
        <v>1.642404</v>
      </c>
      <c r="AE774" s="44"/>
      <c r="AF774" s="24">
        <f>(AA774+AC774)*$AH$7</f>
        <v>0.120577005</v>
      </c>
      <c r="AG774" s="24">
        <f>(AB774+AD774)*$AH$7</f>
        <v>7.390817999999999E-2</v>
      </c>
      <c r="AH774" s="44"/>
      <c r="AI774" s="28">
        <f>AA774+AC774+AF774</f>
        <v>4.1398105050000007</v>
      </c>
      <c r="AJ774" s="28">
        <f>AB774+AD774+AG774</f>
        <v>2.5375141800000001</v>
      </c>
      <c r="AK774" s="28">
        <f>AI774*$AM$7</f>
        <v>0.82796210100000023</v>
      </c>
      <c r="AL774" s="28">
        <f>AJ774*$AM$7</f>
        <v>0.50750283600000001</v>
      </c>
      <c r="AM774" s="73"/>
      <c r="AN774" s="28">
        <f>AI774+AK774</f>
        <v>4.9677726060000005</v>
      </c>
      <c r="AO774" s="28">
        <f>AJ774+AL774</f>
        <v>3.0450170160000001</v>
      </c>
    </row>
    <row r="775" spans="1:41" s="13" customFormat="1" ht="25.5" customHeight="1">
      <c r="A775" s="160"/>
      <c r="B775" s="161"/>
      <c r="C775" s="162"/>
      <c r="D775" s="21" t="s">
        <v>49</v>
      </c>
      <c r="E775" s="22">
        <v>8</v>
      </c>
      <c r="F775" s="22">
        <v>5</v>
      </c>
      <c r="G775" s="24">
        <f>$G$591</f>
        <v>4.1000000000000002E-2</v>
      </c>
      <c r="H775" s="24">
        <f t="shared" si="102"/>
        <v>0.32800000000000001</v>
      </c>
      <c r="I775" s="25"/>
      <c r="J775" s="24">
        <f t="shared" si="103"/>
        <v>0.20500000000000002</v>
      </c>
      <c r="K775" s="25"/>
      <c r="L775" s="24"/>
      <c r="M775" s="24"/>
      <c r="N775" s="24"/>
      <c r="O775" s="24"/>
      <c r="P775" s="24"/>
      <c r="Q775" s="24"/>
      <c r="R775" s="24"/>
      <c r="S775" s="26"/>
      <c r="T775" s="44"/>
      <c r="U775" s="27"/>
      <c r="V775" s="27"/>
      <c r="W775" s="44"/>
      <c r="X775" s="24"/>
      <c r="Y775" s="24"/>
      <c r="Z775" s="44"/>
      <c r="AA775" s="24"/>
      <c r="AB775" s="24"/>
      <c r="AC775" s="24"/>
      <c r="AD775" s="24"/>
      <c r="AE775" s="44"/>
      <c r="AF775" s="24"/>
      <c r="AG775" s="24"/>
      <c r="AH775" s="44"/>
      <c r="AI775" s="28"/>
      <c r="AJ775" s="28"/>
      <c r="AK775" s="28"/>
      <c r="AL775" s="28"/>
      <c r="AM775" s="73"/>
      <c r="AN775" s="28"/>
      <c r="AO775" s="28"/>
    </row>
    <row r="776" spans="1:41" s="13" customFormat="1" ht="38.25" customHeight="1">
      <c r="A776" s="19" t="s">
        <v>984</v>
      </c>
      <c r="B776" s="20" t="s">
        <v>985</v>
      </c>
      <c r="C776" s="21"/>
      <c r="D776" s="21"/>
      <c r="E776" s="22"/>
      <c r="F776" s="22"/>
      <c r="G776" s="24"/>
      <c r="H776" s="24"/>
      <c r="I776" s="25"/>
      <c r="J776" s="24"/>
      <c r="K776" s="25"/>
      <c r="L776" s="24"/>
      <c r="M776" s="24"/>
      <c r="N776" s="24"/>
      <c r="O776" s="24"/>
      <c r="P776" s="24"/>
      <c r="Q776" s="24"/>
      <c r="R776" s="24"/>
      <c r="S776" s="26"/>
      <c r="T776" s="44"/>
      <c r="U776" s="27"/>
      <c r="V776" s="27"/>
      <c r="W776" s="44"/>
      <c r="X776" s="24"/>
      <c r="Y776" s="24"/>
      <c r="Z776" s="44"/>
      <c r="AA776" s="24"/>
      <c r="AB776" s="24"/>
      <c r="AC776" s="24"/>
      <c r="AD776" s="24"/>
      <c r="AE776" s="44"/>
      <c r="AF776" s="24"/>
      <c r="AG776" s="24"/>
      <c r="AH776" s="44"/>
      <c r="AI776" s="28"/>
      <c r="AJ776" s="28"/>
      <c r="AK776" s="28"/>
      <c r="AL776" s="28"/>
      <c r="AM776" s="73"/>
      <c r="AN776" s="28"/>
      <c r="AO776" s="28"/>
    </row>
    <row r="777" spans="1:41" s="13" customFormat="1" ht="25.5" customHeight="1">
      <c r="A777" s="160" t="s">
        <v>986</v>
      </c>
      <c r="B777" s="161" t="s">
        <v>875</v>
      </c>
      <c r="C777" s="162" t="s">
        <v>178</v>
      </c>
      <c r="D777" s="21" t="s">
        <v>793</v>
      </c>
      <c r="E777" s="22">
        <v>7</v>
      </c>
      <c r="F777" s="22">
        <v>4</v>
      </c>
      <c r="G777" s="24">
        <f>$G$592</f>
        <v>6.0999999999999999E-2</v>
      </c>
      <c r="H777" s="24">
        <f t="shared" si="102"/>
        <v>0.42699999999999999</v>
      </c>
      <c r="I777" s="25">
        <f>H777+H778</f>
        <v>0.83699999999999997</v>
      </c>
      <c r="J777" s="24">
        <f t="shared" si="103"/>
        <v>0.24399999999999999</v>
      </c>
      <c r="K777" s="25">
        <f>J777+J778</f>
        <v>0.49</v>
      </c>
      <c r="L777" s="24"/>
      <c r="M777" s="24"/>
      <c r="N777" s="24"/>
      <c r="O777" s="24">
        <f>I777*$Q$7</f>
        <v>1.2554999999999998E-2</v>
      </c>
      <c r="P777" s="24">
        <f>K777*$Q$7</f>
        <v>7.3499999999999998E-3</v>
      </c>
      <c r="Q777" s="24"/>
      <c r="R777" s="24">
        <f>I777*$T$7</f>
        <v>0.28458</v>
      </c>
      <c r="S777" s="26">
        <f>K777*$T$7</f>
        <v>0.1666</v>
      </c>
      <c r="T777" s="44"/>
      <c r="U777" s="27">
        <f>I777*$W$7</f>
        <v>8.3700000000000002E-5</v>
      </c>
      <c r="V777" s="27">
        <f>K777*$W$7</f>
        <v>4.8999999999999998E-5</v>
      </c>
      <c r="W777" s="44"/>
      <c r="X777" s="24">
        <f>I777*$Z$7</f>
        <v>0.63729179999999996</v>
      </c>
      <c r="Y777" s="24">
        <f>K777*$Z$7</f>
        <v>0.37308599999999997</v>
      </c>
      <c r="Z777" s="44"/>
      <c r="AA777" s="24">
        <f>I777+O777+R777+U777+X777</f>
        <v>1.7715104999999998</v>
      </c>
      <c r="AB777" s="24">
        <f>K777+P777+S777+V777+Y777</f>
        <v>1.037085</v>
      </c>
      <c r="AC777" s="24">
        <f>AA777*$AE$7</f>
        <v>3.5430209999999995</v>
      </c>
      <c r="AD777" s="24">
        <f>AB777*$AE$7</f>
        <v>2.0741700000000001</v>
      </c>
      <c r="AE777" s="44"/>
      <c r="AF777" s="24">
        <f>(AA777+AC777)*$AH$7</f>
        <v>0.15943594499999997</v>
      </c>
      <c r="AG777" s="24">
        <f>(AB777+AD777)*$AH$7</f>
        <v>9.3337649999999994E-2</v>
      </c>
      <c r="AH777" s="44"/>
      <c r="AI777" s="28">
        <f>AA777+AC777+AF777</f>
        <v>5.4739674449999995</v>
      </c>
      <c r="AJ777" s="28">
        <f>AB777+AD777+AG777</f>
        <v>3.2045926499999999</v>
      </c>
      <c r="AK777" s="28">
        <f>AI777*$AM$7</f>
        <v>1.094793489</v>
      </c>
      <c r="AL777" s="28">
        <f>AJ777*$AM$7</f>
        <v>0.64091852999999999</v>
      </c>
      <c r="AM777" s="73"/>
      <c r="AN777" s="28">
        <f>AI777+AK777</f>
        <v>6.5687609339999993</v>
      </c>
      <c r="AO777" s="28">
        <f>AJ777+AL777</f>
        <v>3.8455111799999999</v>
      </c>
    </row>
    <row r="778" spans="1:41" s="13" customFormat="1" ht="24.75" customHeight="1">
      <c r="A778" s="160"/>
      <c r="B778" s="161"/>
      <c r="C778" s="162"/>
      <c r="D778" s="21" t="s">
        <v>49</v>
      </c>
      <c r="E778" s="22">
        <v>10</v>
      </c>
      <c r="F778" s="22">
        <v>6</v>
      </c>
      <c r="G778" s="24">
        <f>$G$591</f>
        <v>4.1000000000000002E-2</v>
      </c>
      <c r="H778" s="24">
        <f t="shared" si="102"/>
        <v>0.41000000000000003</v>
      </c>
      <c r="I778" s="25"/>
      <c r="J778" s="24">
        <f t="shared" si="103"/>
        <v>0.246</v>
      </c>
      <c r="K778" s="25"/>
      <c r="L778" s="24"/>
      <c r="M778" s="24"/>
      <c r="N778" s="24"/>
      <c r="O778" s="24"/>
      <c r="P778" s="24"/>
      <c r="Q778" s="24"/>
      <c r="R778" s="24"/>
      <c r="S778" s="26"/>
      <c r="T778" s="44"/>
      <c r="U778" s="27"/>
      <c r="V778" s="27"/>
      <c r="W778" s="44"/>
      <c r="X778" s="24"/>
      <c r="Y778" s="24"/>
      <c r="Z778" s="44"/>
      <c r="AA778" s="24"/>
      <c r="AB778" s="24"/>
      <c r="AC778" s="24"/>
      <c r="AD778" s="24"/>
      <c r="AE778" s="44"/>
      <c r="AF778" s="24"/>
      <c r="AG778" s="24"/>
      <c r="AH778" s="44"/>
      <c r="AI778" s="28"/>
      <c r="AJ778" s="28"/>
      <c r="AK778" s="28"/>
      <c r="AL778" s="28"/>
      <c r="AM778" s="73"/>
      <c r="AN778" s="28"/>
      <c r="AO778" s="28"/>
    </row>
    <row r="779" spans="1:41" s="13" customFormat="1" ht="27" customHeight="1">
      <c r="A779" s="160" t="s">
        <v>987</v>
      </c>
      <c r="B779" s="161" t="s">
        <v>988</v>
      </c>
      <c r="C779" s="162" t="s">
        <v>178</v>
      </c>
      <c r="D779" s="21" t="s">
        <v>793</v>
      </c>
      <c r="E779" s="22">
        <v>11</v>
      </c>
      <c r="F779" s="22">
        <v>8</v>
      </c>
      <c r="G779" s="24">
        <f>$G$592</f>
        <v>6.0999999999999999E-2</v>
      </c>
      <c r="H779" s="24">
        <f t="shared" si="102"/>
        <v>0.67100000000000004</v>
      </c>
      <c r="I779" s="25">
        <f>H779+H780</f>
        <v>1.327</v>
      </c>
      <c r="J779" s="24">
        <f t="shared" si="103"/>
        <v>0.48799999999999999</v>
      </c>
      <c r="K779" s="25">
        <f>J779+J780</f>
        <v>0.98</v>
      </c>
      <c r="L779" s="24"/>
      <c r="M779" s="24"/>
      <c r="N779" s="24"/>
      <c r="O779" s="24">
        <f>I779*$Q$7</f>
        <v>1.9904999999999999E-2</v>
      </c>
      <c r="P779" s="24">
        <f>K779*$Q$7</f>
        <v>1.47E-2</v>
      </c>
      <c r="Q779" s="24"/>
      <c r="R779" s="24">
        <f>I779*$T$7</f>
        <v>0.45118000000000003</v>
      </c>
      <c r="S779" s="26">
        <f>K779*$T$7</f>
        <v>0.3332</v>
      </c>
      <c r="T779" s="44"/>
      <c r="U779" s="27">
        <f>I779*$W$7</f>
        <v>1.327E-4</v>
      </c>
      <c r="V779" s="27">
        <f>K779*$W$7</f>
        <v>9.7999999999999997E-5</v>
      </c>
      <c r="W779" s="44"/>
      <c r="X779" s="24">
        <f>I779*$Z$7</f>
        <v>1.0103777999999999</v>
      </c>
      <c r="Y779" s="24">
        <f>K779*$Z$7</f>
        <v>0.74617199999999995</v>
      </c>
      <c r="Z779" s="44"/>
      <c r="AA779" s="24">
        <f>I779+O779+R779+U779+X779</f>
        <v>2.8085955</v>
      </c>
      <c r="AB779" s="24">
        <f>K779+P779+S779+V779+Y779</f>
        <v>2.0741700000000001</v>
      </c>
      <c r="AC779" s="24">
        <f>AA779*$AE$7</f>
        <v>5.617191</v>
      </c>
      <c r="AD779" s="24">
        <f>AB779*$AE$7</f>
        <v>4.1483400000000001</v>
      </c>
      <c r="AE779" s="44"/>
      <c r="AF779" s="24">
        <f>(AA779+AC779)*$AH$7</f>
        <v>0.25277359500000002</v>
      </c>
      <c r="AG779" s="24">
        <f>(AB779+AD779)*$AH$7</f>
        <v>0.18667529999999999</v>
      </c>
      <c r="AH779" s="44"/>
      <c r="AI779" s="28">
        <f>AA779+AC779+AF779</f>
        <v>8.6785600950000017</v>
      </c>
      <c r="AJ779" s="28">
        <f>AB779+AD779+AG779</f>
        <v>6.4091852999999999</v>
      </c>
      <c r="AK779" s="28">
        <f>AI779*$AM$7</f>
        <v>1.7357120190000004</v>
      </c>
      <c r="AL779" s="28">
        <f>AJ779*$AM$7</f>
        <v>1.28183706</v>
      </c>
      <c r="AM779" s="73"/>
      <c r="AN779" s="28">
        <f>AI779+AK779</f>
        <v>10.414272114000003</v>
      </c>
      <c r="AO779" s="28">
        <f>AJ779+AL779</f>
        <v>7.6910223599999998</v>
      </c>
    </row>
    <row r="780" spans="1:41" s="13" customFormat="1" ht="27" customHeight="1">
      <c r="A780" s="160"/>
      <c r="B780" s="161"/>
      <c r="C780" s="162"/>
      <c r="D780" s="21" t="s">
        <v>49</v>
      </c>
      <c r="E780" s="22">
        <v>16</v>
      </c>
      <c r="F780" s="22">
        <v>12</v>
      </c>
      <c r="G780" s="24">
        <f>$G$591</f>
        <v>4.1000000000000002E-2</v>
      </c>
      <c r="H780" s="24">
        <f t="shared" si="102"/>
        <v>0.65600000000000003</v>
      </c>
      <c r="I780" s="25"/>
      <c r="J780" s="24">
        <f t="shared" si="103"/>
        <v>0.49199999999999999</v>
      </c>
      <c r="K780" s="25"/>
      <c r="L780" s="24"/>
      <c r="M780" s="24"/>
      <c r="N780" s="24"/>
      <c r="O780" s="24"/>
      <c r="P780" s="24"/>
      <c r="Q780" s="24"/>
      <c r="R780" s="24"/>
      <c r="S780" s="26"/>
      <c r="T780" s="44"/>
      <c r="U780" s="27"/>
      <c r="V780" s="27"/>
      <c r="W780" s="44"/>
      <c r="X780" s="24"/>
      <c r="Y780" s="24"/>
      <c r="Z780" s="44"/>
      <c r="AA780" s="24"/>
      <c r="AB780" s="24"/>
      <c r="AC780" s="24"/>
      <c r="AD780" s="24"/>
      <c r="AE780" s="44"/>
      <c r="AF780" s="24"/>
      <c r="AG780" s="24"/>
      <c r="AH780" s="44"/>
      <c r="AI780" s="28"/>
      <c r="AJ780" s="28"/>
      <c r="AK780" s="28"/>
      <c r="AL780" s="28"/>
      <c r="AM780" s="73"/>
      <c r="AN780" s="28"/>
      <c r="AO780" s="28"/>
    </row>
    <row r="781" spans="1:41" s="13" customFormat="1" ht="33" customHeight="1">
      <c r="A781" s="19" t="s">
        <v>989</v>
      </c>
      <c r="B781" s="20" t="s">
        <v>990</v>
      </c>
      <c r="C781" s="21"/>
      <c r="D781" s="21"/>
      <c r="E781" s="22"/>
      <c r="F781" s="22"/>
      <c r="G781" s="24"/>
      <c r="H781" s="24"/>
      <c r="I781" s="25"/>
      <c r="J781" s="24"/>
      <c r="K781" s="25"/>
      <c r="L781" s="24"/>
      <c r="M781" s="24"/>
      <c r="N781" s="24"/>
      <c r="O781" s="24"/>
      <c r="P781" s="24"/>
      <c r="Q781" s="24"/>
      <c r="R781" s="24"/>
      <c r="S781" s="26"/>
      <c r="T781" s="44"/>
      <c r="U781" s="27"/>
      <c r="V781" s="27"/>
      <c r="W781" s="44"/>
      <c r="X781" s="24"/>
      <c r="Y781" s="24"/>
      <c r="Z781" s="44"/>
      <c r="AA781" s="24"/>
      <c r="AB781" s="24"/>
      <c r="AC781" s="24"/>
      <c r="AD781" s="24"/>
      <c r="AE781" s="44"/>
      <c r="AF781" s="24"/>
      <c r="AG781" s="24"/>
      <c r="AH781" s="44"/>
      <c r="AI781" s="28"/>
      <c r="AJ781" s="28"/>
      <c r="AK781" s="28"/>
      <c r="AL781" s="28"/>
      <c r="AM781" s="73"/>
      <c r="AN781" s="28"/>
      <c r="AO781" s="28"/>
    </row>
    <row r="782" spans="1:41" s="13" customFormat="1" ht="27" customHeight="1">
      <c r="A782" s="160" t="s">
        <v>991</v>
      </c>
      <c r="B782" s="161" t="s">
        <v>875</v>
      </c>
      <c r="C782" s="162" t="s">
        <v>178</v>
      </c>
      <c r="D782" s="21" t="s">
        <v>793</v>
      </c>
      <c r="E782" s="22">
        <v>4</v>
      </c>
      <c r="F782" s="22">
        <v>3</v>
      </c>
      <c r="G782" s="24">
        <f>$G$592</f>
        <v>6.0999999999999999E-2</v>
      </c>
      <c r="H782" s="24">
        <f t="shared" si="102"/>
        <v>0.24399999999999999</v>
      </c>
      <c r="I782" s="25">
        <f>H782+H783</f>
        <v>0.49</v>
      </c>
      <c r="J782" s="24">
        <f t="shared" si="103"/>
        <v>0.183</v>
      </c>
      <c r="K782" s="25">
        <f>J782+J783</f>
        <v>0.34699999999999998</v>
      </c>
      <c r="L782" s="24"/>
      <c r="M782" s="24"/>
      <c r="N782" s="24"/>
      <c r="O782" s="24">
        <f>I782*$Q$7</f>
        <v>7.3499999999999998E-3</v>
      </c>
      <c r="P782" s="24">
        <f>K782*$Q$7</f>
        <v>5.2049999999999996E-3</v>
      </c>
      <c r="Q782" s="24"/>
      <c r="R782" s="24">
        <f>I782*$T$7</f>
        <v>0.1666</v>
      </c>
      <c r="S782" s="26">
        <f>K782*$T$7</f>
        <v>0.11798</v>
      </c>
      <c r="T782" s="44"/>
      <c r="U782" s="27">
        <f>I782*$W$7</f>
        <v>4.8999999999999998E-5</v>
      </c>
      <c r="V782" s="27">
        <f>K782*$W$7</f>
        <v>3.4699999999999996E-5</v>
      </c>
      <c r="W782" s="44"/>
      <c r="X782" s="24">
        <f>I782*$Z$7</f>
        <v>0.37308599999999997</v>
      </c>
      <c r="Y782" s="24">
        <f>K782*$Z$7</f>
        <v>0.26420579999999999</v>
      </c>
      <c r="Z782" s="44"/>
      <c r="AA782" s="24">
        <f>I782+O782+R782+U782+X782</f>
        <v>1.037085</v>
      </c>
      <c r="AB782" s="24">
        <f>K782+P782+S782+V782+Y782</f>
        <v>0.73442549999999995</v>
      </c>
      <c r="AC782" s="24">
        <f>AA782*$AE$7</f>
        <v>2.0741700000000001</v>
      </c>
      <c r="AD782" s="24">
        <f>AB782*$AE$7</f>
        <v>1.4688509999999999</v>
      </c>
      <c r="AE782" s="44"/>
      <c r="AF782" s="24">
        <f>(AA782+AC782)*$AH$7</f>
        <v>9.3337649999999994E-2</v>
      </c>
      <c r="AG782" s="24">
        <f>(AB782+AD782)*$AH$7</f>
        <v>6.6098294999999987E-2</v>
      </c>
      <c r="AH782" s="44"/>
      <c r="AI782" s="28">
        <f>AA782+AC782+AF782</f>
        <v>3.2045926499999999</v>
      </c>
      <c r="AJ782" s="28">
        <f>AB782+AD782+AG782</f>
        <v>2.2693747950000001</v>
      </c>
      <c r="AK782" s="28">
        <f>AI782*$AM$7</f>
        <v>0.64091852999999999</v>
      </c>
      <c r="AL782" s="28">
        <f>AJ782*$AM$7</f>
        <v>0.45387495900000002</v>
      </c>
      <c r="AM782" s="73"/>
      <c r="AN782" s="28">
        <f>AI782+AK782</f>
        <v>3.8455111799999999</v>
      </c>
      <c r="AO782" s="28">
        <f>AJ782+AL782</f>
        <v>2.7232497540000002</v>
      </c>
    </row>
    <row r="783" spans="1:41" s="13" customFormat="1" ht="25.5" customHeight="1">
      <c r="A783" s="160"/>
      <c r="B783" s="161"/>
      <c r="C783" s="162"/>
      <c r="D783" s="21" t="s">
        <v>49</v>
      </c>
      <c r="E783" s="22">
        <v>6</v>
      </c>
      <c r="F783" s="22">
        <v>4</v>
      </c>
      <c r="G783" s="24">
        <f>$G$591</f>
        <v>4.1000000000000002E-2</v>
      </c>
      <c r="H783" s="24">
        <f t="shared" si="102"/>
        <v>0.246</v>
      </c>
      <c r="I783" s="25"/>
      <c r="J783" s="24">
        <f t="shared" si="103"/>
        <v>0.16400000000000001</v>
      </c>
      <c r="K783" s="25"/>
      <c r="L783" s="24"/>
      <c r="M783" s="24"/>
      <c r="N783" s="24"/>
      <c r="O783" s="24"/>
      <c r="P783" s="24"/>
      <c r="Q783" s="24"/>
      <c r="R783" s="24"/>
      <c r="S783" s="26"/>
      <c r="T783" s="44"/>
      <c r="U783" s="27"/>
      <c r="V783" s="27"/>
      <c r="W783" s="44"/>
      <c r="X783" s="24"/>
      <c r="Y783" s="24"/>
      <c r="Z783" s="44"/>
      <c r="AA783" s="24"/>
      <c r="AB783" s="24"/>
      <c r="AC783" s="24"/>
      <c r="AD783" s="24"/>
      <c r="AE783" s="44"/>
      <c r="AF783" s="24"/>
      <c r="AG783" s="24"/>
      <c r="AH783" s="44"/>
      <c r="AI783" s="28"/>
      <c r="AJ783" s="28"/>
      <c r="AK783" s="28"/>
      <c r="AL783" s="28"/>
      <c r="AM783" s="73"/>
      <c r="AN783" s="28"/>
      <c r="AO783" s="28"/>
    </row>
    <row r="784" spans="1:41" s="13" customFormat="1" ht="24" customHeight="1">
      <c r="A784" s="160" t="s">
        <v>992</v>
      </c>
      <c r="B784" s="161" t="s">
        <v>993</v>
      </c>
      <c r="C784" s="162" t="s">
        <v>178</v>
      </c>
      <c r="D784" s="21" t="s">
        <v>793</v>
      </c>
      <c r="E784" s="22">
        <v>9</v>
      </c>
      <c r="F784" s="22">
        <v>6</v>
      </c>
      <c r="G784" s="24">
        <f>$G$592</f>
        <v>6.0999999999999999E-2</v>
      </c>
      <c r="H784" s="24">
        <f t="shared" si="102"/>
        <v>0.54899999999999993</v>
      </c>
      <c r="I784" s="25">
        <f>H784+H785</f>
        <v>1.0819999999999999</v>
      </c>
      <c r="J784" s="24">
        <f t="shared" si="103"/>
        <v>0.36599999999999999</v>
      </c>
      <c r="K784" s="25">
        <f>J784+J785</f>
        <v>0.81699999999999995</v>
      </c>
      <c r="L784" s="24"/>
      <c r="M784" s="24"/>
      <c r="N784" s="24"/>
      <c r="O784" s="24">
        <f>I784*$Q$7</f>
        <v>1.6229999999999998E-2</v>
      </c>
      <c r="P784" s="24">
        <f>K784*$Q$7</f>
        <v>1.2254999999999999E-2</v>
      </c>
      <c r="Q784" s="24"/>
      <c r="R784" s="24">
        <f>I784*$T$7</f>
        <v>0.36787999999999998</v>
      </c>
      <c r="S784" s="26">
        <f>K784*$T$7</f>
        <v>0.27778000000000003</v>
      </c>
      <c r="T784" s="44"/>
      <c r="U784" s="27">
        <f>I784*$W$7</f>
        <v>1.0819999999999999E-4</v>
      </c>
      <c r="V784" s="27">
        <f>K784*$W$7</f>
        <v>8.1699999999999994E-5</v>
      </c>
      <c r="W784" s="44"/>
      <c r="X784" s="24">
        <f>I784*$Z$7</f>
        <v>0.82383479999999987</v>
      </c>
      <c r="Y784" s="24">
        <f>K784*$Z$7</f>
        <v>0.62206379999999994</v>
      </c>
      <c r="Z784" s="44"/>
      <c r="AA784" s="24">
        <f>I784+O784+R784+U784+X784</f>
        <v>2.2900529999999995</v>
      </c>
      <c r="AB784" s="24">
        <f>K784+P784+S784+V784+Y784</f>
        <v>1.7291805</v>
      </c>
      <c r="AC784" s="24">
        <f>AA784*$AE$7</f>
        <v>4.5801059999999989</v>
      </c>
      <c r="AD784" s="24">
        <f>AB784*$AE$7</f>
        <v>3.458361</v>
      </c>
      <c r="AE784" s="44"/>
      <c r="AF784" s="24">
        <f>(AA784+AC784)*$AH$7</f>
        <v>0.20610476999999994</v>
      </c>
      <c r="AG784" s="24">
        <f>(AB784+AD784)*$AH$7</f>
        <v>0.155626245</v>
      </c>
      <c r="AH784" s="44"/>
      <c r="AI784" s="28">
        <f>AA784+AC784+AF784</f>
        <v>7.076263769999998</v>
      </c>
      <c r="AJ784" s="28">
        <f>AB784+AD784+AG784</f>
        <v>5.3431677449999997</v>
      </c>
      <c r="AK784" s="28">
        <f>AI784*$AM$7</f>
        <v>1.4152527539999997</v>
      </c>
      <c r="AL784" s="28">
        <f>AJ784*$AM$7</f>
        <v>1.0686335490000001</v>
      </c>
      <c r="AM784" s="73"/>
      <c r="AN784" s="28">
        <f>AI784+AK784</f>
        <v>8.4915165239999979</v>
      </c>
      <c r="AO784" s="28">
        <f>AJ784+AL784</f>
        <v>6.411801294</v>
      </c>
    </row>
    <row r="785" spans="1:41" s="13" customFormat="1" ht="22.5" customHeight="1">
      <c r="A785" s="160"/>
      <c r="B785" s="161"/>
      <c r="C785" s="162"/>
      <c r="D785" s="21" t="s">
        <v>49</v>
      </c>
      <c r="E785" s="22">
        <v>13</v>
      </c>
      <c r="F785" s="22">
        <v>11</v>
      </c>
      <c r="G785" s="24">
        <f>$G$591</f>
        <v>4.1000000000000002E-2</v>
      </c>
      <c r="H785" s="24">
        <f t="shared" si="102"/>
        <v>0.53300000000000003</v>
      </c>
      <c r="I785" s="25"/>
      <c r="J785" s="24">
        <f t="shared" si="103"/>
        <v>0.45100000000000001</v>
      </c>
      <c r="K785" s="25"/>
      <c r="L785" s="24"/>
      <c r="M785" s="24"/>
      <c r="N785" s="24"/>
      <c r="O785" s="24"/>
      <c r="P785" s="24"/>
      <c r="Q785" s="24"/>
      <c r="R785" s="24"/>
      <c r="S785" s="26"/>
      <c r="T785" s="44"/>
      <c r="U785" s="27"/>
      <c r="V785" s="27"/>
      <c r="W785" s="44"/>
      <c r="X785" s="24"/>
      <c r="Y785" s="24"/>
      <c r="Z785" s="44"/>
      <c r="AA785" s="24"/>
      <c r="AB785" s="24"/>
      <c r="AC785" s="24"/>
      <c r="AD785" s="24"/>
      <c r="AE785" s="44"/>
      <c r="AF785" s="24"/>
      <c r="AG785" s="24"/>
      <c r="AH785" s="44"/>
      <c r="AI785" s="28"/>
      <c r="AJ785" s="28"/>
      <c r="AK785" s="28"/>
      <c r="AL785" s="28"/>
      <c r="AM785" s="73"/>
      <c r="AN785" s="28"/>
      <c r="AO785" s="28"/>
    </row>
    <row r="786" spans="1:41" s="13" customFormat="1" ht="26.25" customHeight="1">
      <c r="A786" s="19" t="s">
        <v>994</v>
      </c>
      <c r="B786" s="20" t="s">
        <v>995</v>
      </c>
      <c r="C786" s="21"/>
      <c r="D786" s="21"/>
      <c r="E786" s="22"/>
      <c r="F786" s="22"/>
      <c r="G786" s="24"/>
      <c r="H786" s="24"/>
      <c r="I786" s="25"/>
      <c r="J786" s="24"/>
      <c r="K786" s="25"/>
      <c r="L786" s="24"/>
      <c r="M786" s="24"/>
      <c r="N786" s="24"/>
      <c r="O786" s="24"/>
      <c r="P786" s="24"/>
      <c r="Q786" s="24"/>
      <c r="R786" s="24"/>
      <c r="S786" s="26"/>
      <c r="T786" s="44"/>
      <c r="U786" s="27"/>
      <c r="V786" s="27"/>
      <c r="W786" s="44"/>
      <c r="X786" s="24"/>
      <c r="Y786" s="24"/>
      <c r="Z786" s="44"/>
      <c r="AA786" s="24"/>
      <c r="AB786" s="24"/>
      <c r="AC786" s="24"/>
      <c r="AD786" s="24"/>
      <c r="AE786" s="44"/>
      <c r="AF786" s="24"/>
      <c r="AG786" s="24"/>
      <c r="AH786" s="44"/>
      <c r="AI786" s="28"/>
      <c r="AJ786" s="28"/>
      <c r="AK786" s="28"/>
      <c r="AL786" s="28"/>
      <c r="AM786" s="73"/>
      <c r="AN786" s="28"/>
      <c r="AO786" s="28"/>
    </row>
    <row r="787" spans="1:41" s="13" customFormat="1" ht="24.75" customHeight="1">
      <c r="A787" s="160" t="s">
        <v>996</v>
      </c>
      <c r="B787" s="161" t="s">
        <v>875</v>
      </c>
      <c r="C787" s="162" t="s">
        <v>178</v>
      </c>
      <c r="D787" s="21" t="s">
        <v>793</v>
      </c>
      <c r="E787" s="22">
        <v>5</v>
      </c>
      <c r="F787" s="22">
        <v>3</v>
      </c>
      <c r="G787" s="24">
        <f>$G$592</f>
        <v>6.0999999999999999E-2</v>
      </c>
      <c r="H787" s="24">
        <f t="shared" si="102"/>
        <v>0.30499999999999999</v>
      </c>
      <c r="I787" s="25">
        <f>H787+H788</f>
        <v>0.71500000000000008</v>
      </c>
      <c r="J787" s="24">
        <f t="shared" si="103"/>
        <v>0.183</v>
      </c>
      <c r="K787" s="25">
        <f>J787+J788</f>
        <v>0.42899999999999999</v>
      </c>
      <c r="L787" s="24"/>
      <c r="M787" s="24"/>
      <c r="N787" s="24"/>
      <c r="O787" s="24">
        <f>I787*$Q$7</f>
        <v>1.0725E-2</v>
      </c>
      <c r="P787" s="24">
        <f>K787*$Q$7</f>
        <v>6.4349999999999997E-3</v>
      </c>
      <c r="Q787" s="24"/>
      <c r="R787" s="24">
        <f>I787*$T$7</f>
        <v>0.24310000000000004</v>
      </c>
      <c r="S787" s="26">
        <f>K787*$T$7</f>
        <v>0.14586000000000002</v>
      </c>
      <c r="T787" s="44"/>
      <c r="U787" s="27">
        <f>I787*$W$7</f>
        <v>7.1500000000000017E-5</v>
      </c>
      <c r="V787" s="27">
        <f>K787*$W$7</f>
        <v>4.2899999999999999E-5</v>
      </c>
      <c r="W787" s="44"/>
      <c r="X787" s="24">
        <f>I787*$Z$7</f>
        <v>0.54440100000000002</v>
      </c>
      <c r="Y787" s="24">
        <f>K787*$Z$7</f>
        <v>0.3266406</v>
      </c>
      <c r="Z787" s="44"/>
      <c r="AA787" s="24">
        <f>I787+O787+R787+U787+X787</f>
        <v>1.5132975000000002</v>
      </c>
      <c r="AB787" s="24">
        <f>K787+P787+S787+V787+Y787</f>
        <v>0.90797850000000002</v>
      </c>
      <c r="AC787" s="24">
        <f>AA787*$AE$7</f>
        <v>3.0265950000000004</v>
      </c>
      <c r="AD787" s="24">
        <f>AB787*$AE$7</f>
        <v>1.815957</v>
      </c>
      <c r="AE787" s="44"/>
      <c r="AF787" s="24">
        <f>(AA787+AC787)*$AH$7</f>
        <v>0.13619677500000002</v>
      </c>
      <c r="AG787" s="24">
        <f>(AB787+AD787)*$AH$7</f>
        <v>8.1718064999999993E-2</v>
      </c>
      <c r="AH787" s="44"/>
      <c r="AI787" s="28">
        <f>AA787+AC787+AF787</f>
        <v>4.6760892750000007</v>
      </c>
      <c r="AJ787" s="28">
        <f>AB787+AD787+AG787</f>
        <v>2.8056535650000001</v>
      </c>
      <c r="AK787" s="28">
        <f>AI787*$AM$7</f>
        <v>0.93521785500000021</v>
      </c>
      <c r="AL787" s="28">
        <f>AJ787*$AM$7</f>
        <v>0.56113071300000006</v>
      </c>
      <c r="AM787" s="73"/>
      <c r="AN787" s="28">
        <f>AI787+AK787</f>
        <v>5.611307130000001</v>
      </c>
      <c r="AO787" s="28">
        <f>AJ787+AL787</f>
        <v>3.3667842779999999</v>
      </c>
    </row>
    <row r="788" spans="1:41" s="13" customFormat="1" ht="26.25" customHeight="1">
      <c r="A788" s="160"/>
      <c r="B788" s="161"/>
      <c r="C788" s="162"/>
      <c r="D788" s="21" t="s">
        <v>49</v>
      </c>
      <c r="E788" s="22">
        <v>10</v>
      </c>
      <c r="F788" s="22">
        <v>6</v>
      </c>
      <c r="G788" s="24">
        <f>$G$591</f>
        <v>4.1000000000000002E-2</v>
      </c>
      <c r="H788" s="24">
        <f t="shared" si="102"/>
        <v>0.41000000000000003</v>
      </c>
      <c r="I788" s="25"/>
      <c r="J788" s="24">
        <f t="shared" si="103"/>
        <v>0.246</v>
      </c>
      <c r="K788" s="25"/>
      <c r="L788" s="24"/>
      <c r="M788" s="24"/>
      <c r="N788" s="24"/>
      <c r="O788" s="24"/>
      <c r="P788" s="24"/>
      <c r="Q788" s="24"/>
      <c r="R788" s="24"/>
      <c r="S788" s="26"/>
      <c r="T788" s="44"/>
      <c r="U788" s="27"/>
      <c r="V788" s="27"/>
      <c r="W788" s="44"/>
      <c r="X788" s="24"/>
      <c r="Y788" s="24"/>
      <c r="Z788" s="44"/>
      <c r="AA788" s="24"/>
      <c r="AB788" s="24"/>
      <c r="AC788" s="24"/>
      <c r="AD788" s="24"/>
      <c r="AE788" s="44"/>
      <c r="AF788" s="24"/>
      <c r="AG788" s="24"/>
      <c r="AH788" s="44"/>
      <c r="AI788" s="28"/>
      <c r="AJ788" s="28"/>
      <c r="AK788" s="28"/>
      <c r="AL788" s="28"/>
      <c r="AM788" s="73"/>
      <c r="AN788" s="28"/>
      <c r="AO788" s="28"/>
    </row>
    <row r="789" spans="1:41" s="13" customFormat="1" ht="24.75" customHeight="1">
      <c r="A789" s="160" t="s">
        <v>997</v>
      </c>
      <c r="B789" s="161" t="s">
        <v>988</v>
      </c>
      <c r="C789" s="162" t="s">
        <v>178</v>
      </c>
      <c r="D789" s="21" t="s">
        <v>793</v>
      </c>
      <c r="E789" s="22">
        <v>10</v>
      </c>
      <c r="F789" s="22">
        <v>8</v>
      </c>
      <c r="G789" s="24">
        <f>$G$592</f>
        <v>6.0999999999999999E-2</v>
      </c>
      <c r="H789" s="24">
        <f t="shared" si="102"/>
        <v>0.61</v>
      </c>
      <c r="I789" s="25">
        <f>H789+H790</f>
        <v>1.1019999999999999</v>
      </c>
      <c r="J789" s="24">
        <f t="shared" si="103"/>
        <v>0.48799999999999999</v>
      </c>
      <c r="K789" s="25">
        <f>J789+J790</f>
        <v>0.81600000000000006</v>
      </c>
      <c r="L789" s="24"/>
      <c r="M789" s="24"/>
      <c r="N789" s="24"/>
      <c r="O789" s="24">
        <f>I789*$Q$7</f>
        <v>1.6529999999999996E-2</v>
      </c>
      <c r="P789" s="24">
        <f>K789*$Q$7</f>
        <v>1.2240000000000001E-2</v>
      </c>
      <c r="Q789" s="24"/>
      <c r="R789" s="24">
        <f>I789*$T$7</f>
        <v>0.37467999999999996</v>
      </c>
      <c r="S789" s="26">
        <f>K789*$T$7</f>
        <v>0.27744000000000002</v>
      </c>
      <c r="T789" s="44"/>
      <c r="U789" s="27">
        <f>I789*$W$7</f>
        <v>1.102E-4</v>
      </c>
      <c r="V789" s="27">
        <f>K789*$W$7</f>
        <v>8.1600000000000005E-5</v>
      </c>
      <c r="W789" s="44"/>
      <c r="X789" s="24">
        <f>I789*$Z$7</f>
        <v>0.83906279999999989</v>
      </c>
      <c r="Y789" s="24">
        <f>K789*$Z$7</f>
        <v>0.62130240000000003</v>
      </c>
      <c r="Z789" s="44"/>
      <c r="AA789" s="24">
        <f>I789+O789+R789+U789+X789</f>
        <v>2.3323829999999997</v>
      </c>
      <c r="AB789" s="24">
        <f>K789+P789+S789+V789+Y789</f>
        <v>1.7270639999999999</v>
      </c>
      <c r="AC789" s="24">
        <f>AA789*$AE$7</f>
        <v>4.6647659999999993</v>
      </c>
      <c r="AD789" s="24">
        <f>AB789*$AE$7</f>
        <v>3.4541279999999999</v>
      </c>
      <c r="AE789" s="44"/>
      <c r="AF789" s="24">
        <f>(AA789+AC789)*$AH$7</f>
        <v>0.20991446999999994</v>
      </c>
      <c r="AG789" s="24">
        <f>(AB789+AD789)*$AH$7</f>
        <v>0.15543575999999998</v>
      </c>
      <c r="AH789" s="44"/>
      <c r="AI789" s="28">
        <f>AA789+AC789+AF789</f>
        <v>7.2070634699999987</v>
      </c>
      <c r="AJ789" s="28">
        <f>AB789+AD789+AG789</f>
        <v>5.3366277599999989</v>
      </c>
      <c r="AK789" s="28">
        <f>AI789*$AM$7</f>
        <v>1.4414126939999998</v>
      </c>
      <c r="AL789" s="28">
        <f>AJ789*$AM$7</f>
        <v>1.0673255519999998</v>
      </c>
      <c r="AM789" s="73"/>
      <c r="AN789" s="28">
        <f>AI789+AK789</f>
        <v>8.6484761639999981</v>
      </c>
      <c r="AO789" s="28">
        <f>AJ789+AL789</f>
        <v>6.4039533119999987</v>
      </c>
    </row>
    <row r="790" spans="1:41" s="13" customFormat="1" ht="23.25" customHeight="1">
      <c r="A790" s="160"/>
      <c r="B790" s="161"/>
      <c r="C790" s="162"/>
      <c r="D790" s="21" t="s">
        <v>49</v>
      </c>
      <c r="E790" s="22">
        <v>12</v>
      </c>
      <c r="F790" s="22">
        <v>8</v>
      </c>
      <c r="G790" s="24">
        <f>$G$591</f>
        <v>4.1000000000000002E-2</v>
      </c>
      <c r="H790" s="24">
        <f t="shared" si="102"/>
        <v>0.49199999999999999</v>
      </c>
      <c r="I790" s="25"/>
      <c r="J790" s="24">
        <f t="shared" si="103"/>
        <v>0.32800000000000001</v>
      </c>
      <c r="K790" s="25"/>
      <c r="L790" s="24"/>
      <c r="M790" s="24"/>
      <c r="N790" s="24"/>
      <c r="O790" s="24"/>
      <c r="P790" s="24"/>
      <c r="Q790" s="24"/>
      <c r="R790" s="24"/>
      <c r="S790" s="26"/>
      <c r="T790" s="44"/>
      <c r="U790" s="27"/>
      <c r="V790" s="27"/>
      <c r="W790" s="44"/>
      <c r="X790" s="24"/>
      <c r="Y790" s="24"/>
      <c r="Z790" s="44"/>
      <c r="AA790" s="24"/>
      <c r="AB790" s="24"/>
      <c r="AC790" s="24"/>
      <c r="AD790" s="24"/>
      <c r="AE790" s="44"/>
      <c r="AF790" s="24"/>
      <c r="AG790" s="24"/>
      <c r="AH790" s="44"/>
      <c r="AI790" s="28"/>
      <c r="AJ790" s="28"/>
      <c r="AK790" s="28"/>
      <c r="AL790" s="28"/>
      <c r="AM790" s="73"/>
      <c r="AN790" s="28"/>
      <c r="AO790" s="28"/>
    </row>
    <row r="791" spans="1:41" s="13" customFormat="1" ht="30" customHeight="1">
      <c r="A791" s="19" t="s">
        <v>998</v>
      </c>
      <c r="B791" s="20" t="s">
        <v>999</v>
      </c>
      <c r="C791" s="21"/>
      <c r="D791" s="21"/>
      <c r="E791" s="22"/>
      <c r="F791" s="22"/>
      <c r="G791" s="24"/>
      <c r="H791" s="24"/>
      <c r="I791" s="25"/>
      <c r="J791" s="24"/>
      <c r="K791" s="25"/>
      <c r="L791" s="24"/>
      <c r="M791" s="24"/>
      <c r="N791" s="24"/>
      <c r="O791" s="24"/>
      <c r="P791" s="24"/>
      <c r="Q791" s="24"/>
      <c r="R791" s="24"/>
      <c r="S791" s="26"/>
      <c r="T791" s="44"/>
      <c r="U791" s="27"/>
      <c r="V791" s="27"/>
      <c r="W791" s="44"/>
      <c r="X791" s="24"/>
      <c r="Y791" s="24"/>
      <c r="Z791" s="44"/>
      <c r="AA791" s="24"/>
      <c r="AB791" s="24"/>
      <c r="AC791" s="24"/>
      <c r="AD791" s="24"/>
      <c r="AE791" s="44"/>
      <c r="AF791" s="24"/>
      <c r="AG791" s="24"/>
      <c r="AH791" s="44"/>
      <c r="AI791" s="28"/>
      <c r="AJ791" s="28"/>
      <c r="AK791" s="28"/>
      <c r="AL791" s="28"/>
      <c r="AM791" s="73"/>
      <c r="AN791" s="28"/>
      <c r="AO791" s="28"/>
    </row>
    <row r="792" spans="1:41" s="13" customFormat="1" ht="24" customHeight="1">
      <c r="A792" s="160" t="s">
        <v>1000</v>
      </c>
      <c r="B792" s="161" t="s">
        <v>875</v>
      </c>
      <c r="C792" s="162" t="s">
        <v>178</v>
      </c>
      <c r="D792" s="21" t="s">
        <v>793</v>
      </c>
      <c r="E792" s="22">
        <v>4</v>
      </c>
      <c r="F792" s="22">
        <v>3</v>
      </c>
      <c r="G792" s="24">
        <f>$G$592</f>
        <v>6.0999999999999999E-2</v>
      </c>
      <c r="H792" s="24">
        <f t="shared" si="102"/>
        <v>0.24399999999999999</v>
      </c>
      <c r="I792" s="25">
        <f>H792+H793</f>
        <v>0.57200000000000006</v>
      </c>
      <c r="J792" s="24">
        <f t="shared" si="103"/>
        <v>0.183</v>
      </c>
      <c r="K792" s="25">
        <f>J792+J793</f>
        <v>0.38800000000000001</v>
      </c>
      <c r="L792" s="24"/>
      <c r="M792" s="24"/>
      <c r="N792" s="24"/>
      <c r="O792" s="24">
        <f>I792*$Q$7</f>
        <v>8.5800000000000008E-3</v>
      </c>
      <c r="P792" s="24">
        <f>K792*$Q$7</f>
        <v>5.8199999999999997E-3</v>
      </c>
      <c r="Q792" s="24"/>
      <c r="R792" s="24">
        <f>I792*$T$7</f>
        <v>0.19448000000000004</v>
      </c>
      <c r="S792" s="26">
        <f>K792*$T$7</f>
        <v>0.13192000000000001</v>
      </c>
      <c r="T792" s="44"/>
      <c r="U792" s="27">
        <f>I792*$W$7</f>
        <v>5.7200000000000008E-5</v>
      </c>
      <c r="V792" s="27">
        <f>K792*$W$7</f>
        <v>3.8800000000000001E-5</v>
      </c>
      <c r="W792" s="44"/>
      <c r="X792" s="24">
        <f>I792*$Z$7</f>
        <v>0.43552080000000004</v>
      </c>
      <c r="Y792" s="24">
        <f>K792*$Z$7</f>
        <v>0.2954232</v>
      </c>
      <c r="Z792" s="44"/>
      <c r="AA792" s="24">
        <f>I792+O792+R792+U792+X792</f>
        <v>1.2106380000000001</v>
      </c>
      <c r="AB792" s="24">
        <f>K792+P792+S792+V792+Y792</f>
        <v>0.82120199999999999</v>
      </c>
      <c r="AC792" s="24">
        <f>AA792*$AE$7</f>
        <v>2.4212760000000002</v>
      </c>
      <c r="AD792" s="24">
        <f>AB792*$AE$7</f>
        <v>1.642404</v>
      </c>
      <c r="AE792" s="44"/>
      <c r="AF792" s="24">
        <f>(AA792+AC792)*$AH$7</f>
        <v>0.10895742</v>
      </c>
      <c r="AG792" s="24">
        <f>(AB792+AD792)*$AH$7</f>
        <v>7.390817999999999E-2</v>
      </c>
      <c r="AH792" s="44"/>
      <c r="AI792" s="28">
        <f>AA792+AC792+AF792</f>
        <v>3.7408714199999999</v>
      </c>
      <c r="AJ792" s="28">
        <f>AB792+AD792+AG792</f>
        <v>2.5375141800000001</v>
      </c>
      <c r="AK792" s="28">
        <f>AI792*$AM$7</f>
        <v>0.74817428400000008</v>
      </c>
      <c r="AL792" s="28">
        <f>AJ792*$AM$7</f>
        <v>0.50750283600000001</v>
      </c>
      <c r="AM792" s="73"/>
      <c r="AN792" s="28">
        <f>AI792+AK792</f>
        <v>4.4890457040000005</v>
      </c>
      <c r="AO792" s="28">
        <f>AJ792+AL792</f>
        <v>3.0450170160000001</v>
      </c>
    </row>
    <row r="793" spans="1:41" s="13" customFormat="1" ht="21" customHeight="1">
      <c r="A793" s="160"/>
      <c r="B793" s="161"/>
      <c r="C793" s="162"/>
      <c r="D793" s="21" t="s">
        <v>49</v>
      </c>
      <c r="E793" s="22">
        <v>8</v>
      </c>
      <c r="F793" s="22">
        <v>5</v>
      </c>
      <c r="G793" s="24">
        <f>$G$591</f>
        <v>4.1000000000000002E-2</v>
      </c>
      <c r="H793" s="24">
        <f t="shared" si="102"/>
        <v>0.32800000000000001</v>
      </c>
      <c r="I793" s="25"/>
      <c r="J793" s="24">
        <f t="shared" si="103"/>
        <v>0.20500000000000002</v>
      </c>
      <c r="K793" s="25"/>
      <c r="L793" s="24"/>
      <c r="M793" s="24"/>
      <c r="N793" s="24"/>
      <c r="O793" s="24"/>
      <c r="P793" s="24"/>
      <c r="Q793" s="24"/>
      <c r="R793" s="24"/>
      <c r="S793" s="26"/>
      <c r="T793" s="44"/>
      <c r="U793" s="27"/>
      <c r="V793" s="27"/>
      <c r="W793" s="44"/>
      <c r="X793" s="24"/>
      <c r="Y793" s="24"/>
      <c r="Z793" s="44"/>
      <c r="AA793" s="24"/>
      <c r="AB793" s="24"/>
      <c r="AC793" s="24"/>
      <c r="AD793" s="24"/>
      <c r="AE793" s="44"/>
      <c r="AF793" s="24"/>
      <c r="AG793" s="24"/>
      <c r="AH793" s="44"/>
      <c r="AI793" s="28"/>
      <c r="AJ793" s="28"/>
      <c r="AK793" s="28"/>
      <c r="AL793" s="28"/>
      <c r="AM793" s="73"/>
      <c r="AN793" s="28"/>
      <c r="AO793" s="28"/>
    </row>
    <row r="794" spans="1:41" s="13" customFormat="1" ht="27" customHeight="1">
      <c r="A794" s="160" t="s">
        <v>1001</v>
      </c>
      <c r="B794" s="161" t="s">
        <v>993</v>
      </c>
      <c r="C794" s="162" t="s">
        <v>178</v>
      </c>
      <c r="D794" s="21" t="s">
        <v>793</v>
      </c>
      <c r="E794" s="22">
        <v>7</v>
      </c>
      <c r="F794" s="22">
        <v>4</v>
      </c>
      <c r="G794" s="24">
        <f>$G$592</f>
        <v>6.0999999999999999E-2</v>
      </c>
      <c r="H794" s="24">
        <f t="shared" si="102"/>
        <v>0.42699999999999999</v>
      </c>
      <c r="I794" s="25">
        <f>H794+H795</f>
        <v>0.96</v>
      </c>
      <c r="J794" s="24">
        <f t="shared" si="103"/>
        <v>0.24399999999999999</v>
      </c>
      <c r="K794" s="25">
        <f>J794+J795</f>
        <v>0.65400000000000003</v>
      </c>
      <c r="L794" s="24"/>
      <c r="M794" s="24"/>
      <c r="N794" s="24"/>
      <c r="O794" s="24">
        <f>I794*$Q$7</f>
        <v>1.44E-2</v>
      </c>
      <c r="P794" s="24">
        <f>K794*$Q$7</f>
        <v>9.8099999999999993E-3</v>
      </c>
      <c r="Q794" s="24"/>
      <c r="R794" s="24">
        <f>I794*$T$7</f>
        <v>0.32640000000000002</v>
      </c>
      <c r="S794" s="26">
        <f>K794*$T$7</f>
        <v>0.22236000000000003</v>
      </c>
      <c r="T794" s="44"/>
      <c r="U794" s="27">
        <f>I794*$W$7</f>
        <v>9.6000000000000002E-5</v>
      </c>
      <c r="V794" s="27">
        <f>K794*$W$7</f>
        <v>6.5400000000000004E-5</v>
      </c>
      <c r="W794" s="44"/>
      <c r="X794" s="24">
        <f>I794*$Z$7</f>
        <v>0.73094399999999993</v>
      </c>
      <c r="Y794" s="24">
        <f>K794*$Z$7</f>
        <v>0.4979556</v>
      </c>
      <c r="Z794" s="44"/>
      <c r="AA794" s="24">
        <f>I794+O794+R794+U794+X794</f>
        <v>2.0318399999999999</v>
      </c>
      <c r="AB794" s="24">
        <f>K794+P794+S794+V794+Y794</f>
        <v>1.3841909999999999</v>
      </c>
      <c r="AC794" s="24">
        <f>AA794*$AE$7</f>
        <v>4.0636799999999997</v>
      </c>
      <c r="AD794" s="24">
        <f>AB794*$AE$7</f>
        <v>2.7683819999999999</v>
      </c>
      <c r="AE794" s="44"/>
      <c r="AF794" s="24">
        <f>(AA794+AC794)*$AH$7</f>
        <v>0.18286559999999999</v>
      </c>
      <c r="AG794" s="24">
        <f>(AB794+AD794)*$AH$7</f>
        <v>0.12457719</v>
      </c>
      <c r="AH794" s="44"/>
      <c r="AI794" s="28">
        <f>AA794+AC794+AF794</f>
        <v>6.2783856</v>
      </c>
      <c r="AJ794" s="28">
        <f>AB794+AD794+AG794</f>
        <v>4.2771501900000004</v>
      </c>
      <c r="AK794" s="28">
        <f>AI794*$AM$7</f>
        <v>1.2556771200000001</v>
      </c>
      <c r="AL794" s="28">
        <f>AJ794*$AM$7</f>
        <v>0.85543003800000017</v>
      </c>
      <c r="AM794" s="73"/>
      <c r="AN794" s="28">
        <f>AI794+AK794</f>
        <v>7.5340627199999997</v>
      </c>
      <c r="AO794" s="28">
        <f>AJ794+AL794</f>
        <v>5.1325802280000001</v>
      </c>
    </row>
    <row r="795" spans="1:41" s="13" customFormat="1" ht="22.5" customHeight="1">
      <c r="A795" s="160"/>
      <c r="B795" s="161"/>
      <c r="C795" s="162"/>
      <c r="D795" s="21" t="s">
        <v>49</v>
      </c>
      <c r="E795" s="22">
        <v>13</v>
      </c>
      <c r="F795" s="22">
        <v>10</v>
      </c>
      <c r="G795" s="24">
        <f>$G$591</f>
        <v>4.1000000000000002E-2</v>
      </c>
      <c r="H795" s="24">
        <f t="shared" si="102"/>
        <v>0.53300000000000003</v>
      </c>
      <c r="I795" s="25"/>
      <c r="J795" s="24">
        <f t="shared" si="103"/>
        <v>0.41000000000000003</v>
      </c>
      <c r="K795" s="25"/>
      <c r="L795" s="24"/>
      <c r="M795" s="24"/>
      <c r="N795" s="24"/>
      <c r="O795" s="24"/>
      <c r="P795" s="24"/>
      <c r="Q795" s="24"/>
      <c r="R795" s="24"/>
      <c r="S795" s="26"/>
      <c r="T795" s="44"/>
      <c r="U795" s="27"/>
      <c r="V795" s="27"/>
      <c r="W795" s="44"/>
      <c r="X795" s="24"/>
      <c r="Y795" s="24"/>
      <c r="Z795" s="44"/>
      <c r="AA795" s="24"/>
      <c r="AB795" s="24"/>
      <c r="AC795" s="24"/>
      <c r="AD795" s="24"/>
      <c r="AE795" s="44"/>
      <c r="AF795" s="24"/>
      <c r="AG795" s="24"/>
      <c r="AH795" s="44"/>
      <c r="AI795" s="28"/>
      <c r="AJ795" s="28"/>
      <c r="AK795" s="28"/>
      <c r="AL795" s="28"/>
      <c r="AM795" s="73"/>
      <c r="AN795" s="28"/>
      <c r="AO795" s="28"/>
    </row>
    <row r="796" spans="1:41" s="13" customFormat="1" ht="24.75" customHeight="1">
      <c r="A796" s="160" t="s">
        <v>1002</v>
      </c>
      <c r="B796" s="161" t="s">
        <v>1003</v>
      </c>
      <c r="C796" s="162" t="s">
        <v>178</v>
      </c>
      <c r="D796" s="21" t="s">
        <v>793</v>
      </c>
      <c r="E796" s="22">
        <v>6</v>
      </c>
      <c r="F796" s="22">
        <v>4</v>
      </c>
      <c r="G796" s="24">
        <f>$G$592</f>
        <v>6.0999999999999999E-2</v>
      </c>
      <c r="H796" s="24">
        <f t="shared" si="102"/>
        <v>0.36599999999999999</v>
      </c>
      <c r="I796" s="25">
        <f>H796+H797</f>
        <v>0.69399999999999995</v>
      </c>
      <c r="J796" s="24">
        <f t="shared" si="103"/>
        <v>0.24399999999999999</v>
      </c>
      <c r="K796" s="25">
        <f>J796+J797</f>
        <v>0.44900000000000001</v>
      </c>
      <c r="L796" s="24"/>
      <c r="M796" s="24"/>
      <c r="N796" s="24"/>
      <c r="O796" s="24">
        <f>I796*$Q$7</f>
        <v>1.0409999999999999E-2</v>
      </c>
      <c r="P796" s="24">
        <f>K796*$Q$7</f>
        <v>6.7349999999999997E-3</v>
      </c>
      <c r="Q796" s="24"/>
      <c r="R796" s="24">
        <f>I796*$T$7</f>
        <v>0.23596</v>
      </c>
      <c r="S796" s="26">
        <f>K796*$T$7</f>
        <v>0.15266000000000002</v>
      </c>
      <c r="T796" s="44"/>
      <c r="U796" s="27">
        <f>I796*$W$7</f>
        <v>6.9399999999999993E-5</v>
      </c>
      <c r="V796" s="27">
        <f>K796*$W$7</f>
        <v>4.49E-5</v>
      </c>
      <c r="W796" s="44"/>
      <c r="X796" s="24">
        <f>I796*$Z$7</f>
        <v>0.52841159999999998</v>
      </c>
      <c r="Y796" s="24">
        <f>K796*$Z$7</f>
        <v>0.34186859999999997</v>
      </c>
      <c r="Z796" s="44"/>
      <c r="AA796" s="24">
        <f>I796+O796+R796+U796+X796</f>
        <v>1.4688509999999999</v>
      </c>
      <c r="AB796" s="24">
        <f>K796+P796+S796+V796+Y796</f>
        <v>0.9503085</v>
      </c>
      <c r="AC796" s="24">
        <f>AA796*$AE$7</f>
        <v>2.9377019999999998</v>
      </c>
      <c r="AD796" s="24">
        <f>AB796*$AE$7</f>
        <v>1.900617</v>
      </c>
      <c r="AE796" s="44"/>
      <c r="AF796" s="24">
        <f>(AA796+AC796)*$AH$7</f>
        <v>0.13219658999999997</v>
      </c>
      <c r="AG796" s="24">
        <f>(AB796+AD796)*$AH$7</f>
        <v>8.5527764999999992E-2</v>
      </c>
      <c r="AH796" s="44"/>
      <c r="AI796" s="28">
        <f>AA796+AC796+AF796</f>
        <v>4.5387495900000001</v>
      </c>
      <c r="AJ796" s="28">
        <f>AB796+AD796+AG796</f>
        <v>2.9364532649999999</v>
      </c>
      <c r="AK796" s="28">
        <f>AI796*$AM$7</f>
        <v>0.90774991800000004</v>
      </c>
      <c r="AL796" s="28">
        <f>AJ796*$AM$7</f>
        <v>0.58729065300000005</v>
      </c>
      <c r="AM796" s="73"/>
      <c r="AN796" s="28">
        <f>AI796+AK796</f>
        <v>5.4464995080000005</v>
      </c>
      <c r="AO796" s="28">
        <f>AJ796+AL796</f>
        <v>3.5237439180000001</v>
      </c>
    </row>
    <row r="797" spans="1:41" s="13" customFormat="1" ht="30.75" customHeight="1">
      <c r="A797" s="160"/>
      <c r="B797" s="161"/>
      <c r="C797" s="162"/>
      <c r="D797" s="21" t="s">
        <v>49</v>
      </c>
      <c r="E797" s="22">
        <v>8</v>
      </c>
      <c r="F797" s="22">
        <v>5</v>
      </c>
      <c r="G797" s="24">
        <f>$G$591</f>
        <v>4.1000000000000002E-2</v>
      </c>
      <c r="H797" s="24">
        <f t="shared" si="102"/>
        <v>0.32800000000000001</v>
      </c>
      <c r="I797" s="25"/>
      <c r="J797" s="24">
        <f t="shared" si="103"/>
        <v>0.20500000000000002</v>
      </c>
      <c r="K797" s="25"/>
      <c r="L797" s="24"/>
      <c r="M797" s="24"/>
      <c r="N797" s="24"/>
      <c r="O797" s="24"/>
      <c r="P797" s="24"/>
      <c r="Q797" s="24"/>
      <c r="R797" s="24"/>
      <c r="S797" s="26"/>
      <c r="T797" s="44"/>
      <c r="U797" s="27"/>
      <c r="V797" s="27"/>
      <c r="W797" s="44"/>
      <c r="X797" s="24"/>
      <c r="Y797" s="24"/>
      <c r="Z797" s="44"/>
      <c r="AA797" s="24"/>
      <c r="AB797" s="24"/>
      <c r="AC797" s="24"/>
      <c r="AD797" s="24"/>
      <c r="AE797" s="44"/>
      <c r="AF797" s="24"/>
      <c r="AG797" s="24"/>
      <c r="AH797" s="44"/>
      <c r="AI797" s="28"/>
      <c r="AJ797" s="28"/>
      <c r="AK797" s="28"/>
      <c r="AL797" s="28"/>
      <c r="AM797" s="73"/>
      <c r="AN797" s="28"/>
      <c r="AO797" s="28"/>
    </row>
    <row r="798" spans="1:41" s="13" customFormat="1" ht="26.25" customHeight="1">
      <c r="A798" s="160" t="s">
        <v>1004</v>
      </c>
      <c r="B798" s="161" t="s">
        <v>1005</v>
      </c>
      <c r="C798" s="162" t="s">
        <v>178</v>
      </c>
      <c r="D798" s="21" t="s">
        <v>793</v>
      </c>
      <c r="E798" s="22">
        <v>15</v>
      </c>
      <c r="F798" s="22">
        <v>9</v>
      </c>
      <c r="G798" s="24">
        <f>$G$592</f>
        <v>6.0999999999999999E-2</v>
      </c>
      <c r="H798" s="24">
        <f t="shared" si="102"/>
        <v>0.91500000000000004</v>
      </c>
      <c r="I798" s="25">
        <f>H798+H799</f>
        <v>1.6120000000000001</v>
      </c>
      <c r="J798" s="24">
        <f t="shared" si="103"/>
        <v>0.54899999999999993</v>
      </c>
      <c r="K798" s="25">
        <f>J798+J799</f>
        <v>0.95899999999999996</v>
      </c>
      <c r="L798" s="24"/>
      <c r="M798" s="24"/>
      <c r="N798" s="24"/>
      <c r="O798" s="24">
        <f>I798*$Q$7</f>
        <v>2.418E-2</v>
      </c>
      <c r="P798" s="24">
        <f>K798*$Q$7</f>
        <v>1.4384999999999998E-2</v>
      </c>
      <c r="Q798" s="24"/>
      <c r="R798" s="24">
        <f>I798*$T$7</f>
        <v>0.54808000000000012</v>
      </c>
      <c r="S798" s="26">
        <f>K798*$T$7</f>
        <v>0.32606000000000002</v>
      </c>
      <c r="T798" s="44"/>
      <c r="U798" s="27">
        <f>I798*$W$7</f>
        <v>1.6120000000000002E-4</v>
      </c>
      <c r="V798" s="27">
        <f>K798*$W$7</f>
        <v>9.59E-5</v>
      </c>
      <c r="W798" s="44"/>
      <c r="X798" s="24">
        <f>I798*$Z$7</f>
        <v>1.2273768</v>
      </c>
      <c r="Y798" s="24">
        <f>K798*$Z$7</f>
        <v>0.7301825999999999</v>
      </c>
      <c r="Z798" s="44"/>
      <c r="AA798" s="24">
        <f>I798+O798+R798+U798+X798</f>
        <v>3.4117980000000001</v>
      </c>
      <c r="AB798" s="24">
        <f>K798+P798+S798+V798+Y798</f>
        <v>2.0297234999999998</v>
      </c>
      <c r="AC798" s="24">
        <f>AA798*$AE$7</f>
        <v>6.8235960000000002</v>
      </c>
      <c r="AD798" s="24">
        <f>AB798*$AE$7</f>
        <v>4.0594469999999996</v>
      </c>
      <c r="AE798" s="44"/>
      <c r="AF798" s="24">
        <f>(AA798+AC798)*$AH$7</f>
        <v>0.30706181999999999</v>
      </c>
      <c r="AG798" s="24">
        <f>(AB798+AD798)*$AH$7</f>
        <v>0.182675115</v>
      </c>
      <c r="AH798" s="44"/>
      <c r="AI798" s="28">
        <f>AA798+AC798+AF798</f>
        <v>10.542455819999999</v>
      </c>
      <c r="AJ798" s="28">
        <f>AB798+AD798+AG798</f>
        <v>6.2718456150000002</v>
      </c>
      <c r="AK798" s="28">
        <f>AI798*$AM$7</f>
        <v>2.1084911639999997</v>
      </c>
      <c r="AL798" s="28">
        <f>AJ798*$AM$7</f>
        <v>1.254369123</v>
      </c>
      <c r="AM798" s="73"/>
      <c r="AN798" s="28">
        <f>AI798+AK798</f>
        <v>12.650946983999999</v>
      </c>
      <c r="AO798" s="28">
        <f>AJ798+AL798</f>
        <v>7.5262147380000002</v>
      </c>
    </row>
    <row r="799" spans="1:41" s="13" customFormat="1" ht="24" customHeight="1">
      <c r="A799" s="160"/>
      <c r="B799" s="161"/>
      <c r="C799" s="162"/>
      <c r="D799" s="21" t="s">
        <v>49</v>
      </c>
      <c r="E799" s="22">
        <v>17</v>
      </c>
      <c r="F799" s="22">
        <v>10</v>
      </c>
      <c r="G799" s="24">
        <f>$G$591</f>
        <v>4.1000000000000002E-2</v>
      </c>
      <c r="H799" s="24">
        <f t="shared" si="102"/>
        <v>0.69700000000000006</v>
      </c>
      <c r="I799" s="25"/>
      <c r="J799" s="24">
        <f t="shared" si="103"/>
        <v>0.41000000000000003</v>
      </c>
      <c r="K799" s="25"/>
      <c r="L799" s="24"/>
      <c r="M799" s="24"/>
      <c r="N799" s="24"/>
      <c r="O799" s="24"/>
      <c r="P799" s="24"/>
      <c r="Q799" s="24"/>
      <c r="R799" s="24"/>
      <c r="S799" s="26"/>
      <c r="T799" s="44"/>
      <c r="U799" s="27"/>
      <c r="V799" s="27"/>
      <c r="W799" s="44"/>
      <c r="X799" s="24"/>
      <c r="Y799" s="24"/>
      <c r="Z799" s="44"/>
      <c r="AA799" s="24"/>
      <c r="AB799" s="24"/>
      <c r="AC799" s="24"/>
      <c r="AD799" s="24"/>
      <c r="AE799" s="44"/>
      <c r="AF799" s="24"/>
      <c r="AG799" s="24"/>
      <c r="AH799" s="44"/>
      <c r="AI799" s="28"/>
      <c r="AJ799" s="28"/>
      <c r="AK799" s="28"/>
      <c r="AL799" s="28"/>
      <c r="AM799" s="73"/>
      <c r="AN799" s="28"/>
      <c r="AO799" s="28"/>
    </row>
    <row r="800" spans="1:41" s="13" customFormat="1" ht="25.5" customHeight="1">
      <c r="A800" s="160" t="s">
        <v>1006</v>
      </c>
      <c r="B800" s="161" t="s">
        <v>1007</v>
      </c>
      <c r="C800" s="162" t="s">
        <v>178</v>
      </c>
      <c r="D800" s="21" t="s">
        <v>793</v>
      </c>
      <c r="E800" s="22">
        <v>5</v>
      </c>
      <c r="F800" s="22">
        <v>3</v>
      </c>
      <c r="G800" s="24">
        <f>$G$592</f>
        <v>6.0999999999999999E-2</v>
      </c>
      <c r="H800" s="24">
        <f t="shared" si="102"/>
        <v>0.30499999999999999</v>
      </c>
      <c r="I800" s="25">
        <f>H800+H801</f>
        <v>0.71500000000000008</v>
      </c>
      <c r="J800" s="24">
        <f t="shared" si="103"/>
        <v>0.183</v>
      </c>
      <c r="K800" s="25">
        <f>J800+J801</f>
        <v>0.42899999999999999</v>
      </c>
      <c r="L800" s="24"/>
      <c r="M800" s="24"/>
      <c r="N800" s="24"/>
      <c r="O800" s="24">
        <f>I800*$Q$7</f>
        <v>1.0725E-2</v>
      </c>
      <c r="P800" s="24">
        <f>K800*$Q$7</f>
        <v>6.4349999999999997E-3</v>
      </c>
      <c r="Q800" s="24"/>
      <c r="R800" s="24">
        <f>I800*$T$7</f>
        <v>0.24310000000000004</v>
      </c>
      <c r="S800" s="26">
        <f>K800*$T$7</f>
        <v>0.14586000000000002</v>
      </c>
      <c r="T800" s="44"/>
      <c r="U800" s="27">
        <f>I800*$W$7</f>
        <v>7.1500000000000017E-5</v>
      </c>
      <c r="V800" s="27">
        <f>K800*$W$7</f>
        <v>4.2899999999999999E-5</v>
      </c>
      <c r="W800" s="44"/>
      <c r="X800" s="24">
        <f>I800*$Z$7</f>
        <v>0.54440100000000002</v>
      </c>
      <c r="Y800" s="24">
        <f>K800*$Z$7</f>
        <v>0.3266406</v>
      </c>
      <c r="Z800" s="44"/>
      <c r="AA800" s="24">
        <f>I800+O800+R800+U800+X800</f>
        <v>1.5132975000000002</v>
      </c>
      <c r="AB800" s="24">
        <f>K800+P800+S800+V800+Y800</f>
        <v>0.90797850000000002</v>
      </c>
      <c r="AC800" s="24">
        <f>AA800*$AE$7</f>
        <v>3.0265950000000004</v>
      </c>
      <c r="AD800" s="24">
        <f>AB800*$AE$7</f>
        <v>1.815957</v>
      </c>
      <c r="AE800" s="44"/>
      <c r="AF800" s="24">
        <f>(AA800+AC800)*$AH$7</f>
        <v>0.13619677500000002</v>
      </c>
      <c r="AG800" s="24">
        <f>(AB800+AD800)*$AH$7</f>
        <v>8.1718064999999993E-2</v>
      </c>
      <c r="AH800" s="44"/>
      <c r="AI800" s="28">
        <f>AA800+AC800+AF800</f>
        <v>4.6760892750000007</v>
      </c>
      <c r="AJ800" s="28">
        <f>AB800+AD800+AG800</f>
        <v>2.8056535650000001</v>
      </c>
      <c r="AK800" s="28">
        <f>AI800*$AM$7</f>
        <v>0.93521785500000021</v>
      </c>
      <c r="AL800" s="28">
        <f>AJ800*$AM$7</f>
        <v>0.56113071300000006</v>
      </c>
      <c r="AM800" s="73"/>
      <c r="AN800" s="28">
        <f>AI800+AK800</f>
        <v>5.611307130000001</v>
      </c>
      <c r="AO800" s="28">
        <f>AJ800+AL800</f>
        <v>3.3667842779999999</v>
      </c>
    </row>
    <row r="801" spans="1:41" s="13" customFormat="1" ht="27" customHeight="1">
      <c r="A801" s="160"/>
      <c r="B801" s="161"/>
      <c r="C801" s="162"/>
      <c r="D801" s="21" t="s">
        <v>49</v>
      </c>
      <c r="E801" s="22">
        <v>10</v>
      </c>
      <c r="F801" s="22">
        <v>6</v>
      </c>
      <c r="G801" s="24">
        <f>$G$591</f>
        <v>4.1000000000000002E-2</v>
      </c>
      <c r="H801" s="24">
        <f t="shared" si="102"/>
        <v>0.41000000000000003</v>
      </c>
      <c r="I801" s="25"/>
      <c r="J801" s="24">
        <f t="shared" si="103"/>
        <v>0.246</v>
      </c>
      <c r="K801" s="25"/>
      <c r="L801" s="24"/>
      <c r="M801" s="24"/>
      <c r="N801" s="24"/>
      <c r="O801" s="24"/>
      <c r="P801" s="24"/>
      <c r="Q801" s="24"/>
      <c r="R801" s="24"/>
      <c r="S801" s="26"/>
      <c r="T801" s="44"/>
      <c r="U801" s="27"/>
      <c r="V801" s="27"/>
      <c r="W801" s="44"/>
      <c r="X801" s="24"/>
      <c r="Y801" s="24"/>
      <c r="Z801" s="44"/>
      <c r="AA801" s="24"/>
      <c r="AB801" s="24"/>
      <c r="AC801" s="24"/>
      <c r="AD801" s="24"/>
      <c r="AE801" s="44"/>
      <c r="AF801" s="24"/>
      <c r="AG801" s="24"/>
      <c r="AH801" s="44"/>
      <c r="AI801" s="28"/>
      <c r="AJ801" s="28"/>
      <c r="AK801" s="28"/>
      <c r="AL801" s="28"/>
      <c r="AM801" s="73"/>
      <c r="AN801" s="28"/>
      <c r="AO801" s="28"/>
    </row>
    <row r="802" spans="1:41" s="13" customFormat="1" ht="22.5" customHeight="1">
      <c r="A802" s="160" t="s">
        <v>1008</v>
      </c>
      <c r="B802" s="161" t="s">
        <v>1009</v>
      </c>
      <c r="C802" s="162" t="s">
        <v>178</v>
      </c>
      <c r="D802" s="21" t="s">
        <v>793</v>
      </c>
      <c r="E802" s="22">
        <v>7</v>
      </c>
      <c r="F802" s="22">
        <v>4</v>
      </c>
      <c r="G802" s="24">
        <f>$G$592</f>
        <v>6.0999999999999999E-2</v>
      </c>
      <c r="H802" s="24">
        <f t="shared" si="102"/>
        <v>0.42699999999999999</v>
      </c>
      <c r="I802" s="25">
        <f>H802+H803</f>
        <v>0.96</v>
      </c>
      <c r="J802" s="24">
        <f t="shared" si="103"/>
        <v>0.24399999999999999</v>
      </c>
      <c r="K802" s="25">
        <f>J802+J803</f>
        <v>0.57200000000000006</v>
      </c>
      <c r="L802" s="24"/>
      <c r="M802" s="24"/>
      <c r="N802" s="24"/>
      <c r="O802" s="24">
        <f>I802*$Q$7</f>
        <v>1.44E-2</v>
      </c>
      <c r="P802" s="24">
        <f>K802*$Q$7</f>
        <v>8.5800000000000008E-3</v>
      </c>
      <c r="Q802" s="24"/>
      <c r="R802" s="24">
        <f>I802*$T$7</f>
        <v>0.32640000000000002</v>
      </c>
      <c r="S802" s="26">
        <f>K802*$T$7</f>
        <v>0.19448000000000004</v>
      </c>
      <c r="T802" s="44"/>
      <c r="U802" s="27">
        <f>I802*$W$7</f>
        <v>9.6000000000000002E-5</v>
      </c>
      <c r="V802" s="27">
        <f>K802*$W$7</f>
        <v>5.7200000000000008E-5</v>
      </c>
      <c r="W802" s="44"/>
      <c r="X802" s="24">
        <f>I802*$Z$7</f>
        <v>0.73094399999999993</v>
      </c>
      <c r="Y802" s="24">
        <f>K802*$Z$7</f>
        <v>0.43552080000000004</v>
      </c>
      <c r="Z802" s="44"/>
      <c r="AA802" s="24">
        <f>I802+O802+R802+U802+X802</f>
        <v>2.0318399999999999</v>
      </c>
      <c r="AB802" s="24">
        <f>K802+P802+S802+V802+Y802</f>
        <v>1.2106380000000001</v>
      </c>
      <c r="AC802" s="24">
        <f>AA802*$AE$7</f>
        <v>4.0636799999999997</v>
      </c>
      <c r="AD802" s="24">
        <f>AB802*$AE$7</f>
        <v>2.4212760000000002</v>
      </c>
      <c r="AE802" s="44"/>
      <c r="AF802" s="24">
        <f>(AA802+AC802)*$AH$7</f>
        <v>0.18286559999999999</v>
      </c>
      <c r="AG802" s="24">
        <f>(AB802+AD802)*$AH$7</f>
        <v>0.10895742</v>
      </c>
      <c r="AH802" s="44"/>
      <c r="AI802" s="28">
        <f>AA802+AC802+AF802</f>
        <v>6.2783856</v>
      </c>
      <c r="AJ802" s="28">
        <f>AB802+AD802+AG802</f>
        <v>3.7408714199999999</v>
      </c>
      <c r="AK802" s="28">
        <f>AI802*$AM$7</f>
        <v>1.2556771200000001</v>
      </c>
      <c r="AL802" s="28">
        <f>AJ802*$AM$7</f>
        <v>0.74817428400000008</v>
      </c>
      <c r="AM802" s="73"/>
      <c r="AN802" s="28">
        <f>AI802+AK802</f>
        <v>7.5340627199999997</v>
      </c>
      <c r="AO802" s="28">
        <f>AJ802+AL802</f>
        <v>4.4890457040000005</v>
      </c>
    </row>
    <row r="803" spans="1:41" s="13" customFormat="1" ht="22.5" customHeight="1">
      <c r="A803" s="160"/>
      <c r="B803" s="161"/>
      <c r="C803" s="162"/>
      <c r="D803" s="21" t="s">
        <v>49</v>
      </c>
      <c r="E803" s="22">
        <v>13</v>
      </c>
      <c r="F803" s="22">
        <v>8</v>
      </c>
      <c r="G803" s="24">
        <f>$G$591</f>
        <v>4.1000000000000002E-2</v>
      </c>
      <c r="H803" s="24">
        <f t="shared" si="102"/>
        <v>0.53300000000000003</v>
      </c>
      <c r="I803" s="25"/>
      <c r="J803" s="24">
        <f t="shared" si="103"/>
        <v>0.32800000000000001</v>
      </c>
      <c r="K803" s="25"/>
      <c r="L803" s="24"/>
      <c r="M803" s="24"/>
      <c r="N803" s="24"/>
      <c r="O803" s="24"/>
      <c r="P803" s="24"/>
      <c r="Q803" s="24"/>
      <c r="R803" s="24"/>
      <c r="S803" s="26"/>
      <c r="T803" s="44"/>
      <c r="U803" s="27"/>
      <c r="V803" s="27"/>
      <c r="W803" s="44"/>
      <c r="X803" s="24"/>
      <c r="Y803" s="24"/>
      <c r="Z803" s="44"/>
      <c r="AA803" s="24"/>
      <c r="AB803" s="24"/>
      <c r="AC803" s="24"/>
      <c r="AD803" s="24"/>
      <c r="AE803" s="44"/>
      <c r="AF803" s="24"/>
      <c r="AG803" s="24"/>
      <c r="AH803" s="44"/>
      <c r="AI803" s="28"/>
      <c r="AJ803" s="28"/>
      <c r="AK803" s="28"/>
      <c r="AL803" s="28"/>
      <c r="AM803" s="73"/>
      <c r="AN803" s="28"/>
      <c r="AO803" s="28"/>
    </row>
    <row r="804" spans="1:41" s="13" customFormat="1" ht="13.5" customHeight="1">
      <c r="A804" s="19" t="s">
        <v>1010</v>
      </c>
      <c r="B804" s="20" t="s">
        <v>1011</v>
      </c>
      <c r="C804" s="21"/>
      <c r="D804" s="21"/>
      <c r="E804" s="22"/>
      <c r="F804" s="22"/>
      <c r="G804" s="24"/>
      <c r="H804" s="24"/>
      <c r="I804" s="25"/>
      <c r="J804" s="24"/>
      <c r="K804" s="25"/>
      <c r="L804" s="24"/>
      <c r="M804" s="24"/>
      <c r="N804" s="24"/>
      <c r="O804" s="24"/>
      <c r="P804" s="24"/>
      <c r="Q804" s="24"/>
      <c r="R804" s="24"/>
      <c r="S804" s="26"/>
      <c r="T804" s="44"/>
      <c r="U804" s="27"/>
      <c r="V804" s="27"/>
      <c r="W804" s="44"/>
      <c r="X804" s="24"/>
      <c r="Y804" s="24"/>
      <c r="Z804" s="44"/>
      <c r="AA804" s="24"/>
      <c r="AB804" s="24"/>
      <c r="AC804" s="24"/>
      <c r="AD804" s="24"/>
      <c r="AE804" s="44"/>
      <c r="AF804" s="24"/>
      <c r="AG804" s="24"/>
      <c r="AH804" s="44"/>
      <c r="AI804" s="28"/>
      <c r="AJ804" s="28"/>
      <c r="AK804" s="28"/>
      <c r="AL804" s="28"/>
      <c r="AM804" s="73"/>
      <c r="AN804" s="28"/>
      <c r="AO804" s="28"/>
    </row>
    <row r="805" spans="1:41" s="13" customFormat="1" ht="23.25" customHeight="1">
      <c r="A805" s="160" t="s">
        <v>1012</v>
      </c>
      <c r="B805" s="161" t="s">
        <v>875</v>
      </c>
      <c r="C805" s="162" t="s">
        <v>178</v>
      </c>
      <c r="D805" s="21" t="s">
        <v>793</v>
      </c>
      <c r="E805" s="22">
        <v>2</v>
      </c>
      <c r="F805" s="22">
        <v>2</v>
      </c>
      <c r="G805" s="24">
        <f>$G$592</f>
        <v>6.0999999999999999E-2</v>
      </c>
      <c r="H805" s="24">
        <f t="shared" ref="H805:H867" si="104">E805*G805</f>
        <v>0.122</v>
      </c>
      <c r="I805" s="25">
        <f>H805+H806</f>
        <v>0.40900000000000003</v>
      </c>
      <c r="J805" s="24">
        <f t="shared" si="103"/>
        <v>0.122</v>
      </c>
      <c r="K805" s="25">
        <f>J805+J806</f>
        <v>0.28600000000000003</v>
      </c>
      <c r="L805" s="24"/>
      <c r="M805" s="24"/>
      <c r="N805" s="24"/>
      <c r="O805" s="24">
        <f>I805*$Q$7</f>
        <v>6.1349999999999998E-3</v>
      </c>
      <c r="P805" s="24">
        <f>K805*$Q$7</f>
        <v>4.2900000000000004E-3</v>
      </c>
      <c r="Q805" s="24"/>
      <c r="R805" s="24">
        <f>I805*$T$7</f>
        <v>0.13906000000000002</v>
      </c>
      <c r="S805" s="26">
        <f>K805*$T$7</f>
        <v>9.7240000000000021E-2</v>
      </c>
      <c r="T805" s="44"/>
      <c r="U805" s="27">
        <f>I805*$W$7</f>
        <v>4.0900000000000005E-5</v>
      </c>
      <c r="V805" s="27">
        <f>K805*$W$7</f>
        <v>2.8600000000000004E-5</v>
      </c>
      <c r="W805" s="44"/>
      <c r="X805" s="24">
        <f>I805*$Z$7</f>
        <v>0.31141259999999998</v>
      </c>
      <c r="Y805" s="24">
        <f>K805*$Z$7</f>
        <v>0.21776040000000002</v>
      </c>
      <c r="Z805" s="44"/>
      <c r="AA805" s="24">
        <f>I805+O805+R805+U805+X805</f>
        <v>0.86564850000000004</v>
      </c>
      <c r="AB805" s="24">
        <f>K805+P805+S805+V805+Y805</f>
        <v>0.60531900000000005</v>
      </c>
      <c r="AC805" s="24">
        <f>AA805*$AE$7</f>
        <v>1.7312970000000001</v>
      </c>
      <c r="AD805" s="24">
        <f>AB805*$AE$7</f>
        <v>1.2106380000000001</v>
      </c>
      <c r="AE805" s="44"/>
      <c r="AF805" s="24">
        <f>(AA805+AC805)*$AH$7</f>
        <v>7.7908365000000007E-2</v>
      </c>
      <c r="AG805" s="24">
        <f>(AB805+AD805)*$AH$7</f>
        <v>5.447871E-2</v>
      </c>
      <c r="AH805" s="44"/>
      <c r="AI805" s="28">
        <f>AA805+AC805+AF805</f>
        <v>2.6748538650000002</v>
      </c>
      <c r="AJ805" s="28">
        <f>AB805+AD805+AG805</f>
        <v>1.87043571</v>
      </c>
      <c r="AK805" s="28">
        <f>AI805*$AM$7</f>
        <v>0.53497077300000007</v>
      </c>
      <c r="AL805" s="28">
        <f>AJ805*$AM$7</f>
        <v>0.37408714200000004</v>
      </c>
      <c r="AM805" s="73"/>
      <c r="AN805" s="28">
        <f>AI805+AK805</f>
        <v>3.2098246380000002</v>
      </c>
      <c r="AO805" s="28">
        <f>AJ805+AL805</f>
        <v>2.2445228520000002</v>
      </c>
    </row>
    <row r="806" spans="1:41" s="13" customFormat="1" ht="24.75" customHeight="1">
      <c r="A806" s="160"/>
      <c r="B806" s="161"/>
      <c r="C806" s="162"/>
      <c r="D806" s="21" t="s">
        <v>49</v>
      </c>
      <c r="E806" s="22">
        <v>7</v>
      </c>
      <c r="F806" s="22">
        <v>4</v>
      </c>
      <c r="G806" s="24">
        <f>$G$591</f>
        <v>4.1000000000000002E-2</v>
      </c>
      <c r="H806" s="24">
        <f t="shared" si="104"/>
        <v>0.28700000000000003</v>
      </c>
      <c r="I806" s="25"/>
      <c r="J806" s="24">
        <f t="shared" ref="J806:J869" si="105">F806*G806</f>
        <v>0.16400000000000001</v>
      </c>
      <c r="K806" s="25"/>
      <c r="L806" s="24"/>
      <c r="M806" s="24"/>
      <c r="N806" s="24"/>
      <c r="O806" s="24"/>
      <c r="P806" s="24"/>
      <c r="Q806" s="24"/>
      <c r="R806" s="24"/>
      <c r="S806" s="26"/>
      <c r="T806" s="44"/>
      <c r="U806" s="27"/>
      <c r="V806" s="27"/>
      <c r="W806" s="44"/>
      <c r="X806" s="24"/>
      <c r="Y806" s="24"/>
      <c r="Z806" s="44"/>
      <c r="AA806" s="24"/>
      <c r="AB806" s="24"/>
      <c r="AC806" s="24"/>
      <c r="AD806" s="24"/>
      <c r="AE806" s="44"/>
      <c r="AF806" s="24"/>
      <c r="AG806" s="24"/>
      <c r="AH806" s="44"/>
      <c r="AI806" s="28"/>
      <c r="AJ806" s="28"/>
      <c r="AK806" s="28"/>
      <c r="AL806" s="28"/>
      <c r="AM806" s="73"/>
      <c r="AN806" s="28"/>
      <c r="AO806" s="28"/>
    </row>
    <row r="807" spans="1:41" s="13" customFormat="1" ht="22.5" customHeight="1">
      <c r="A807" s="160" t="s">
        <v>1013</v>
      </c>
      <c r="B807" s="161" t="s">
        <v>993</v>
      </c>
      <c r="C807" s="162" t="s">
        <v>178</v>
      </c>
      <c r="D807" s="21" t="s">
        <v>793</v>
      </c>
      <c r="E807" s="22">
        <v>10</v>
      </c>
      <c r="F807" s="22">
        <v>10</v>
      </c>
      <c r="G807" s="24">
        <f>$G$592</f>
        <v>6.0999999999999999E-2</v>
      </c>
      <c r="H807" s="24">
        <f t="shared" si="104"/>
        <v>0.61</v>
      </c>
      <c r="I807" s="25">
        <f>H807+H808</f>
        <v>1.143</v>
      </c>
      <c r="J807" s="24">
        <f t="shared" si="105"/>
        <v>0.61</v>
      </c>
      <c r="K807" s="25">
        <f>J807+J808</f>
        <v>1.143</v>
      </c>
      <c r="L807" s="24"/>
      <c r="M807" s="24"/>
      <c r="N807" s="24"/>
      <c r="O807" s="24">
        <f>I807*$Q$7</f>
        <v>1.7145000000000001E-2</v>
      </c>
      <c r="P807" s="24">
        <f>K807*$Q$7</f>
        <v>1.7145000000000001E-2</v>
      </c>
      <c r="Q807" s="24"/>
      <c r="R807" s="24">
        <f>I807*$T$7</f>
        <v>0.38862000000000002</v>
      </c>
      <c r="S807" s="26">
        <f>K807*$T$7</f>
        <v>0.38862000000000002</v>
      </c>
      <c r="T807" s="44"/>
      <c r="U807" s="27">
        <f>I807*$W$7</f>
        <v>1.1430000000000001E-4</v>
      </c>
      <c r="V807" s="27">
        <f>K807*$W$7</f>
        <v>1.1430000000000001E-4</v>
      </c>
      <c r="W807" s="44"/>
      <c r="X807" s="24">
        <f>I807*$Z$7</f>
        <v>0.87028019999999995</v>
      </c>
      <c r="Y807" s="24">
        <f>K807*$Z$7</f>
        <v>0.87028019999999995</v>
      </c>
      <c r="Z807" s="44"/>
      <c r="AA807" s="24">
        <f>I807+O807+R807+U807+X807</f>
        <v>2.4191594999999997</v>
      </c>
      <c r="AB807" s="24">
        <f>K807+P807+S807+V807+Y807</f>
        <v>2.4191594999999997</v>
      </c>
      <c r="AC807" s="24">
        <f>AA807*$AE$7</f>
        <v>4.8383189999999994</v>
      </c>
      <c r="AD807" s="24">
        <f>AB807*$AE$7</f>
        <v>4.8383189999999994</v>
      </c>
      <c r="AE807" s="44"/>
      <c r="AF807" s="24">
        <f>(AA807+AC807)*$AH$7</f>
        <v>0.21772435499999998</v>
      </c>
      <c r="AG807" s="24">
        <f>(AB807+AD807)*$AH$7</f>
        <v>0.21772435499999998</v>
      </c>
      <c r="AH807" s="44"/>
      <c r="AI807" s="28">
        <f>AA807+AC807+AF807</f>
        <v>7.4752028549999991</v>
      </c>
      <c r="AJ807" s="28">
        <f>AB807+AD807+AG807</f>
        <v>7.4752028549999991</v>
      </c>
      <c r="AK807" s="28">
        <f>AI807*$AM$7</f>
        <v>1.4950405709999999</v>
      </c>
      <c r="AL807" s="28">
        <f>AJ807*$AM$7</f>
        <v>1.4950405709999999</v>
      </c>
      <c r="AM807" s="73"/>
      <c r="AN807" s="28">
        <f>AI807+AK807</f>
        <v>8.9702434259999997</v>
      </c>
      <c r="AO807" s="28">
        <f>AJ807+AL807</f>
        <v>8.9702434259999997</v>
      </c>
    </row>
    <row r="808" spans="1:41" s="13" customFormat="1" ht="38.25" customHeight="1">
      <c r="A808" s="160"/>
      <c r="B808" s="161"/>
      <c r="C808" s="162"/>
      <c r="D808" s="21" t="s">
        <v>49</v>
      </c>
      <c r="E808" s="22">
        <v>13</v>
      </c>
      <c r="F808" s="22">
        <v>13</v>
      </c>
      <c r="G808" s="24">
        <f>$G$591</f>
        <v>4.1000000000000002E-2</v>
      </c>
      <c r="H808" s="24">
        <f t="shared" si="104"/>
        <v>0.53300000000000003</v>
      </c>
      <c r="I808" s="25"/>
      <c r="J808" s="24">
        <f t="shared" si="105"/>
        <v>0.53300000000000003</v>
      </c>
      <c r="K808" s="25"/>
      <c r="L808" s="24"/>
      <c r="M808" s="24"/>
      <c r="N808" s="24"/>
      <c r="O808" s="24"/>
      <c r="P808" s="24"/>
      <c r="Q808" s="24"/>
      <c r="R808" s="24"/>
      <c r="S808" s="26"/>
      <c r="T808" s="44"/>
      <c r="U808" s="27"/>
      <c r="V808" s="27"/>
      <c r="W808" s="44"/>
      <c r="X808" s="24"/>
      <c r="Y808" s="24"/>
      <c r="Z808" s="44"/>
      <c r="AA808" s="24"/>
      <c r="AB808" s="24"/>
      <c r="AC808" s="24"/>
      <c r="AD808" s="24"/>
      <c r="AE808" s="44"/>
      <c r="AF808" s="24"/>
      <c r="AG808" s="24"/>
      <c r="AH808" s="44"/>
      <c r="AI808" s="28"/>
      <c r="AJ808" s="28"/>
      <c r="AK808" s="28"/>
      <c r="AL808" s="28"/>
      <c r="AM808" s="73"/>
      <c r="AN808" s="28"/>
      <c r="AO808" s="28"/>
    </row>
    <row r="809" spans="1:41" s="13" customFormat="1" ht="38.25" customHeight="1">
      <c r="A809" s="19" t="s">
        <v>1014</v>
      </c>
      <c r="B809" s="20" t="s">
        <v>1015</v>
      </c>
      <c r="C809" s="21"/>
      <c r="D809" s="21"/>
      <c r="E809" s="22"/>
      <c r="F809" s="22"/>
      <c r="G809" s="24"/>
      <c r="H809" s="24"/>
      <c r="I809" s="25"/>
      <c r="J809" s="24"/>
      <c r="K809" s="25"/>
      <c r="L809" s="24"/>
      <c r="M809" s="24"/>
      <c r="N809" s="24"/>
      <c r="O809" s="24"/>
      <c r="P809" s="24"/>
      <c r="Q809" s="24"/>
      <c r="R809" s="24"/>
      <c r="S809" s="26"/>
      <c r="T809" s="44"/>
      <c r="U809" s="27"/>
      <c r="V809" s="27"/>
      <c r="W809" s="44"/>
      <c r="X809" s="24"/>
      <c r="Y809" s="24"/>
      <c r="Z809" s="44"/>
      <c r="AA809" s="24"/>
      <c r="AB809" s="24"/>
      <c r="AC809" s="24"/>
      <c r="AD809" s="24"/>
      <c r="AE809" s="44"/>
      <c r="AF809" s="24"/>
      <c r="AG809" s="24"/>
      <c r="AH809" s="44"/>
      <c r="AI809" s="28"/>
      <c r="AJ809" s="28"/>
      <c r="AK809" s="28"/>
      <c r="AL809" s="28"/>
      <c r="AM809" s="73"/>
      <c r="AN809" s="28"/>
      <c r="AO809" s="28"/>
    </row>
    <row r="810" spans="1:41" s="13" customFormat="1" ht="28.5" customHeight="1">
      <c r="A810" s="160" t="s">
        <v>1016</v>
      </c>
      <c r="B810" s="161" t="s">
        <v>875</v>
      </c>
      <c r="C810" s="162" t="s">
        <v>178</v>
      </c>
      <c r="D810" s="21" t="s">
        <v>793</v>
      </c>
      <c r="E810" s="22">
        <v>5</v>
      </c>
      <c r="F810" s="22">
        <v>3</v>
      </c>
      <c r="G810" s="24">
        <f>$G$592</f>
        <v>6.0999999999999999E-2</v>
      </c>
      <c r="H810" s="24">
        <f t="shared" si="104"/>
        <v>0.30499999999999999</v>
      </c>
      <c r="I810" s="25">
        <f>H810+H811</f>
        <v>0.71500000000000008</v>
      </c>
      <c r="J810" s="24">
        <f t="shared" si="105"/>
        <v>0.183</v>
      </c>
      <c r="K810" s="25">
        <f>J810+J811</f>
        <v>0.42899999999999999</v>
      </c>
      <c r="L810" s="24"/>
      <c r="M810" s="24"/>
      <c r="N810" s="24"/>
      <c r="O810" s="24">
        <f>I810*$Q$7</f>
        <v>1.0725E-2</v>
      </c>
      <c r="P810" s="24">
        <f>K810*$Q$7</f>
        <v>6.4349999999999997E-3</v>
      </c>
      <c r="Q810" s="24"/>
      <c r="R810" s="24">
        <f>I810*$T$7</f>
        <v>0.24310000000000004</v>
      </c>
      <c r="S810" s="26">
        <f>K810*$T$7</f>
        <v>0.14586000000000002</v>
      </c>
      <c r="T810" s="44"/>
      <c r="U810" s="27">
        <f>I810*$W$7</f>
        <v>7.1500000000000017E-5</v>
      </c>
      <c r="V810" s="27">
        <f>K810*$W$7</f>
        <v>4.2899999999999999E-5</v>
      </c>
      <c r="W810" s="44"/>
      <c r="X810" s="24">
        <f>I810*$Z$7</f>
        <v>0.54440100000000002</v>
      </c>
      <c r="Y810" s="24">
        <f>K810*$Z$7</f>
        <v>0.3266406</v>
      </c>
      <c r="Z810" s="44"/>
      <c r="AA810" s="24">
        <f>I810+O810+R810+U810+X810</f>
        <v>1.5132975000000002</v>
      </c>
      <c r="AB810" s="24">
        <f>K810+P810+S810+V810+Y810</f>
        <v>0.90797850000000002</v>
      </c>
      <c r="AC810" s="24">
        <f>AA810*$AE$7</f>
        <v>3.0265950000000004</v>
      </c>
      <c r="AD810" s="24">
        <f>AB810*$AE$7</f>
        <v>1.815957</v>
      </c>
      <c r="AE810" s="44"/>
      <c r="AF810" s="24">
        <f>(AA810+AC810)*$AH$7</f>
        <v>0.13619677500000002</v>
      </c>
      <c r="AG810" s="24">
        <f>(AB810+AD810)*$AH$7</f>
        <v>8.1718064999999993E-2</v>
      </c>
      <c r="AH810" s="44"/>
      <c r="AI810" s="28">
        <f>AA810+AC810+AF810</f>
        <v>4.6760892750000007</v>
      </c>
      <c r="AJ810" s="28">
        <f>AB810+AD810+AG810</f>
        <v>2.8056535650000001</v>
      </c>
      <c r="AK810" s="28">
        <f>AI810*$AM$7</f>
        <v>0.93521785500000021</v>
      </c>
      <c r="AL810" s="28">
        <f>AJ810*$AM$7</f>
        <v>0.56113071300000006</v>
      </c>
      <c r="AM810" s="73"/>
      <c r="AN810" s="28">
        <f>AI810+AK810</f>
        <v>5.611307130000001</v>
      </c>
      <c r="AO810" s="28">
        <f>AJ810+AL810</f>
        <v>3.3667842779999999</v>
      </c>
    </row>
    <row r="811" spans="1:41" s="13" customFormat="1" ht="25.5" customHeight="1">
      <c r="A811" s="160"/>
      <c r="B811" s="161"/>
      <c r="C811" s="162"/>
      <c r="D811" s="21" t="s">
        <v>49</v>
      </c>
      <c r="E811" s="22">
        <v>10</v>
      </c>
      <c r="F811" s="22">
        <v>6</v>
      </c>
      <c r="G811" s="24">
        <f>$G$591</f>
        <v>4.1000000000000002E-2</v>
      </c>
      <c r="H811" s="24">
        <f t="shared" si="104"/>
        <v>0.41000000000000003</v>
      </c>
      <c r="I811" s="25"/>
      <c r="J811" s="24">
        <f t="shared" si="105"/>
        <v>0.246</v>
      </c>
      <c r="K811" s="25"/>
      <c r="L811" s="24"/>
      <c r="M811" s="24"/>
      <c r="N811" s="24"/>
      <c r="O811" s="24"/>
      <c r="P811" s="24"/>
      <c r="Q811" s="24"/>
      <c r="R811" s="24"/>
      <c r="S811" s="26"/>
      <c r="T811" s="44"/>
      <c r="U811" s="27"/>
      <c r="V811" s="27"/>
      <c r="W811" s="44"/>
      <c r="X811" s="24"/>
      <c r="Y811" s="24"/>
      <c r="Z811" s="44"/>
      <c r="AA811" s="24"/>
      <c r="AB811" s="24"/>
      <c r="AC811" s="24"/>
      <c r="AD811" s="24"/>
      <c r="AE811" s="44"/>
      <c r="AF811" s="24"/>
      <c r="AG811" s="24"/>
      <c r="AH811" s="44"/>
      <c r="AI811" s="28"/>
      <c r="AJ811" s="28"/>
      <c r="AK811" s="28"/>
      <c r="AL811" s="28"/>
      <c r="AM811" s="73"/>
      <c r="AN811" s="28"/>
      <c r="AO811" s="28"/>
    </row>
    <row r="812" spans="1:41" s="13" customFormat="1" ht="25.5" customHeight="1">
      <c r="A812" s="160" t="s">
        <v>1017</v>
      </c>
      <c r="B812" s="161" t="s">
        <v>988</v>
      </c>
      <c r="C812" s="162" t="s">
        <v>178</v>
      </c>
      <c r="D812" s="21" t="s">
        <v>793</v>
      </c>
      <c r="E812" s="22">
        <v>9</v>
      </c>
      <c r="F812" s="22">
        <v>9</v>
      </c>
      <c r="G812" s="24">
        <f>$G$592</f>
        <v>6.0999999999999999E-2</v>
      </c>
      <c r="H812" s="24">
        <f t="shared" si="104"/>
        <v>0.54899999999999993</v>
      </c>
      <c r="I812" s="25">
        <f>H812+H813</f>
        <v>1.2050000000000001</v>
      </c>
      <c r="J812" s="24">
        <f t="shared" si="105"/>
        <v>0.54899999999999993</v>
      </c>
      <c r="K812" s="25">
        <f>J812+J813</f>
        <v>1.2050000000000001</v>
      </c>
      <c r="L812" s="24"/>
      <c r="M812" s="24"/>
      <c r="N812" s="24"/>
      <c r="O812" s="24">
        <f>I812*$Q$7</f>
        <v>1.8075000000000001E-2</v>
      </c>
      <c r="P812" s="24">
        <f>K812*$Q$7</f>
        <v>1.8075000000000001E-2</v>
      </c>
      <c r="Q812" s="24"/>
      <c r="R812" s="24">
        <f>I812*$T$7</f>
        <v>0.40970000000000006</v>
      </c>
      <c r="S812" s="26">
        <f>K812*$T$7</f>
        <v>0.40970000000000006</v>
      </c>
      <c r="T812" s="44"/>
      <c r="U812" s="27">
        <f>I812*$W$7</f>
        <v>1.2050000000000002E-4</v>
      </c>
      <c r="V812" s="27">
        <f>K812*$W$7</f>
        <v>1.2050000000000002E-4</v>
      </c>
      <c r="W812" s="44"/>
      <c r="X812" s="24">
        <f>I812*$Z$7</f>
        <v>0.91748700000000005</v>
      </c>
      <c r="Y812" s="24">
        <f>K812*$Z$7</f>
        <v>0.91748700000000005</v>
      </c>
      <c r="Z812" s="44"/>
      <c r="AA812" s="24">
        <f>I812+O812+R812+U812+X812</f>
        <v>2.5503825</v>
      </c>
      <c r="AB812" s="24">
        <f>K812+P812+S812+V812+Y812</f>
        <v>2.5503825</v>
      </c>
      <c r="AC812" s="24">
        <f>AA812*$AE$7</f>
        <v>5.100765</v>
      </c>
      <c r="AD812" s="24">
        <f>AB812*$AE$7</f>
        <v>5.100765</v>
      </c>
      <c r="AE812" s="44"/>
      <c r="AF812" s="24">
        <f>(AA812+AC812)*$AH$7</f>
        <v>0.22953442500000001</v>
      </c>
      <c r="AG812" s="24">
        <f>(AB812+AD812)*$AH$7</f>
        <v>0.22953442500000001</v>
      </c>
      <c r="AH812" s="44"/>
      <c r="AI812" s="28">
        <f>AA812+AC812+AF812</f>
        <v>7.8806819250000002</v>
      </c>
      <c r="AJ812" s="28">
        <f>AB812+AD812+AG812</f>
        <v>7.8806819250000002</v>
      </c>
      <c r="AK812" s="28">
        <f>AI812*$AM$7</f>
        <v>1.5761363850000001</v>
      </c>
      <c r="AL812" s="28">
        <f>AJ812*$AM$7</f>
        <v>1.5761363850000001</v>
      </c>
      <c r="AM812" s="73"/>
      <c r="AN812" s="28">
        <f>AI812+AK812</f>
        <v>9.4568183100000009</v>
      </c>
      <c r="AO812" s="28">
        <f>AJ812+AL812</f>
        <v>9.4568183100000009</v>
      </c>
    </row>
    <row r="813" spans="1:41" s="13" customFormat="1" ht="28.5" customHeight="1">
      <c r="A813" s="160"/>
      <c r="B813" s="161"/>
      <c r="C813" s="162"/>
      <c r="D813" s="21" t="s">
        <v>49</v>
      </c>
      <c r="E813" s="22">
        <v>16</v>
      </c>
      <c r="F813" s="22">
        <v>16</v>
      </c>
      <c r="G813" s="24">
        <f>$G$591</f>
        <v>4.1000000000000002E-2</v>
      </c>
      <c r="H813" s="24">
        <f t="shared" si="104"/>
        <v>0.65600000000000003</v>
      </c>
      <c r="I813" s="25"/>
      <c r="J813" s="24">
        <f t="shared" si="105"/>
        <v>0.65600000000000003</v>
      </c>
      <c r="K813" s="25"/>
      <c r="L813" s="24"/>
      <c r="M813" s="24"/>
      <c r="N813" s="24"/>
      <c r="O813" s="24"/>
      <c r="P813" s="24"/>
      <c r="Q813" s="24"/>
      <c r="R813" s="24"/>
      <c r="S813" s="26"/>
      <c r="T813" s="44"/>
      <c r="U813" s="27"/>
      <c r="V813" s="27"/>
      <c r="W813" s="44"/>
      <c r="X813" s="24"/>
      <c r="Y813" s="24"/>
      <c r="Z813" s="44"/>
      <c r="AA813" s="24"/>
      <c r="AB813" s="24"/>
      <c r="AC813" s="24"/>
      <c r="AD813" s="24"/>
      <c r="AE813" s="44"/>
      <c r="AF813" s="24"/>
      <c r="AG813" s="24"/>
      <c r="AH813" s="44"/>
      <c r="AI813" s="28"/>
      <c r="AJ813" s="28"/>
      <c r="AK813" s="28"/>
      <c r="AL813" s="28"/>
      <c r="AM813" s="73"/>
      <c r="AN813" s="28"/>
      <c r="AO813" s="28"/>
    </row>
    <row r="814" spans="1:41" s="13" customFormat="1" ht="24.75" customHeight="1">
      <c r="A814" s="160" t="s">
        <v>1018</v>
      </c>
      <c r="B814" s="161" t="s">
        <v>1019</v>
      </c>
      <c r="C814" s="162" t="s">
        <v>178</v>
      </c>
      <c r="D814" s="21" t="s">
        <v>793</v>
      </c>
      <c r="E814" s="22">
        <v>3</v>
      </c>
      <c r="F814" s="22">
        <v>2</v>
      </c>
      <c r="G814" s="24">
        <f>$G$592</f>
        <v>6.0999999999999999E-2</v>
      </c>
      <c r="H814" s="24">
        <f t="shared" si="104"/>
        <v>0.183</v>
      </c>
      <c r="I814" s="25">
        <f>H814+H815</f>
        <v>0.51100000000000001</v>
      </c>
      <c r="J814" s="24">
        <f t="shared" si="105"/>
        <v>0.122</v>
      </c>
      <c r="K814" s="25">
        <f>J814+J815</f>
        <v>0.32700000000000001</v>
      </c>
      <c r="L814" s="24"/>
      <c r="M814" s="24"/>
      <c r="N814" s="24"/>
      <c r="O814" s="24">
        <f>I814*$Q$7</f>
        <v>7.6649999999999999E-3</v>
      </c>
      <c r="P814" s="24">
        <f>K814*$Q$7</f>
        <v>4.9049999999999996E-3</v>
      </c>
      <c r="Q814" s="24"/>
      <c r="R814" s="24">
        <f>I814*$T$7</f>
        <v>0.17374000000000001</v>
      </c>
      <c r="S814" s="26">
        <f>K814*$T$7</f>
        <v>0.11118000000000001</v>
      </c>
      <c r="T814" s="44"/>
      <c r="U814" s="27">
        <f>I814*$W$7</f>
        <v>5.1100000000000002E-5</v>
      </c>
      <c r="V814" s="27">
        <f>K814*$W$7</f>
        <v>3.2700000000000002E-5</v>
      </c>
      <c r="W814" s="44"/>
      <c r="X814" s="24">
        <f>I814*$Z$7</f>
        <v>0.38907540000000002</v>
      </c>
      <c r="Y814" s="24">
        <f>K814*$Z$7</f>
        <v>0.2489778</v>
      </c>
      <c r="Z814" s="44"/>
      <c r="AA814" s="24">
        <f>I814+O814+R814+U814+X814</f>
        <v>1.0815315000000001</v>
      </c>
      <c r="AB814" s="24">
        <f>K814+P814+S814+V814+Y814</f>
        <v>0.69209549999999997</v>
      </c>
      <c r="AC814" s="24">
        <f>AA814*$AE$7</f>
        <v>2.1630630000000002</v>
      </c>
      <c r="AD814" s="24">
        <f>AB814*$AE$7</f>
        <v>1.3841909999999999</v>
      </c>
      <c r="AE814" s="44"/>
      <c r="AF814" s="24">
        <f>(AA814+AC814)*$AH$7</f>
        <v>9.7337835000000011E-2</v>
      </c>
      <c r="AG814" s="24">
        <f>(AB814+AD814)*$AH$7</f>
        <v>6.2288595000000002E-2</v>
      </c>
      <c r="AH814" s="44"/>
      <c r="AI814" s="28">
        <f>AA814+AC814+AF814</f>
        <v>3.3419323350000001</v>
      </c>
      <c r="AJ814" s="28">
        <f>AB814+AD814+AG814</f>
        <v>2.1385750950000002</v>
      </c>
      <c r="AK814" s="28">
        <f>AI814*$AM$7</f>
        <v>0.66838646700000004</v>
      </c>
      <c r="AL814" s="28">
        <f>AJ814*$AM$7</f>
        <v>0.42771501900000009</v>
      </c>
      <c r="AM814" s="73"/>
      <c r="AN814" s="28">
        <f>AI814+AK814</f>
        <v>4.0103188020000005</v>
      </c>
      <c r="AO814" s="28">
        <f>AJ814+AL814</f>
        <v>2.5662901140000001</v>
      </c>
    </row>
    <row r="815" spans="1:41" s="13" customFormat="1" ht="27" customHeight="1">
      <c r="A815" s="160"/>
      <c r="B815" s="161"/>
      <c r="C815" s="162"/>
      <c r="D815" s="21" t="s">
        <v>49</v>
      </c>
      <c r="E815" s="22">
        <v>8</v>
      </c>
      <c r="F815" s="22">
        <v>5</v>
      </c>
      <c r="G815" s="24">
        <f>$G$591</f>
        <v>4.1000000000000002E-2</v>
      </c>
      <c r="H815" s="24">
        <f t="shared" si="104"/>
        <v>0.32800000000000001</v>
      </c>
      <c r="I815" s="25"/>
      <c r="J815" s="24">
        <f t="shared" si="105"/>
        <v>0.20500000000000002</v>
      </c>
      <c r="K815" s="25"/>
      <c r="L815" s="24"/>
      <c r="M815" s="24"/>
      <c r="N815" s="24"/>
      <c r="O815" s="24"/>
      <c r="P815" s="24"/>
      <c r="Q815" s="24"/>
      <c r="R815" s="24"/>
      <c r="S815" s="26"/>
      <c r="T815" s="44"/>
      <c r="U815" s="27"/>
      <c r="V815" s="27"/>
      <c r="W815" s="44"/>
      <c r="X815" s="24"/>
      <c r="Y815" s="24"/>
      <c r="Z815" s="44"/>
      <c r="AA815" s="24"/>
      <c r="AB815" s="24"/>
      <c r="AC815" s="24"/>
      <c r="AD815" s="24"/>
      <c r="AE815" s="44"/>
      <c r="AF815" s="24"/>
      <c r="AG815" s="24"/>
      <c r="AH815" s="44"/>
      <c r="AI815" s="28"/>
      <c r="AJ815" s="28"/>
      <c r="AK815" s="28"/>
      <c r="AL815" s="28"/>
      <c r="AM815" s="73"/>
      <c r="AN815" s="28"/>
      <c r="AO815" s="28"/>
    </row>
    <row r="816" spans="1:41" s="13" customFormat="1" ht="24" customHeight="1">
      <c r="A816" s="160" t="s">
        <v>1020</v>
      </c>
      <c r="B816" s="161" t="s">
        <v>1021</v>
      </c>
      <c r="C816" s="162" t="s">
        <v>178</v>
      </c>
      <c r="D816" s="21" t="s">
        <v>793</v>
      </c>
      <c r="E816" s="22">
        <v>20</v>
      </c>
      <c r="F816" s="22">
        <v>12</v>
      </c>
      <c r="G816" s="24">
        <f>$G$592</f>
        <v>6.0999999999999999E-2</v>
      </c>
      <c r="H816" s="24">
        <f t="shared" si="104"/>
        <v>1.22</v>
      </c>
      <c r="I816" s="25">
        <f>H816+H817</f>
        <v>2.6550000000000002</v>
      </c>
      <c r="J816" s="24">
        <f t="shared" si="105"/>
        <v>0.73199999999999998</v>
      </c>
      <c r="K816" s="25">
        <f>J816+J817</f>
        <v>1.593</v>
      </c>
      <c r="L816" s="24"/>
      <c r="M816" s="24"/>
      <c r="N816" s="24"/>
      <c r="O816" s="24">
        <f>I816*$Q$7</f>
        <v>3.9824999999999999E-2</v>
      </c>
      <c r="P816" s="24">
        <f>K816*$Q$7</f>
        <v>2.3895E-2</v>
      </c>
      <c r="Q816" s="24"/>
      <c r="R816" s="24">
        <f>I816*$T$7</f>
        <v>0.90270000000000017</v>
      </c>
      <c r="S816" s="26">
        <f>K816*$T$7</f>
        <v>0.54161999999999999</v>
      </c>
      <c r="T816" s="44"/>
      <c r="U816" s="27">
        <f>I816*$W$7</f>
        <v>2.6550000000000006E-4</v>
      </c>
      <c r="V816" s="27">
        <f>K816*$W$7</f>
        <v>1.593E-4</v>
      </c>
      <c r="W816" s="44"/>
      <c r="X816" s="24">
        <f>I816*$Z$7</f>
        <v>2.0215170000000002</v>
      </c>
      <c r="Y816" s="24">
        <f>K816*$Z$7</f>
        <v>1.2129101999999998</v>
      </c>
      <c r="Z816" s="44"/>
      <c r="AA816" s="24">
        <f>I816+O816+R816+U816+X816</f>
        <v>5.6193075000000006</v>
      </c>
      <c r="AB816" s="24">
        <f>K816+P816+S816+V816+Y816</f>
        <v>3.3715845</v>
      </c>
      <c r="AC816" s="24">
        <f>AA816*$AE$7</f>
        <v>11.238615000000001</v>
      </c>
      <c r="AD816" s="24">
        <f>AB816*$AE$7</f>
        <v>6.743169</v>
      </c>
      <c r="AE816" s="44"/>
      <c r="AF816" s="24">
        <f>(AA816+AC816)*$AH$7</f>
        <v>0.505737675</v>
      </c>
      <c r="AG816" s="24">
        <f>(AB816+AD816)*$AH$7</f>
        <v>0.30344260499999998</v>
      </c>
      <c r="AH816" s="44"/>
      <c r="AI816" s="28">
        <f>AA816+AC816+AF816</f>
        <v>17.363660175</v>
      </c>
      <c r="AJ816" s="28">
        <f>AB816+AD816+AG816</f>
        <v>10.418196105</v>
      </c>
      <c r="AK816" s="28">
        <f>AI816*$AM$7</f>
        <v>3.4727320349999999</v>
      </c>
      <c r="AL816" s="28">
        <f>AJ816*$AM$7</f>
        <v>2.0836392209999999</v>
      </c>
      <c r="AM816" s="73"/>
      <c r="AN816" s="28">
        <f>AI816+AK816</f>
        <v>20.83639221</v>
      </c>
      <c r="AO816" s="28">
        <f>AJ816+AL816</f>
        <v>12.501835326</v>
      </c>
    </row>
    <row r="817" spans="1:41" s="13" customFormat="1" ht="21" customHeight="1">
      <c r="A817" s="160"/>
      <c r="B817" s="161"/>
      <c r="C817" s="162"/>
      <c r="D817" s="21" t="s">
        <v>49</v>
      </c>
      <c r="E817" s="22">
        <v>35</v>
      </c>
      <c r="F817" s="22">
        <v>21</v>
      </c>
      <c r="G817" s="24">
        <f>$G$591</f>
        <v>4.1000000000000002E-2</v>
      </c>
      <c r="H817" s="24">
        <f t="shared" si="104"/>
        <v>1.4350000000000001</v>
      </c>
      <c r="I817" s="25"/>
      <c r="J817" s="24">
        <f t="shared" si="105"/>
        <v>0.86099999999999999</v>
      </c>
      <c r="K817" s="25"/>
      <c r="L817" s="24"/>
      <c r="M817" s="24"/>
      <c r="N817" s="24"/>
      <c r="O817" s="24"/>
      <c r="P817" s="24"/>
      <c r="Q817" s="24"/>
      <c r="R817" s="24"/>
      <c r="S817" s="26"/>
      <c r="T817" s="44"/>
      <c r="U817" s="27"/>
      <c r="V817" s="27"/>
      <c r="W817" s="44"/>
      <c r="X817" s="24"/>
      <c r="Y817" s="24"/>
      <c r="Z817" s="44"/>
      <c r="AA817" s="24"/>
      <c r="AB817" s="24"/>
      <c r="AC817" s="24"/>
      <c r="AD817" s="24"/>
      <c r="AE817" s="44"/>
      <c r="AF817" s="24"/>
      <c r="AG817" s="24"/>
      <c r="AH817" s="44"/>
      <c r="AI817" s="28"/>
      <c r="AJ817" s="28"/>
      <c r="AK817" s="28"/>
      <c r="AL817" s="28"/>
      <c r="AM817" s="73"/>
      <c r="AN817" s="28"/>
      <c r="AO817" s="28"/>
    </row>
    <row r="818" spans="1:41" s="13" customFormat="1" ht="38.25" customHeight="1">
      <c r="A818" s="160" t="s">
        <v>1022</v>
      </c>
      <c r="B818" s="161" t="s">
        <v>1023</v>
      </c>
      <c r="C818" s="162" t="s">
        <v>178</v>
      </c>
      <c r="D818" s="21" t="s">
        <v>793</v>
      </c>
      <c r="E818" s="22">
        <v>10</v>
      </c>
      <c r="F818" s="22">
        <v>6</v>
      </c>
      <c r="G818" s="24">
        <f>$G$592</f>
        <v>6.0999999999999999E-2</v>
      </c>
      <c r="H818" s="24">
        <f t="shared" si="104"/>
        <v>0.61</v>
      </c>
      <c r="I818" s="25">
        <f>H818+H819</f>
        <v>1.4300000000000002</v>
      </c>
      <c r="J818" s="24">
        <f t="shared" si="105"/>
        <v>0.36599999999999999</v>
      </c>
      <c r="K818" s="25">
        <f>J818+J819</f>
        <v>0.85799999999999998</v>
      </c>
      <c r="L818" s="24"/>
      <c r="M818" s="24"/>
      <c r="N818" s="24"/>
      <c r="O818" s="24">
        <f>I818*$Q$7</f>
        <v>2.145E-2</v>
      </c>
      <c r="P818" s="24">
        <f>K818*$Q$7</f>
        <v>1.2869999999999999E-2</v>
      </c>
      <c r="Q818" s="24"/>
      <c r="R818" s="24">
        <f>I818*$T$7</f>
        <v>0.48620000000000008</v>
      </c>
      <c r="S818" s="26">
        <f>K818*$T$7</f>
        <v>0.29172000000000003</v>
      </c>
      <c r="T818" s="44"/>
      <c r="U818" s="27">
        <f>I818*$W$7</f>
        <v>1.4300000000000003E-4</v>
      </c>
      <c r="V818" s="27">
        <f>K818*$W$7</f>
        <v>8.5799999999999998E-5</v>
      </c>
      <c r="W818" s="44"/>
      <c r="X818" s="24">
        <f>I818*$Z$7</f>
        <v>1.088802</v>
      </c>
      <c r="Y818" s="24">
        <f>K818*$Z$7</f>
        <v>0.65328120000000001</v>
      </c>
      <c r="Z818" s="44"/>
      <c r="AA818" s="24">
        <f>I818+O818+R818+U818+X818</f>
        <v>3.0265950000000004</v>
      </c>
      <c r="AB818" s="24">
        <f>K818+P818+S818+V818+Y818</f>
        <v>1.815957</v>
      </c>
      <c r="AC818" s="24">
        <f>AA818*$AE$7</f>
        <v>6.0531900000000007</v>
      </c>
      <c r="AD818" s="24">
        <f>AB818*$AE$7</f>
        <v>3.6319140000000001</v>
      </c>
      <c r="AE818" s="44"/>
      <c r="AF818" s="24">
        <f>(AA818+AC818)*$AH$7</f>
        <v>0.27239355000000004</v>
      </c>
      <c r="AG818" s="24">
        <f>(AB818+AD818)*$AH$7</f>
        <v>0.16343612999999999</v>
      </c>
      <c r="AH818" s="44"/>
      <c r="AI818" s="28">
        <f>AA818+AC818+AF818</f>
        <v>9.3521785500000014</v>
      </c>
      <c r="AJ818" s="28">
        <f>AB818+AD818+AG818</f>
        <v>5.6113071300000001</v>
      </c>
      <c r="AK818" s="28">
        <f>AI818*$AM$7</f>
        <v>1.8704357100000004</v>
      </c>
      <c r="AL818" s="28">
        <f>AJ818*$AM$7</f>
        <v>1.1222614260000001</v>
      </c>
      <c r="AM818" s="73"/>
      <c r="AN818" s="28">
        <f>AI818+AK818</f>
        <v>11.222614260000002</v>
      </c>
      <c r="AO818" s="28">
        <f>AJ818+AL818</f>
        <v>6.7335685559999998</v>
      </c>
    </row>
    <row r="819" spans="1:41" s="13" customFormat="1" ht="38.25" customHeight="1">
      <c r="A819" s="160"/>
      <c r="B819" s="161"/>
      <c r="C819" s="162"/>
      <c r="D819" s="21" t="s">
        <v>49</v>
      </c>
      <c r="E819" s="22">
        <v>20</v>
      </c>
      <c r="F819" s="22">
        <v>12</v>
      </c>
      <c r="G819" s="24">
        <f>$G$591</f>
        <v>4.1000000000000002E-2</v>
      </c>
      <c r="H819" s="24">
        <f t="shared" si="104"/>
        <v>0.82000000000000006</v>
      </c>
      <c r="I819" s="25"/>
      <c r="J819" s="24">
        <f t="shared" si="105"/>
        <v>0.49199999999999999</v>
      </c>
      <c r="K819" s="25"/>
      <c r="L819" s="24"/>
      <c r="M819" s="24"/>
      <c r="N819" s="24"/>
      <c r="O819" s="24"/>
      <c r="P819" s="24"/>
      <c r="Q819" s="24"/>
      <c r="R819" s="24"/>
      <c r="S819" s="26"/>
      <c r="T819" s="44"/>
      <c r="U819" s="27"/>
      <c r="V819" s="27"/>
      <c r="W819" s="44"/>
      <c r="X819" s="24"/>
      <c r="Y819" s="24"/>
      <c r="Z819" s="44"/>
      <c r="AA819" s="24"/>
      <c r="AB819" s="24"/>
      <c r="AC819" s="24"/>
      <c r="AD819" s="24"/>
      <c r="AE819" s="44"/>
      <c r="AF819" s="24"/>
      <c r="AG819" s="24"/>
      <c r="AH819" s="44"/>
      <c r="AI819" s="28"/>
      <c r="AJ819" s="28"/>
      <c r="AK819" s="28"/>
      <c r="AL819" s="28"/>
      <c r="AM819" s="73"/>
      <c r="AN819" s="28"/>
      <c r="AO819" s="28"/>
    </row>
    <row r="820" spans="1:41" s="13" customFormat="1" ht="25.5" customHeight="1">
      <c r="A820" s="160" t="s">
        <v>1024</v>
      </c>
      <c r="B820" s="161" t="s">
        <v>1025</v>
      </c>
      <c r="C820" s="162" t="s">
        <v>178</v>
      </c>
      <c r="D820" s="21" t="s">
        <v>793</v>
      </c>
      <c r="E820" s="22">
        <v>10</v>
      </c>
      <c r="F820" s="22">
        <v>6</v>
      </c>
      <c r="G820" s="24">
        <f>$G$592</f>
        <v>6.0999999999999999E-2</v>
      </c>
      <c r="H820" s="24">
        <f t="shared" si="104"/>
        <v>0.61</v>
      </c>
      <c r="I820" s="25">
        <f>H820+H821</f>
        <v>1.4300000000000002</v>
      </c>
      <c r="J820" s="24">
        <f t="shared" si="105"/>
        <v>0.36599999999999999</v>
      </c>
      <c r="K820" s="25">
        <f>J820+J821</f>
        <v>0.85799999999999998</v>
      </c>
      <c r="L820" s="24"/>
      <c r="M820" s="24"/>
      <c r="N820" s="24"/>
      <c r="O820" s="24">
        <f>I820*$Q$7</f>
        <v>2.145E-2</v>
      </c>
      <c r="P820" s="24">
        <f>K820*$Q$7</f>
        <v>1.2869999999999999E-2</v>
      </c>
      <c r="Q820" s="24"/>
      <c r="R820" s="24">
        <f>I820*$T$7</f>
        <v>0.48620000000000008</v>
      </c>
      <c r="S820" s="26">
        <f>K820*$T$7</f>
        <v>0.29172000000000003</v>
      </c>
      <c r="T820" s="44"/>
      <c r="U820" s="27">
        <f>I820*$W$7</f>
        <v>1.4300000000000003E-4</v>
      </c>
      <c r="V820" s="27">
        <f>K820*$W$7</f>
        <v>8.5799999999999998E-5</v>
      </c>
      <c r="W820" s="44"/>
      <c r="X820" s="24">
        <f>I820*$Z$7</f>
        <v>1.088802</v>
      </c>
      <c r="Y820" s="24">
        <f>K820*$Z$7</f>
        <v>0.65328120000000001</v>
      </c>
      <c r="Z820" s="44"/>
      <c r="AA820" s="24">
        <f>I820+O820+R820+U820+X820</f>
        <v>3.0265950000000004</v>
      </c>
      <c r="AB820" s="24">
        <f>K820+P820+S820+V820+Y820</f>
        <v>1.815957</v>
      </c>
      <c r="AC820" s="24">
        <f>AA820*$AE$7</f>
        <v>6.0531900000000007</v>
      </c>
      <c r="AD820" s="24">
        <f>AB820*$AE$7</f>
        <v>3.6319140000000001</v>
      </c>
      <c r="AE820" s="44"/>
      <c r="AF820" s="24">
        <f>(AA820+AC820)*$AH$7</f>
        <v>0.27239355000000004</v>
      </c>
      <c r="AG820" s="24">
        <f>(AB820+AD820)*$AH$7</f>
        <v>0.16343612999999999</v>
      </c>
      <c r="AH820" s="44"/>
      <c r="AI820" s="28">
        <f>AA820+AC820+AF820</f>
        <v>9.3521785500000014</v>
      </c>
      <c r="AJ820" s="28">
        <f>AB820+AD820+AG820</f>
        <v>5.6113071300000001</v>
      </c>
      <c r="AK820" s="28">
        <f>AI820*$AM$7</f>
        <v>1.8704357100000004</v>
      </c>
      <c r="AL820" s="28">
        <f>AJ820*$AM$7</f>
        <v>1.1222614260000001</v>
      </c>
      <c r="AM820" s="73"/>
      <c r="AN820" s="28">
        <f>AI820+AK820</f>
        <v>11.222614260000002</v>
      </c>
      <c r="AO820" s="28">
        <f>AJ820+AL820</f>
        <v>6.7335685559999998</v>
      </c>
    </row>
    <row r="821" spans="1:41" s="13" customFormat="1" ht="25.5" customHeight="1">
      <c r="A821" s="160"/>
      <c r="B821" s="161"/>
      <c r="C821" s="162"/>
      <c r="D821" s="21" t="s">
        <v>49</v>
      </c>
      <c r="E821" s="22">
        <v>20</v>
      </c>
      <c r="F821" s="22">
        <v>12</v>
      </c>
      <c r="G821" s="24">
        <f>$G$591</f>
        <v>4.1000000000000002E-2</v>
      </c>
      <c r="H821" s="24">
        <f t="shared" si="104"/>
        <v>0.82000000000000006</v>
      </c>
      <c r="I821" s="25"/>
      <c r="J821" s="24">
        <f t="shared" si="105"/>
        <v>0.49199999999999999</v>
      </c>
      <c r="K821" s="25"/>
      <c r="L821" s="24"/>
      <c r="M821" s="24"/>
      <c r="N821" s="24"/>
      <c r="O821" s="24"/>
      <c r="P821" s="24"/>
      <c r="Q821" s="24"/>
      <c r="R821" s="24"/>
      <c r="S821" s="26"/>
      <c r="T821" s="44"/>
      <c r="U821" s="27"/>
      <c r="V821" s="27"/>
      <c r="W821" s="44"/>
      <c r="X821" s="24"/>
      <c r="Y821" s="24"/>
      <c r="Z821" s="44"/>
      <c r="AA821" s="24"/>
      <c r="AB821" s="24"/>
      <c r="AC821" s="24"/>
      <c r="AD821" s="24"/>
      <c r="AE821" s="44"/>
      <c r="AF821" s="24"/>
      <c r="AG821" s="24"/>
      <c r="AH821" s="44"/>
      <c r="AI821" s="28"/>
      <c r="AJ821" s="28"/>
      <c r="AK821" s="28"/>
      <c r="AL821" s="28"/>
      <c r="AM821" s="73"/>
      <c r="AN821" s="28"/>
      <c r="AO821" s="28"/>
    </row>
    <row r="822" spans="1:41" s="13" customFormat="1" ht="24.75" customHeight="1">
      <c r="A822" s="160" t="s">
        <v>1026</v>
      </c>
      <c r="B822" s="161" t="s">
        <v>1027</v>
      </c>
      <c r="C822" s="162" t="s">
        <v>178</v>
      </c>
      <c r="D822" s="21" t="s">
        <v>793</v>
      </c>
      <c r="E822" s="22">
        <v>10</v>
      </c>
      <c r="F822" s="22">
        <v>6</v>
      </c>
      <c r="G822" s="24">
        <f>$G$592</f>
        <v>6.0999999999999999E-2</v>
      </c>
      <c r="H822" s="24">
        <f t="shared" si="104"/>
        <v>0.61</v>
      </c>
      <c r="I822" s="25">
        <f>H822+H823</f>
        <v>1.4300000000000002</v>
      </c>
      <c r="J822" s="24">
        <f t="shared" si="105"/>
        <v>0.36599999999999999</v>
      </c>
      <c r="K822" s="25">
        <f>J822+J823</f>
        <v>0.85799999999999998</v>
      </c>
      <c r="L822" s="24"/>
      <c r="M822" s="24"/>
      <c r="N822" s="24"/>
      <c r="O822" s="24">
        <f>I822*$Q$7</f>
        <v>2.145E-2</v>
      </c>
      <c r="P822" s="24">
        <f>K822*$Q$7</f>
        <v>1.2869999999999999E-2</v>
      </c>
      <c r="Q822" s="24"/>
      <c r="R822" s="24">
        <f>I822*$T$7</f>
        <v>0.48620000000000008</v>
      </c>
      <c r="S822" s="26">
        <f>K822*$T$7</f>
        <v>0.29172000000000003</v>
      </c>
      <c r="T822" s="44"/>
      <c r="U822" s="27">
        <f>I822*$W$7</f>
        <v>1.4300000000000003E-4</v>
      </c>
      <c r="V822" s="27">
        <f>K822*$W$7</f>
        <v>8.5799999999999998E-5</v>
      </c>
      <c r="W822" s="44"/>
      <c r="X822" s="24">
        <f>I822*$Z$7</f>
        <v>1.088802</v>
      </c>
      <c r="Y822" s="24">
        <f>K822*$Z$7</f>
        <v>0.65328120000000001</v>
      </c>
      <c r="Z822" s="44"/>
      <c r="AA822" s="24">
        <f>I822+O822+R822+U822+X822</f>
        <v>3.0265950000000004</v>
      </c>
      <c r="AB822" s="24">
        <f>K822+P822+S822+V822+Y822</f>
        <v>1.815957</v>
      </c>
      <c r="AC822" s="24">
        <f>AA822*$AE$7</f>
        <v>6.0531900000000007</v>
      </c>
      <c r="AD822" s="24">
        <f>AB822*$AE$7</f>
        <v>3.6319140000000001</v>
      </c>
      <c r="AE822" s="44"/>
      <c r="AF822" s="24">
        <f>(AA822+AC822)*$AH$7</f>
        <v>0.27239355000000004</v>
      </c>
      <c r="AG822" s="24">
        <f>(AB822+AD822)*$AH$7</f>
        <v>0.16343612999999999</v>
      </c>
      <c r="AH822" s="44"/>
      <c r="AI822" s="28">
        <f>AA822+AC822+AF822</f>
        <v>9.3521785500000014</v>
      </c>
      <c r="AJ822" s="28">
        <f>AB822+AD822+AG822</f>
        <v>5.6113071300000001</v>
      </c>
      <c r="AK822" s="28">
        <f>AI822*$AM$7</f>
        <v>1.8704357100000004</v>
      </c>
      <c r="AL822" s="28">
        <f>AJ822*$AM$7</f>
        <v>1.1222614260000001</v>
      </c>
      <c r="AM822" s="73"/>
      <c r="AN822" s="28">
        <f>AI822+AK822</f>
        <v>11.222614260000002</v>
      </c>
      <c r="AO822" s="28">
        <f>AJ822+AL822</f>
        <v>6.7335685559999998</v>
      </c>
    </row>
    <row r="823" spans="1:41" s="13" customFormat="1" ht="24.75" customHeight="1">
      <c r="A823" s="160"/>
      <c r="B823" s="161"/>
      <c r="C823" s="162"/>
      <c r="D823" s="21" t="s">
        <v>49</v>
      </c>
      <c r="E823" s="22">
        <v>20</v>
      </c>
      <c r="F823" s="22">
        <v>12</v>
      </c>
      <c r="G823" s="24">
        <f>$G$591</f>
        <v>4.1000000000000002E-2</v>
      </c>
      <c r="H823" s="24">
        <f t="shared" si="104"/>
        <v>0.82000000000000006</v>
      </c>
      <c r="I823" s="25"/>
      <c r="J823" s="24">
        <f t="shared" si="105"/>
        <v>0.49199999999999999</v>
      </c>
      <c r="K823" s="25"/>
      <c r="L823" s="24"/>
      <c r="M823" s="24"/>
      <c r="N823" s="24"/>
      <c r="O823" s="24"/>
      <c r="P823" s="24"/>
      <c r="Q823" s="24"/>
      <c r="R823" s="24"/>
      <c r="S823" s="26"/>
      <c r="T823" s="44"/>
      <c r="U823" s="27"/>
      <c r="V823" s="27"/>
      <c r="W823" s="44"/>
      <c r="X823" s="24"/>
      <c r="Y823" s="24"/>
      <c r="Z823" s="44"/>
      <c r="AA823" s="24"/>
      <c r="AB823" s="24"/>
      <c r="AC823" s="24"/>
      <c r="AD823" s="24"/>
      <c r="AE823" s="44"/>
      <c r="AF823" s="24"/>
      <c r="AG823" s="24"/>
      <c r="AH823" s="44"/>
      <c r="AI823" s="28"/>
      <c r="AJ823" s="28"/>
      <c r="AK823" s="28"/>
      <c r="AL823" s="28"/>
      <c r="AM823" s="73"/>
      <c r="AN823" s="28"/>
      <c r="AO823" s="28"/>
    </row>
    <row r="824" spans="1:41" s="13" customFormat="1" ht="22.5" customHeight="1">
      <c r="A824" s="160" t="s">
        <v>1028</v>
      </c>
      <c r="B824" s="161" t="s">
        <v>1029</v>
      </c>
      <c r="C824" s="162" t="s">
        <v>178</v>
      </c>
      <c r="D824" s="21" t="s">
        <v>793</v>
      </c>
      <c r="E824" s="22">
        <v>10</v>
      </c>
      <c r="F824" s="22">
        <v>6</v>
      </c>
      <c r="G824" s="24">
        <f>$G$592</f>
        <v>6.0999999999999999E-2</v>
      </c>
      <c r="H824" s="24">
        <f t="shared" si="104"/>
        <v>0.61</v>
      </c>
      <c r="I824" s="25">
        <f>H824+H825</f>
        <v>1.4300000000000002</v>
      </c>
      <c r="J824" s="24">
        <f t="shared" si="105"/>
        <v>0.36599999999999999</v>
      </c>
      <c r="K824" s="25">
        <f>J824+J825</f>
        <v>0.85799999999999998</v>
      </c>
      <c r="L824" s="24"/>
      <c r="M824" s="24"/>
      <c r="N824" s="24"/>
      <c r="O824" s="24">
        <f>I824*$Q$7</f>
        <v>2.145E-2</v>
      </c>
      <c r="P824" s="24">
        <f>K824*$Q$7</f>
        <v>1.2869999999999999E-2</v>
      </c>
      <c r="Q824" s="24"/>
      <c r="R824" s="24">
        <f>I824*$T$7</f>
        <v>0.48620000000000008</v>
      </c>
      <c r="S824" s="26">
        <f>K824*$T$7</f>
        <v>0.29172000000000003</v>
      </c>
      <c r="T824" s="44"/>
      <c r="U824" s="27">
        <f>I824*$W$7</f>
        <v>1.4300000000000003E-4</v>
      </c>
      <c r="V824" s="27">
        <f>K824*$W$7</f>
        <v>8.5799999999999998E-5</v>
      </c>
      <c r="W824" s="44"/>
      <c r="X824" s="24">
        <f>I824*$Z$7</f>
        <v>1.088802</v>
      </c>
      <c r="Y824" s="24">
        <f>K824*$Z$7</f>
        <v>0.65328120000000001</v>
      </c>
      <c r="Z824" s="44"/>
      <c r="AA824" s="24">
        <f>I824+O824+R824+U824+X824</f>
        <v>3.0265950000000004</v>
      </c>
      <c r="AB824" s="24">
        <f>K824+P824+S824+V824+Y824</f>
        <v>1.815957</v>
      </c>
      <c r="AC824" s="24">
        <f>AA824*$AE$7</f>
        <v>6.0531900000000007</v>
      </c>
      <c r="AD824" s="24">
        <f>AB824*$AE$7</f>
        <v>3.6319140000000001</v>
      </c>
      <c r="AE824" s="44"/>
      <c r="AF824" s="24">
        <f>(AA824+AC824)*$AH$7</f>
        <v>0.27239355000000004</v>
      </c>
      <c r="AG824" s="24">
        <f>(AB824+AD824)*$AH$7</f>
        <v>0.16343612999999999</v>
      </c>
      <c r="AH824" s="44"/>
      <c r="AI824" s="28">
        <f>AA824+AC824+AF824</f>
        <v>9.3521785500000014</v>
      </c>
      <c r="AJ824" s="28">
        <f>AB824+AD824+AG824</f>
        <v>5.6113071300000001</v>
      </c>
      <c r="AK824" s="28">
        <f>AI824*$AM$7</f>
        <v>1.8704357100000004</v>
      </c>
      <c r="AL824" s="28">
        <f>AJ824*$AM$7</f>
        <v>1.1222614260000001</v>
      </c>
      <c r="AM824" s="73"/>
      <c r="AN824" s="28">
        <f>AI824+AK824</f>
        <v>11.222614260000002</v>
      </c>
      <c r="AO824" s="28">
        <f>AJ824+AL824</f>
        <v>6.7335685559999998</v>
      </c>
    </row>
    <row r="825" spans="1:41" s="13" customFormat="1" ht="38.25" customHeight="1">
      <c r="A825" s="160"/>
      <c r="B825" s="161"/>
      <c r="C825" s="162"/>
      <c r="D825" s="21" t="s">
        <v>49</v>
      </c>
      <c r="E825" s="22">
        <v>20</v>
      </c>
      <c r="F825" s="22">
        <v>12</v>
      </c>
      <c r="G825" s="24">
        <f>$G$591</f>
        <v>4.1000000000000002E-2</v>
      </c>
      <c r="H825" s="24">
        <f t="shared" si="104"/>
        <v>0.82000000000000006</v>
      </c>
      <c r="I825" s="25"/>
      <c r="J825" s="24">
        <f t="shared" si="105"/>
        <v>0.49199999999999999</v>
      </c>
      <c r="K825" s="25"/>
      <c r="L825" s="24"/>
      <c r="M825" s="24"/>
      <c r="N825" s="24"/>
      <c r="O825" s="24"/>
      <c r="P825" s="24"/>
      <c r="Q825" s="24"/>
      <c r="R825" s="24"/>
      <c r="S825" s="26"/>
      <c r="T825" s="44"/>
      <c r="U825" s="27"/>
      <c r="V825" s="27"/>
      <c r="W825" s="44"/>
      <c r="X825" s="24"/>
      <c r="Y825" s="24"/>
      <c r="Z825" s="44"/>
      <c r="AA825" s="24"/>
      <c r="AB825" s="24"/>
      <c r="AC825" s="24"/>
      <c r="AD825" s="24"/>
      <c r="AE825" s="44"/>
      <c r="AF825" s="24"/>
      <c r="AG825" s="24"/>
      <c r="AH825" s="44"/>
      <c r="AI825" s="28"/>
      <c r="AJ825" s="28"/>
      <c r="AK825" s="28"/>
      <c r="AL825" s="28"/>
      <c r="AM825" s="73"/>
      <c r="AN825" s="28"/>
      <c r="AO825" s="28"/>
    </row>
    <row r="826" spans="1:41" s="13" customFormat="1" ht="26.25" customHeight="1">
      <c r="A826" s="160" t="s">
        <v>1030</v>
      </c>
      <c r="B826" s="161" t="s">
        <v>1031</v>
      </c>
      <c r="C826" s="162" t="s">
        <v>178</v>
      </c>
      <c r="D826" s="21" t="s">
        <v>793</v>
      </c>
      <c r="E826" s="22">
        <v>10</v>
      </c>
      <c r="F826" s="22">
        <v>6</v>
      </c>
      <c r="G826" s="24">
        <f>$G$592</f>
        <v>6.0999999999999999E-2</v>
      </c>
      <c r="H826" s="24">
        <f t="shared" si="104"/>
        <v>0.61</v>
      </c>
      <c r="I826" s="25">
        <f>H826+H827</f>
        <v>1.4300000000000002</v>
      </c>
      <c r="J826" s="24">
        <f t="shared" si="105"/>
        <v>0.36599999999999999</v>
      </c>
      <c r="K826" s="25">
        <f>J826+J827</f>
        <v>0.85799999999999998</v>
      </c>
      <c r="L826" s="24"/>
      <c r="M826" s="24"/>
      <c r="N826" s="24"/>
      <c r="O826" s="24">
        <f>I826*$Q$7</f>
        <v>2.145E-2</v>
      </c>
      <c r="P826" s="24">
        <f>K826*$Q$7</f>
        <v>1.2869999999999999E-2</v>
      </c>
      <c r="Q826" s="24"/>
      <c r="R826" s="24">
        <f>I826*$T$7</f>
        <v>0.48620000000000008</v>
      </c>
      <c r="S826" s="26">
        <f>K826*$T$7</f>
        <v>0.29172000000000003</v>
      </c>
      <c r="T826" s="44"/>
      <c r="U826" s="27">
        <f>I826*$W$7</f>
        <v>1.4300000000000003E-4</v>
      </c>
      <c r="V826" s="27">
        <f>K826*$W$7</f>
        <v>8.5799999999999998E-5</v>
      </c>
      <c r="W826" s="44"/>
      <c r="X826" s="24">
        <f>I826*$Z$7</f>
        <v>1.088802</v>
      </c>
      <c r="Y826" s="24">
        <f>K826*$Z$7</f>
        <v>0.65328120000000001</v>
      </c>
      <c r="Z826" s="44"/>
      <c r="AA826" s="24">
        <f>I826+O826+R826+U826+X826</f>
        <v>3.0265950000000004</v>
      </c>
      <c r="AB826" s="24">
        <f>K826+P826+S826+V826+Y826</f>
        <v>1.815957</v>
      </c>
      <c r="AC826" s="24">
        <f>AA826*$AE$7</f>
        <v>6.0531900000000007</v>
      </c>
      <c r="AD826" s="24">
        <f>AB826*$AE$7</f>
        <v>3.6319140000000001</v>
      </c>
      <c r="AE826" s="44"/>
      <c r="AF826" s="24">
        <f>(AA826+AC826)*$AH$7</f>
        <v>0.27239355000000004</v>
      </c>
      <c r="AG826" s="24">
        <f>(AB826+AD826)*$AH$7</f>
        <v>0.16343612999999999</v>
      </c>
      <c r="AH826" s="44"/>
      <c r="AI826" s="28">
        <f>AA826+AC826+AF826</f>
        <v>9.3521785500000014</v>
      </c>
      <c r="AJ826" s="28">
        <f>AB826+AD826+AG826</f>
        <v>5.6113071300000001</v>
      </c>
      <c r="AK826" s="28">
        <f>AI826*$AM$7</f>
        <v>1.8704357100000004</v>
      </c>
      <c r="AL826" s="28">
        <f>AJ826*$AM$7</f>
        <v>1.1222614260000001</v>
      </c>
      <c r="AM826" s="73"/>
      <c r="AN826" s="28">
        <f>AI826+AK826</f>
        <v>11.222614260000002</v>
      </c>
      <c r="AO826" s="28">
        <f>AJ826+AL826</f>
        <v>6.7335685559999998</v>
      </c>
    </row>
    <row r="827" spans="1:41" s="13" customFormat="1" ht="21.75" customHeight="1">
      <c r="A827" s="160"/>
      <c r="B827" s="161"/>
      <c r="C827" s="162"/>
      <c r="D827" s="21" t="s">
        <v>49</v>
      </c>
      <c r="E827" s="22">
        <v>20</v>
      </c>
      <c r="F827" s="22">
        <v>12</v>
      </c>
      <c r="G827" s="24">
        <f>$G$591</f>
        <v>4.1000000000000002E-2</v>
      </c>
      <c r="H827" s="24">
        <f t="shared" si="104"/>
        <v>0.82000000000000006</v>
      </c>
      <c r="I827" s="25"/>
      <c r="J827" s="24">
        <f t="shared" si="105"/>
        <v>0.49199999999999999</v>
      </c>
      <c r="K827" s="25"/>
      <c r="L827" s="24"/>
      <c r="M827" s="24"/>
      <c r="N827" s="24"/>
      <c r="O827" s="24"/>
      <c r="P827" s="24"/>
      <c r="Q827" s="24"/>
      <c r="R827" s="24"/>
      <c r="S827" s="26"/>
      <c r="T827" s="44"/>
      <c r="U827" s="27"/>
      <c r="V827" s="27"/>
      <c r="W827" s="44"/>
      <c r="X827" s="24"/>
      <c r="Y827" s="24"/>
      <c r="Z827" s="44"/>
      <c r="AA827" s="24"/>
      <c r="AB827" s="24"/>
      <c r="AC827" s="24"/>
      <c r="AD827" s="24"/>
      <c r="AE827" s="44"/>
      <c r="AF827" s="24"/>
      <c r="AG827" s="24"/>
      <c r="AH827" s="44"/>
      <c r="AI827" s="28"/>
      <c r="AJ827" s="28"/>
      <c r="AK827" s="28"/>
      <c r="AL827" s="28"/>
      <c r="AM827" s="73"/>
      <c r="AN827" s="28"/>
      <c r="AO827" s="28"/>
    </row>
    <row r="828" spans="1:41" s="13" customFormat="1" ht="26.25" customHeight="1">
      <c r="A828" s="160" t="s">
        <v>1032</v>
      </c>
      <c r="B828" s="161" t="s">
        <v>1033</v>
      </c>
      <c r="C828" s="162" t="s">
        <v>178</v>
      </c>
      <c r="D828" s="21" t="s">
        <v>793</v>
      </c>
      <c r="E828" s="22">
        <v>15</v>
      </c>
      <c r="F828" s="22">
        <v>9</v>
      </c>
      <c r="G828" s="24">
        <f>$G$592</f>
        <v>6.0999999999999999E-2</v>
      </c>
      <c r="H828" s="24">
        <f t="shared" si="104"/>
        <v>0.91500000000000004</v>
      </c>
      <c r="I828" s="25">
        <f>H828+H829</f>
        <v>2.76</v>
      </c>
      <c r="J828" s="24">
        <f t="shared" si="105"/>
        <v>0.54899999999999993</v>
      </c>
      <c r="K828" s="25">
        <f>J828+J829</f>
        <v>1.6559999999999999</v>
      </c>
      <c r="L828" s="24"/>
      <c r="M828" s="24"/>
      <c r="N828" s="24"/>
      <c r="O828" s="24">
        <f>I828*$Q$7</f>
        <v>4.1399999999999992E-2</v>
      </c>
      <c r="P828" s="24">
        <f>K828*$Q$7</f>
        <v>2.4839999999999997E-2</v>
      </c>
      <c r="Q828" s="24"/>
      <c r="R828" s="24">
        <f>I828*$T$7</f>
        <v>0.93840000000000001</v>
      </c>
      <c r="S828" s="26">
        <f>K828*$T$7</f>
        <v>0.56303999999999998</v>
      </c>
      <c r="T828" s="44"/>
      <c r="U828" s="27">
        <f>I828*$W$7</f>
        <v>2.7599999999999999E-4</v>
      </c>
      <c r="V828" s="27">
        <f>K828*$W$7</f>
        <v>1.6559999999999999E-4</v>
      </c>
      <c r="W828" s="44"/>
      <c r="X828" s="24">
        <f>I828*$Z$7</f>
        <v>2.1014639999999996</v>
      </c>
      <c r="Y828" s="24">
        <f>K828*$Z$7</f>
        <v>1.2608784</v>
      </c>
      <c r="Z828" s="44"/>
      <c r="AA828" s="24">
        <f>I828+O828+R828+U828+X828</f>
        <v>5.8415399999999993</v>
      </c>
      <c r="AB828" s="24">
        <f>K828+P828+S828+V828+Y828</f>
        <v>3.5049239999999999</v>
      </c>
      <c r="AC828" s="24">
        <f>AA828*$AE$7</f>
        <v>11.683079999999999</v>
      </c>
      <c r="AD828" s="24">
        <f>AB828*$AE$7</f>
        <v>7.0098479999999999</v>
      </c>
      <c r="AE828" s="44"/>
      <c r="AF828" s="24">
        <f>(AA828+AC828)*$AH$7</f>
        <v>0.52573859999999994</v>
      </c>
      <c r="AG828" s="24">
        <f>(AB828+AD828)*$AH$7</f>
        <v>0.31544316</v>
      </c>
      <c r="AH828" s="44"/>
      <c r="AI828" s="28">
        <f>AA828+AC828+AF828</f>
        <v>18.050358599999999</v>
      </c>
      <c r="AJ828" s="28">
        <f>AB828+AD828+AG828</f>
        <v>10.83021516</v>
      </c>
      <c r="AK828" s="28">
        <f>AI828*$AM$7</f>
        <v>3.6100717200000001</v>
      </c>
      <c r="AL828" s="28">
        <f>AJ828*$AM$7</f>
        <v>2.1660430320000001</v>
      </c>
      <c r="AM828" s="73"/>
      <c r="AN828" s="28">
        <f>AI828+AK828</f>
        <v>21.66043032</v>
      </c>
      <c r="AO828" s="28">
        <f>AJ828+AL828</f>
        <v>12.996258191999999</v>
      </c>
    </row>
    <row r="829" spans="1:41" s="13" customFormat="1" ht="26.25" customHeight="1">
      <c r="A829" s="160"/>
      <c r="B829" s="161"/>
      <c r="C829" s="162"/>
      <c r="D829" s="21" t="s">
        <v>49</v>
      </c>
      <c r="E829" s="22">
        <v>45</v>
      </c>
      <c r="F829" s="22">
        <v>27</v>
      </c>
      <c r="G829" s="24">
        <f>$G$591</f>
        <v>4.1000000000000002E-2</v>
      </c>
      <c r="H829" s="24">
        <f t="shared" si="104"/>
        <v>1.845</v>
      </c>
      <c r="I829" s="25"/>
      <c r="J829" s="24">
        <f t="shared" si="105"/>
        <v>1.107</v>
      </c>
      <c r="K829" s="25"/>
      <c r="L829" s="24"/>
      <c r="M829" s="24"/>
      <c r="N829" s="24"/>
      <c r="O829" s="24"/>
      <c r="P829" s="24"/>
      <c r="Q829" s="24"/>
      <c r="R829" s="24"/>
      <c r="S829" s="26"/>
      <c r="T829" s="44"/>
      <c r="U829" s="27"/>
      <c r="V829" s="27"/>
      <c r="W829" s="44"/>
      <c r="X829" s="24"/>
      <c r="Y829" s="24"/>
      <c r="Z829" s="44"/>
      <c r="AA829" s="24"/>
      <c r="AB829" s="24"/>
      <c r="AC829" s="24"/>
      <c r="AD829" s="24"/>
      <c r="AE829" s="44"/>
      <c r="AF829" s="24"/>
      <c r="AG829" s="24"/>
      <c r="AH829" s="44"/>
      <c r="AI829" s="28"/>
      <c r="AJ829" s="28"/>
      <c r="AK829" s="28"/>
      <c r="AL829" s="28"/>
      <c r="AM829" s="73"/>
      <c r="AN829" s="28"/>
      <c r="AO829" s="28"/>
    </row>
    <row r="830" spans="1:41" s="13" customFormat="1" ht="28.5" customHeight="1">
      <c r="A830" s="160" t="s">
        <v>1034</v>
      </c>
      <c r="B830" s="161" t="s">
        <v>1035</v>
      </c>
      <c r="C830" s="162" t="s">
        <v>178</v>
      </c>
      <c r="D830" s="21" t="s">
        <v>793</v>
      </c>
      <c r="E830" s="22">
        <v>8</v>
      </c>
      <c r="F830" s="22">
        <v>5</v>
      </c>
      <c r="G830" s="24">
        <f>$G$592</f>
        <v>6.0999999999999999E-2</v>
      </c>
      <c r="H830" s="24">
        <f t="shared" si="104"/>
        <v>0.48799999999999999</v>
      </c>
      <c r="I830" s="25">
        <f>H830+H831</f>
        <v>1.5130000000000001</v>
      </c>
      <c r="J830" s="24">
        <f t="shared" si="105"/>
        <v>0.30499999999999999</v>
      </c>
      <c r="K830" s="25">
        <f>J830+J831</f>
        <v>0.91999999999999993</v>
      </c>
      <c r="L830" s="24"/>
      <c r="M830" s="24"/>
      <c r="N830" s="24"/>
      <c r="O830" s="24">
        <f>I830*$Q$7</f>
        <v>2.2695E-2</v>
      </c>
      <c r="P830" s="24">
        <f>K830*$Q$7</f>
        <v>1.3799999999999998E-2</v>
      </c>
      <c r="Q830" s="24"/>
      <c r="R830" s="24">
        <f>I830*$T$7</f>
        <v>0.5144200000000001</v>
      </c>
      <c r="S830" s="26">
        <f>K830*$T$7</f>
        <v>0.31280000000000002</v>
      </c>
      <c r="T830" s="44"/>
      <c r="U830" s="27">
        <f>I830*$W$7</f>
        <v>1.5130000000000002E-4</v>
      </c>
      <c r="V830" s="27">
        <f>K830*$W$7</f>
        <v>9.2E-5</v>
      </c>
      <c r="W830" s="44"/>
      <c r="X830" s="24">
        <f>I830*$Z$7</f>
        <v>1.1519982</v>
      </c>
      <c r="Y830" s="24">
        <f>K830*$Z$7</f>
        <v>0.70048799999999989</v>
      </c>
      <c r="Z830" s="44"/>
      <c r="AA830" s="24">
        <f>I830+O830+R830+U830+X830</f>
        <v>3.2022645000000001</v>
      </c>
      <c r="AB830" s="24">
        <f>K830+P830+S830+V830+Y830</f>
        <v>1.9471799999999999</v>
      </c>
      <c r="AC830" s="24">
        <f>AA830*$AE$7</f>
        <v>6.4045290000000001</v>
      </c>
      <c r="AD830" s="24">
        <f>AB830*$AE$7</f>
        <v>3.8943599999999998</v>
      </c>
      <c r="AE830" s="44"/>
      <c r="AF830" s="24">
        <f>(AA830+AC830)*$AH$7</f>
        <v>0.28820380499999998</v>
      </c>
      <c r="AG830" s="24">
        <f>(AB830+AD830)*$AH$7</f>
        <v>0.17524619999999999</v>
      </c>
      <c r="AH830" s="44"/>
      <c r="AI830" s="28">
        <f>AA830+AC830+AF830</f>
        <v>9.8949973050000004</v>
      </c>
      <c r="AJ830" s="28">
        <f>AB830+AD830+AG830</f>
        <v>6.0167862000000003</v>
      </c>
      <c r="AK830" s="28">
        <f>AI830*$AM$7</f>
        <v>1.9789994610000001</v>
      </c>
      <c r="AL830" s="28">
        <f>AJ830*$AM$7</f>
        <v>1.2033572400000001</v>
      </c>
      <c r="AM830" s="73"/>
      <c r="AN830" s="28">
        <f>AI830+AK830</f>
        <v>11.873996766000001</v>
      </c>
      <c r="AO830" s="28">
        <f>AJ830+AL830</f>
        <v>7.2201434400000002</v>
      </c>
    </row>
    <row r="831" spans="1:41" s="13" customFormat="1" ht="26.25" customHeight="1">
      <c r="A831" s="160"/>
      <c r="B831" s="161"/>
      <c r="C831" s="162"/>
      <c r="D831" s="21" t="s">
        <v>49</v>
      </c>
      <c r="E831" s="22">
        <v>25</v>
      </c>
      <c r="F831" s="22">
        <v>15</v>
      </c>
      <c r="G831" s="24">
        <f>$G$591</f>
        <v>4.1000000000000002E-2</v>
      </c>
      <c r="H831" s="24">
        <f t="shared" si="104"/>
        <v>1.0250000000000001</v>
      </c>
      <c r="I831" s="25"/>
      <c r="J831" s="24">
        <f t="shared" si="105"/>
        <v>0.61499999999999999</v>
      </c>
      <c r="K831" s="25"/>
      <c r="L831" s="24"/>
      <c r="M831" s="24"/>
      <c r="N831" s="24"/>
      <c r="O831" s="24"/>
      <c r="P831" s="24"/>
      <c r="Q831" s="24"/>
      <c r="R831" s="24"/>
      <c r="S831" s="26"/>
      <c r="T831" s="44"/>
      <c r="U831" s="27"/>
      <c r="V831" s="27"/>
      <c r="W831" s="44"/>
      <c r="X831" s="24"/>
      <c r="Y831" s="24"/>
      <c r="Z831" s="44"/>
      <c r="AA831" s="24"/>
      <c r="AB831" s="24"/>
      <c r="AC831" s="24"/>
      <c r="AD831" s="24"/>
      <c r="AE831" s="44"/>
      <c r="AF831" s="24"/>
      <c r="AG831" s="24"/>
      <c r="AH831" s="44"/>
      <c r="AI831" s="28"/>
      <c r="AJ831" s="28"/>
      <c r="AK831" s="28"/>
      <c r="AL831" s="28"/>
      <c r="AM831" s="73"/>
      <c r="AN831" s="28"/>
      <c r="AO831" s="28"/>
    </row>
    <row r="832" spans="1:41" s="58" customFormat="1" ht="38.25" customHeight="1">
      <c r="A832" s="59" t="s">
        <v>1036</v>
      </c>
      <c r="B832" s="60" t="s">
        <v>1037</v>
      </c>
      <c r="C832" s="50"/>
      <c r="D832" s="50"/>
      <c r="E832" s="51"/>
      <c r="F832" s="51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3"/>
      <c r="T832" s="54"/>
      <c r="U832" s="55"/>
      <c r="V832" s="55"/>
      <c r="W832" s="54"/>
      <c r="X832" s="52"/>
      <c r="Y832" s="52"/>
      <c r="Z832" s="54"/>
      <c r="AA832" s="52"/>
      <c r="AB832" s="52"/>
      <c r="AC832" s="52"/>
      <c r="AD832" s="52"/>
      <c r="AE832" s="54"/>
      <c r="AF832" s="52"/>
      <c r="AG832" s="52"/>
      <c r="AH832" s="54"/>
      <c r="AI832" s="56"/>
      <c r="AJ832" s="56"/>
      <c r="AK832" s="56"/>
      <c r="AL832" s="56"/>
      <c r="AM832" s="57"/>
      <c r="AN832" s="56"/>
      <c r="AO832" s="56"/>
    </row>
    <row r="833" spans="1:41" s="13" customFormat="1" ht="38.25" customHeight="1">
      <c r="A833" s="19" t="s">
        <v>1038</v>
      </c>
      <c r="B833" s="20" t="s">
        <v>1039</v>
      </c>
      <c r="C833" s="21"/>
      <c r="D833" s="21"/>
      <c r="E833" s="22"/>
      <c r="F833" s="22"/>
      <c r="G833" s="24"/>
      <c r="H833" s="24"/>
      <c r="I833" s="25"/>
      <c r="J833" s="24"/>
      <c r="K833" s="25"/>
      <c r="L833" s="24"/>
      <c r="M833" s="24"/>
      <c r="N833" s="24"/>
      <c r="O833" s="24"/>
      <c r="P833" s="24"/>
      <c r="Q833" s="24"/>
      <c r="R833" s="24"/>
      <c r="S833" s="26"/>
      <c r="T833" s="44"/>
      <c r="U833" s="27"/>
      <c r="V833" s="27"/>
      <c r="W833" s="44"/>
      <c r="X833" s="24"/>
      <c r="Y833" s="24"/>
      <c r="Z833" s="44"/>
      <c r="AA833" s="24"/>
      <c r="AB833" s="24"/>
      <c r="AC833" s="24"/>
      <c r="AD833" s="24"/>
      <c r="AE833" s="44"/>
      <c r="AF833" s="24"/>
      <c r="AG833" s="24"/>
      <c r="AH833" s="44"/>
      <c r="AI833" s="28"/>
      <c r="AJ833" s="28"/>
      <c r="AK833" s="28"/>
      <c r="AL833" s="28"/>
      <c r="AM833" s="73"/>
      <c r="AN833" s="28"/>
      <c r="AO833" s="28"/>
    </row>
    <row r="834" spans="1:41" s="13" customFormat="1" ht="38.25" customHeight="1">
      <c r="A834" s="19" t="s">
        <v>1040</v>
      </c>
      <c r="B834" s="20" t="s">
        <v>1041</v>
      </c>
      <c r="C834" s="21"/>
      <c r="D834" s="21"/>
      <c r="E834" s="22"/>
      <c r="F834" s="22"/>
      <c r="G834" s="24"/>
      <c r="H834" s="24"/>
      <c r="I834" s="25"/>
      <c r="J834" s="24"/>
      <c r="K834" s="25"/>
      <c r="L834" s="24"/>
      <c r="M834" s="24"/>
      <c r="N834" s="24"/>
      <c r="O834" s="24"/>
      <c r="P834" s="24"/>
      <c r="Q834" s="24"/>
      <c r="R834" s="24"/>
      <c r="S834" s="26"/>
      <c r="T834" s="44"/>
      <c r="U834" s="27"/>
      <c r="V834" s="27"/>
      <c r="W834" s="44"/>
      <c r="X834" s="24"/>
      <c r="Y834" s="24"/>
      <c r="Z834" s="44"/>
      <c r="AA834" s="24"/>
      <c r="AB834" s="24"/>
      <c r="AC834" s="24"/>
      <c r="AD834" s="24"/>
      <c r="AE834" s="44"/>
      <c r="AF834" s="24"/>
      <c r="AG834" s="24"/>
      <c r="AH834" s="44"/>
      <c r="AI834" s="28"/>
      <c r="AJ834" s="28"/>
      <c r="AK834" s="28"/>
      <c r="AL834" s="28"/>
      <c r="AM834" s="73"/>
      <c r="AN834" s="28"/>
      <c r="AO834" s="28"/>
    </row>
    <row r="835" spans="1:41" s="13" customFormat="1" ht="24.75" customHeight="1">
      <c r="A835" s="160" t="s">
        <v>1042</v>
      </c>
      <c r="B835" s="161" t="s">
        <v>1043</v>
      </c>
      <c r="C835" s="162" t="s">
        <v>178</v>
      </c>
      <c r="D835" s="21" t="s">
        <v>793</v>
      </c>
      <c r="E835" s="22">
        <v>5</v>
      </c>
      <c r="F835" s="22">
        <v>5</v>
      </c>
      <c r="G835" s="24">
        <f>$G$592</f>
        <v>6.0999999999999999E-2</v>
      </c>
      <c r="H835" s="24">
        <f t="shared" si="104"/>
        <v>0.30499999999999999</v>
      </c>
      <c r="I835" s="25">
        <f>H835+H836</f>
        <v>0.71500000000000008</v>
      </c>
      <c r="J835" s="24">
        <f t="shared" si="105"/>
        <v>0.30499999999999999</v>
      </c>
      <c r="K835" s="25">
        <f>J835+J836</f>
        <v>0.71500000000000008</v>
      </c>
      <c r="L835" s="24"/>
      <c r="M835" s="24"/>
      <c r="N835" s="24"/>
      <c r="O835" s="24">
        <f>I835*$Q$7</f>
        <v>1.0725E-2</v>
      </c>
      <c r="P835" s="24">
        <f>K835*$Q$7</f>
        <v>1.0725E-2</v>
      </c>
      <c r="Q835" s="24"/>
      <c r="R835" s="24">
        <f>I835*$T$7</f>
        <v>0.24310000000000004</v>
      </c>
      <c r="S835" s="26">
        <f>K835*$T$7</f>
        <v>0.24310000000000004</v>
      </c>
      <c r="T835" s="44"/>
      <c r="U835" s="27">
        <f>I835*$W$7</f>
        <v>7.1500000000000017E-5</v>
      </c>
      <c r="V835" s="27">
        <f>K835*$W$7</f>
        <v>7.1500000000000017E-5</v>
      </c>
      <c r="W835" s="44"/>
      <c r="X835" s="24">
        <f>I835*$Z$7</f>
        <v>0.54440100000000002</v>
      </c>
      <c r="Y835" s="24">
        <f>K835*$Z$7</f>
        <v>0.54440100000000002</v>
      </c>
      <c r="Z835" s="44"/>
      <c r="AA835" s="24">
        <f>I835+O835+R835+U835+X835</f>
        <v>1.5132975000000002</v>
      </c>
      <c r="AB835" s="24">
        <f>K835+P835+S835+V835+Y835</f>
        <v>1.5132975000000002</v>
      </c>
      <c r="AC835" s="24">
        <f>AA835*$AE$7</f>
        <v>3.0265950000000004</v>
      </c>
      <c r="AD835" s="24">
        <f>AB835*$AE$7</f>
        <v>3.0265950000000004</v>
      </c>
      <c r="AE835" s="44"/>
      <c r="AF835" s="24">
        <f>(AA835+AC835)*$AH$7</f>
        <v>0.13619677500000002</v>
      </c>
      <c r="AG835" s="24">
        <f>(AB835+AD835)*$AH$7</f>
        <v>0.13619677500000002</v>
      </c>
      <c r="AH835" s="44"/>
      <c r="AI835" s="28">
        <f>AA835+AC835+AF835</f>
        <v>4.6760892750000007</v>
      </c>
      <c r="AJ835" s="28">
        <f>AB835+AD835+AG835</f>
        <v>4.6760892750000007</v>
      </c>
      <c r="AK835" s="28">
        <f>AI835*$AM$7</f>
        <v>0.93521785500000021</v>
      </c>
      <c r="AL835" s="28">
        <f>AJ835*$AM$7</f>
        <v>0.93521785500000021</v>
      </c>
      <c r="AM835" s="73"/>
      <c r="AN835" s="28">
        <f>AI835+AK835</f>
        <v>5.611307130000001</v>
      </c>
      <c r="AO835" s="28">
        <f>AJ835+AL835</f>
        <v>5.611307130000001</v>
      </c>
    </row>
    <row r="836" spans="1:41" s="13" customFormat="1" ht="30" customHeight="1">
      <c r="A836" s="160"/>
      <c r="B836" s="161"/>
      <c r="C836" s="162"/>
      <c r="D836" s="21" t="s">
        <v>49</v>
      </c>
      <c r="E836" s="22">
        <v>10</v>
      </c>
      <c r="F836" s="22">
        <v>10</v>
      </c>
      <c r="G836" s="24">
        <f>$G$591</f>
        <v>4.1000000000000002E-2</v>
      </c>
      <c r="H836" s="24">
        <f t="shared" si="104"/>
        <v>0.41000000000000003</v>
      </c>
      <c r="I836" s="25"/>
      <c r="J836" s="24">
        <f t="shared" si="105"/>
        <v>0.41000000000000003</v>
      </c>
      <c r="K836" s="25"/>
      <c r="L836" s="24"/>
      <c r="M836" s="24"/>
      <c r="N836" s="24"/>
      <c r="O836" s="24"/>
      <c r="P836" s="24"/>
      <c r="Q836" s="24"/>
      <c r="R836" s="24"/>
      <c r="S836" s="26"/>
      <c r="T836" s="44"/>
      <c r="U836" s="27"/>
      <c r="V836" s="27"/>
      <c r="W836" s="44"/>
      <c r="X836" s="24"/>
      <c r="Y836" s="24"/>
      <c r="Z836" s="44"/>
      <c r="AA836" s="24"/>
      <c r="AB836" s="24"/>
      <c r="AC836" s="24"/>
      <c r="AD836" s="24"/>
      <c r="AE836" s="44"/>
      <c r="AF836" s="24"/>
      <c r="AG836" s="24"/>
      <c r="AH836" s="44"/>
      <c r="AI836" s="28"/>
      <c r="AJ836" s="28"/>
      <c r="AK836" s="28"/>
      <c r="AL836" s="28"/>
      <c r="AM836" s="73"/>
      <c r="AN836" s="28"/>
      <c r="AO836" s="28"/>
    </row>
    <row r="837" spans="1:41" s="13" customFormat="1" ht="38.25" customHeight="1">
      <c r="A837" s="19" t="s">
        <v>1044</v>
      </c>
      <c r="B837" s="20" t="s">
        <v>1045</v>
      </c>
      <c r="C837" s="21"/>
      <c r="D837" s="21"/>
      <c r="E837" s="22"/>
      <c r="F837" s="22"/>
      <c r="G837" s="24"/>
      <c r="H837" s="24"/>
      <c r="I837" s="25"/>
      <c r="J837" s="24"/>
      <c r="K837" s="25"/>
      <c r="L837" s="24"/>
      <c r="M837" s="24"/>
      <c r="N837" s="24"/>
      <c r="O837" s="24"/>
      <c r="P837" s="24"/>
      <c r="Q837" s="24"/>
      <c r="R837" s="24"/>
      <c r="S837" s="26"/>
      <c r="T837" s="44"/>
      <c r="U837" s="27"/>
      <c r="V837" s="27"/>
      <c r="W837" s="44"/>
      <c r="X837" s="24"/>
      <c r="Y837" s="24"/>
      <c r="Z837" s="44"/>
      <c r="AA837" s="24"/>
      <c r="AB837" s="24"/>
      <c r="AC837" s="24"/>
      <c r="AD837" s="24"/>
      <c r="AE837" s="44"/>
      <c r="AF837" s="24"/>
      <c r="AG837" s="24"/>
      <c r="AH837" s="44"/>
      <c r="AI837" s="28"/>
      <c r="AJ837" s="28"/>
      <c r="AK837" s="28"/>
      <c r="AL837" s="28"/>
      <c r="AM837" s="73"/>
      <c r="AN837" s="28"/>
      <c r="AO837" s="28"/>
    </row>
    <row r="838" spans="1:41" s="13" customFormat="1" ht="26.25" customHeight="1">
      <c r="A838" s="160" t="s">
        <v>1046</v>
      </c>
      <c r="B838" s="161" t="s">
        <v>1047</v>
      </c>
      <c r="C838" s="162" t="s">
        <v>178</v>
      </c>
      <c r="D838" s="21" t="s">
        <v>793</v>
      </c>
      <c r="E838" s="22">
        <v>9</v>
      </c>
      <c r="F838" s="22">
        <v>9</v>
      </c>
      <c r="G838" s="24">
        <f>$G$592</f>
        <v>6.0999999999999999E-2</v>
      </c>
      <c r="H838" s="24">
        <f t="shared" si="104"/>
        <v>0.54899999999999993</v>
      </c>
      <c r="I838" s="25">
        <f>H838+H839</f>
        <v>1.2050000000000001</v>
      </c>
      <c r="J838" s="24">
        <f t="shared" si="105"/>
        <v>0.54899999999999993</v>
      </c>
      <c r="K838" s="25">
        <f>J838+J839</f>
        <v>1.2050000000000001</v>
      </c>
      <c r="L838" s="24"/>
      <c r="M838" s="24"/>
      <c r="N838" s="24"/>
      <c r="O838" s="24">
        <f>I838*$Q$7</f>
        <v>1.8075000000000001E-2</v>
      </c>
      <c r="P838" s="24">
        <f>K838*$Q$7</f>
        <v>1.8075000000000001E-2</v>
      </c>
      <c r="Q838" s="24"/>
      <c r="R838" s="24">
        <f>I838*$T$7</f>
        <v>0.40970000000000006</v>
      </c>
      <c r="S838" s="26">
        <f>K838*$T$7</f>
        <v>0.40970000000000006</v>
      </c>
      <c r="T838" s="44"/>
      <c r="U838" s="27">
        <f>I838*$W$7</f>
        <v>1.2050000000000002E-4</v>
      </c>
      <c r="V838" s="27">
        <f>K838*$W$7</f>
        <v>1.2050000000000002E-4</v>
      </c>
      <c r="W838" s="44"/>
      <c r="X838" s="24">
        <f>I838*$Z$7</f>
        <v>0.91748700000000005</v>
      </c>
      <c r="Y838" s="24">
        <f>K838*$Z$7</f>
        <v>0.91748700000000005</v>
      </c>
      <c r="Z838" s="44"/>
      <c r="AA838" s="24">
        <f>I838+O838+R838+U838+X838</f>
        <v>2.5503825</v>
      </c>
      <c r="AB838" s="24">
        <f>K838+P838+S838+V838+Y838</f>
        <v>2.5503825</v>
      </c>
      <c r="AC838" s="24">
        <f>AA838*$AE$7</f>
        <v>5.100765</v>
      </c>
      <c r="AD838" s="24">
        <f>AB838*$AE$7</f>
        <v>5.100765</v>
      </c>
      <c r="AE838" s="44"/>
      <c r="AF838" s="24">
        <f>(AA838+AC838)*$AH$7</f>
        <v>0.22953442500000001</v>
      </c>
      <c r="AG838" s="24">
        <f>(AB838+AD838)*$AH$7</f>
        <v>0.22953442500000001</v>
      </c>
      <c r="AH838" s="44"/>
      <c r="AI838" s="28">
        <f>AA838+AC838+AF838</f>
        <v>7.8806819250000002</v>
      </c>
      <c r="AJ838" s="28">
        <f>AB838+AD838+AG838</f>
        <v>7.8806819250000002</v>
      </c>
      <c r="AK838" s="28">
        <f>AI838*$AM$7</f>
        <v>1.5761363850000001</v>
      </c>
      <c r="AL838" s="28">
        <f>AJ838*$AM$7</f>
        <v>1.5761363850000001</v>
      </c>
      <c r="AM838" s="73"/>
      <c r="AN838" s="28">
        <f>AI838+AK838</f>
        <v>9.4568183100000009</v>
      </c>
      <c r="AO838" s="28">
        <f>AJ838+AL838</f>
        <v>9.4568183100000009</v>
      </c>
    </row>
    <row r="839" spans="1:41" s="13" customFormat="1" ht="24.75" customHeight="1">
      <c r="A839" s="160"/>
      <c r="B839" s="161"/>
      <c r="C839" s="162"/>
      <c r="D839" s="21" t="s">
        <v>49</v>
      </c>
      <c r="E839" s="22">
        <v>16</v>
      </c>
      <c r="F839" s="22">
        <v>16</v>
      </c>
      <c r="G839" s="24">
        <f>$G$591</f>
        <v>4.1000000000000002E-2</v>
      </c>
      <c r="H839" s="24">
        <f t="shared" si="104"/>
        <v>0.65600000000000003</v>
      </c>
      <c r="I839" s="25"/>
      <c r="J839" s="24">
        <f t="shared" si="105"/>
        <v>0.65600000000000003</v>
      </c>
      <c r="K839" s="25"/>
      <c r="L839" s="24"/>
      <c r="M839" s="24"/>
      <c r="N839" s="24"/>
      <c r="O839" s="24"/>
      <c r="P839" s="24"/>
      <c r="Q839" s="24"/>
      <c r="R839" s="24"/>
      <c r="S839" s="26"/>
      <c r="T839" s="44"/>
      <c r="U839" s="27"/>
      <c r="V839" s="27"/>
      <c r="W839" s="44"/>
      <c r="X839" s="24"/>
      <c r="Y839" s="24"/>
      <c r="Z839" s="44"/>
      <c r="AA839" s="24"/>
      <c r="AB839" s="24"/>
      <c r="AC839" s="24"/>
      <c r="AD839" s="24"/>
      <c r="AE839" s="44"/>
      <c r="AF839" s="24"/>
      <c r="AG839" s="24"/>
      <c r="AH839" s="44"/>
      <c r="AI839" s="28"/>
      <c r="AJ839" s="28"/>
      <c r="AK839" s="28"/>
      <c r="AL839" s="28"/>
      <c r="AM839" s="73"/>
      <c r="AN839" s="28"/>
      <c r="AO839" s="28"/>
    </row>
    <row r="840" spans="1:41" s="13" customFormat="1" ht="28.5" customHeight="1">
      <c r="A840" s="160" t="s">
        <v>1048</v>
      </c>
      <c r="B840" s="161" t="s">
        <v>1049</v>
      </c>
      <c r="C840" s="162" t="s">
        <v>178</v>
      </c>
      <c r="D840" s="21" t="s">
        <v>793</v>
      </c>
      <c r="E840" s="22">
        <v>13</v>
      </c>
      <c r="F840" s="22">
        <v>13</v>
      </c>
      <c r="G840" s="24">
        <f>$G$592</f>
        <v>6.0999999999999999E-2</v>
      </c>
      <c r="H840" s="24">
        <f t="shared" si="104"/>
        <v>0.79299999999999993</v>
      </c>
      <c r="I840" s="25">
        <f>H840+H841</f>
        <v>1.6949999999999998</v>
      </c>
      <c r="J840" s="24">
        <f t="shared" si="105"/>
        <v>0.79299999999999993</v>
      </c>
      <c r="K840" s="25">
        <f>J840+J841</f>
        <v>1.6949999999999998</v>
      </c>
      <c r="L840" s="24"/>
      <c r="M840" s="24"/>
      <c r="N840" s="24"/>
      <c r="O840" s="24">
        <f>I840*$Q$7</f>
        <v>2.5424999999999996E-2</v>
      </c>
      <c r="P840" s="24">
        <f>K840*$Q$7</f>
        <v>2.5424999999999996E-2</v>
      </c>
      <c r="Q840" s="24"/>
      <c r="R840" s="24">
        <f>I840*$T$7</f>
        <v>0.57630000000000003</v>
      </c>
      <c r="S840" s="26">
        <f>K840*$T$7</f>
        <v>0.57630000000000003</v>
      </c>
      <c r="T840" s="44"/>
      <c r="U840" s="27">
        <f>I840*$W$7</f>
        <v>1.695E-4</v>
      </c>
      <c r="V840" s="27">
        <f>K840*$W$7</f>
        <v>1.695E-4</v>
      </c>
      <c r="W840" s="44"/>
      <c r="X840" s="24">
        <f>I840*$Z$7</f>
        <v>1.2905729999999997</v>
      </c>
      <c r="Y840" s="24">
        <f>K840*$Z$7</f>
        <v>1.2905729999999997</v>
      </c>
      <c r="Z840" s="44"/>
      <c r="AA840" s="24">
        <f>I840+O840+R840+U840+X840</f>
        <v>3.5874674999999998</v>
      </c>
      <c r="AB840" s="24">
        <f>K840+P840+S840+V840+Y840</f>
        <v>3.5874674999999998</v>
      </c>
      <c r="AC840" s="24">
        <f>AA840*$AE$7</f>
        <v>7.1749349999999996</v>
      </c>
      <c r="AD840" s="24">
        <f>AB840*$AE$7</f>
        <v>7.1749349999999996</v>
      </c>
      <c r="AE840" s="44"/>
      <c r="AF840" s="24">
        <f>(AA840+AC840)*$AH$7</f>
        <v>0.32287207499999998</v>
      </c>
      <c r="AG840" s="24">
        <f>(AB840+AD840)*$AH$7</f>
        <v>0.32287207499999998</v>
      </c>
      <c r="AH840" s="44"/>
      <c r="AI840" s="28">
        <f>AA840+AC840+AF840</f>
        <v>11.085274575</v>
      </c>
      <c r="AJ840" s="28">
        <f>AB840+AD840+AG840</f>
        <v>11.085274575</v>
      </c>
      <c r="AK840" s="28">
        <f>AI840*$AM$7</f>
        <v>2.2170549149999998</v>
      </c>
      <c r="AL840" s="28">
        <f>AJ840*$AM$7</f>
        <v>2.2170549149999998</v>
      </c>
      <c r="AM840" s="73"/>
      <c r="AN840" s="28">
        <f>AI840+AK840</f>
        <v>13.30232949</v>
      </c>
      <c r="AO840" s="28">
        <f>AJ840+AL840</f>
        <v>13.30232949</v>
      </c>
    </row>
    <row r="841" spans="1:41" s="13" customFormat="1" ht="26.25" customHeight="1">
      <c r="A841" s="160"/>
      <c r="B841" s="161"/>
      <c r="C841" s="162"/>
      <c r="D841" s="21" t="s">
        <v>49</v>
      </c>
      <c r="E841" s="22">
        <v>22</v>
      </c>
      <c r="F841" s="22">
        <v>22</v>
      </c>
      <c r="G841" s="24">
        <f>$G$591</f>
        <v>4.1000000000000002E-2</v>
      </c>
      <c r="H841" s="24">
        <f t="shared" si="104"/>
        <v>0.90200000000000002</v>
      </c>
      <c r="I841" s="25"/>
      <c r="J841" s="24">
        <f t="shared" si="105"/>
        <v>0.90200000000000002</v>
      </c>
      <c r="K841" s="25"/>
      <c r="L841" s="24"/>
      <c r="M841" s="24"/>
      <c r="N841" s="24"/>
      <c r="O841" s="24"/>
      <c r="P841" s="24"/>
      <c r="Q841" s="24"/>
      <c r="R841" s="24"/>
      <c r="S841" s="26"/>
      <c r="T841" s="44"/>
      <c r="U841" s="27"/>
      <c r="V841" s="27"/>
      <c r="W841" s="44"/>
      <c r="X841" s="24"/>
      <c r="Y841" s="24"/>
      <c r="Z841" s="44"/>
      <c r="AA841" s="24"/>
      <c r="AB841" s="24"/>
      <c r="AC841" s="24"/>
      <c r="AD841" s="24"/>
      <c r="AE841" s="44"/>
      <c r="AF841" s="24"/>
      <c r="AG841" s="24"/>
      <c r="AH841" s="44"/>
      <c r="AI841" s="28"/>
      <c r="AJ841" s="28"/>
      <c r="AK841" s="28"/>
      <c r="AL841" s="28"/>
      <c r="AM841" s="73"/>
      <c r="AN841" s="28"/>
      <c r="AO841" s="28"/>
    </row>
    <row r="842" spans="1:41" s="13" customFormat="1" ht="25.5" customHeight="1">
      <c r="A842" s="19" t="s">
        <v>1050</v>
      </c>
      <c r="B842" s="20" t="s">
        <v>1051</v>
      </c>
      <c r="C842" s="21"/>
      <c r="D842" s="21"/>
      <c r="E842" s="22"/>
      <c r="F842" s="22"/>
      <c r="G842" s="24"/>
      <c r="H842" s="24"/>
      <c r="I842" s="25"/>
      <c r="J842" s="24"/>
      <c r="K842" s="25"/>
      <c r="L842" s="24"/>
      <c r="M842" s="24"/>
      <c r="N842" s="24"/>
      <c r="O842" s="24"/>
      <c r="P842" s="24"/>
      <c r="Q842" s="24"/>
      <c r="R842" s="24"/>
      <c r="S842" s="26"/>
      <c r="T842" s="44"/>
      <c r="U842" s="27"/>
      <c r="V842" s="27"/>
      <c r="W842" s="44"/>
      <c r="X842" s="24"/>
      <c r="Y842" s="24"/>
      <c r="Z842" s="44"/>
      <c r="AA842" s="24"/>
      <c r="AB842" s="24"/>
      <c r="AC842" s="24"/>
      <c r="AD842" s="24"/>
      <c r="AE842" s="44"/>
      <c r="AF842" s="24"/>
      <c r="AG842" s="24"/>
      <c r="AH842" s="44"/>
      <c r="AI842" s="28"/>
      <c r="AJ842" s="28"/>
      <c r="AK842" s="28"/>
      <c r="AL842" s="28"/>
      <c r="AM842" s="73"/>
      <c r="AN842" s="28"/>
      <c r="AO842" s="28"/>
    </row>
    <row r="843" spans="1:41" s="13" customFormat="1" ht="31.5" customHeight="1">
      <c r="A843" s="19" t="s">
        <v>1052</v>
      </c>
      <c r="B843" s="20" t="s">
        <v>1053</v>
      </c>
      <c r="C843" s="21"/>
      <c r="D843" s="21"/>
      <c r="E843" s="22"/>
      <c r="F843" s="22"/>
      <c r="G843" s="24"/>
      <c r="H843" s="24"/>
      <c r="I843" s="25"/>
      <c r="J843" s="24"/>
      <c r="K843" s="25"/>
      <c r="L843" s="24"/>
      <c r="M843" s="24"/>
      <c r="N843" s="24"/>
      <c r="O843" s="24"/>
      <c r="P843" s="24"/>
      <c r="Q843" s="24"/>
      <c r="R843" s="24"/>
      <c r="S843" s="26"/>
      <c r="T843" s="44"/>
      <c r="U843" s="27"/>
      <c r="V843" s="27"/>
      <c r="W843" s="44"/>
      <c r="X843" s="24"/>
      <c r="Y843" s="24"/>
      <c r="Z843" s="44"/>
      <c r="AA843" s="24"/>
      <c r="AB843" s="24"/>
      <c r="AC843" s="24"/>
      <c r="AD843" s="24"/>
      <c r="AE843" s="44"/>
      <c r="AF843" s="24"/>
      <c r="AG843" s="24"/>
      <c r="AH843" s="44"/>
      <c r="AI843" s="28"/>
      <c r="AJ843" s="28"/>
      <c r="AK843" s="28"/>
      <c r="AL843" s="28"/>
      <c r="AM843" s="73"/>
      <c r="AN843" s="28"/>
      <c r="AO843" s="28"/>
    </row>
    <row r="844" spans="1:41" s="13" customFormat="1" ht="25.5" customHeight="1">
      <c r="A844" s="160" t="s">
        <v>1054</v>
      </c>
      <c r="B844" s="161" t="s">
        <v>927</v>
      </c>
      <c r="C844" s="162" t="s">
        <v>178</v>
      </c>
      <c r="D844" s="21" t="s">
        <v>793</v>
      </c>
      <c r="E844" s="22">
        <v>4</v>
      </c>
      <c r="F844" s="22">
        <v>4</v>
      </c>
      <c r="G844" s="24">
        <f>$G$592</f>
        <v>6.0999999999999999E-2</v>
      </c>
      <c r="H844" s="24">
        <f t="shared" si="104"/>
        <v>0.24399999999999999</v>
      </c>
      <c r="I844" s="25">
        <f>H844+H845</f>
        <v>0.57200000000000006</v>
      </c>
      <c r="J844" s="24">
        <f t="shared" si="105"/>
        <v>0.24399999999999999</v>
      </c>
      <c r="K844" s="25">
        <f>J844+J845</f>
        <v>0.57200000000000006</v>
      </c>
      <c r="L844" s="24"/>
      <c r="M844" s="24"/>
      <c r="N844" s="24"/>
      <c r="O844" s="24">
        <f>I844*$Q$7</f>
        <v>8.5800000000000008E-3</v>
      </c>
      <c r="P844" s="24">
        <f>K844*$Q$7</f>
        <v>8.5800000000000008E-3</v>
      </c>
      <c r="Q844" s="24"/>
      <c r="R844" s="24">
        <f>I844*$T$7</f>
        <v>0.19448000000000004</v>
      </c>
      <c r="S844" s="26">
        <f>K844*$T$7</f>
        <v>0.19448000000000004</v>
      </c>
      <c r="T844" s="44"/>
      <c r="U844" s="27">
        <f>I844*$W$7</f>
        <v>5.7200000000000008E-5</v>
      </c>
      <c r="V844" s="27">
        <f>K844*$W$7</f>
        <v>5.7200000000000008E-5</v>
      </c>
      <c r="W844" s="44"/>
      <c r="X844" s="24">
        <f>I844*$Z$7</f>
        <v>0.43552080000000004</v>
      </c>
      <c r="Y844" s="24">
        <f>K844*$Z$7</f>
        <v>0.43552080000000004</v>
      </c>
      <c r="Z844" s="44"/>
      <c r="AA844" s="24">
        <f>I844+O844+R844+U844+X844</f>
        <v>1.2106380000000001</v>
      </c>
      <c r="AB844" s="24">
        <f>K844+P844+S844+V844+Y844</f>
        <v>1.2106380000000001</v>
      </c>
      <c r="AC844" s="24">
        <f>AA844*$AE$7</f>
        <v>2.4212760000000002</v>
      </c>
      <c r="AD844" s="24">
        <f>AB844*$AE$7</f>
        <v>2.4212760000000002</v>
      </c>
      <c r="AE844" s="44"/>
      <c r="AF844" s="24">
        <f>(AA844+AC844)*$AH$7</f>
        <v>0.10895742</v>
      </c>
      <c r="AG844" s="24">
        <f>(AB844+AD844)*$AH$7</f>
        <v>0.10895742</v>
      </c>
      <c r="AH844" s="44"/>
      <c r="AI844" s="28">
        <f>AA844+AC844+AF844</f>
        <v>3.7408714199999999</v>
      </c>
      <c r="AJ844" s="28">
        <f>AB844+AD844+AG844</f>
        <v>3.7408714199999999</v>
      </c>
      <c r="AK844" s="28">
        <f>AI844*$AM$7</f>
        <v>0.74817428400000008</v>
      </c>
      <c r="AL844" s="28">
        <f>AJ844*$AM$7</f>
        <v>0.74817428400000008</v>
      </c>
      <c r="AM844" s="73"/>
      <c r="AN844" s="28">
        <f>AI844+AK844</f>
        <v>4.4890457040000005</v>
      </c>
      <c r="AO844" s="28">
        <f>AJ844+AL844</f>
        <v>4.4890457040000005</v>
      </c>
    </row>
    <row r="845" spans="1:41" s="13" customFormat="1" ht="31.5" customHeight="1">
      <c r="A845" s="160"/>
      <c r="B845" s="161"/>
      <c r="C845" s="162"/>
      <c r="D845" s="21" t="s">
        <v>49</v>
      </c>
      <c r="E845" s="22">
        <v>8</v>
      </c>
      <c r="F845" s="22">
        <v>8</v>
      </c>
      <c r="G845" s="24">
        <f>$G$591</f>
        <v>4.1000000000000002E-2</v>
      </c>
      <c r="H845" s="24">
        <f t="shared" si="104"/>
        <v>0.32800000000000001</v>
      </c>
      <c r="I845" s="25"/>
      <c r="J845" s="24">
        <f t="shared" si="105"/>
        <v>0.32800000000000001</v>
      </c>
      <c r="K845" s="25"/>
      <c r="L845" s="24"/>
      <c r="M845" s="24"/>
      <c r="N845" s="24"/>
      <c r="O845" s="24"/>
      <c r="P845" s="24"/>
      <c r="Q845" s="24"/>
      <c r="R845" s="24"/>
      <c r="S845" s="26"/>
      <c r="T845" s="44"/>
      <c r="U845" s="27"/>
      <c r="V845" s="27"/>
      <c r="W845" s="44"/>
      <c r="X845" s="24"/>
      <c r="Y845" s="24"/>
      <c r="Z845" s="44"/>
      <c r="AA845" s="24"/>
      <c r="AB845" s="24"/>
      <c r="AC845" s="24"/>
      <c r="AD845" s="24"/>
      <c r="AE845" s="44"/>
      <c r="AF845" s="24"/>
      <c r="AG845" s="24"/>
      <c r="AH845" s="44"/>
      <c r="AI845" s="28"/>
      <c r="AJ845" s="28"/>
      <c r="AK845" s="28"/>
      <c r="AL845" s="28"/>
      <c r="AM845" s="73"/>
      <c r="AN845" s="28"/>
      <c r="AO845" s="28"/>
    </row>
    <row r="846" spans="1:41" s="13" customFormat="1" ht="26.25" customHeight="1">
      <c r="A846" s="160" t="s">
        <v>1055</v>
      </c>
      <c r="B846" s="161" t="s">
        <v>961</v>
      </c>
      <c r="C846" s="162" t="s">
        <v>178</v>
      </c>
      <c r="D846" s="21" t="s">
        <v>793</v>
      </c>
      <c r="E846" s="22">
        <v>7</v>
      </c>
      <c r="F846" s="22">
        <v>7</v>
      </c>
      <c r="G846" s="24">
        <f>$G$592</f>
        <v>6.0999999999999999E-2</v>
      </c>
      <c r="H846" s="24">
        <f t="shared" si="104"/>
        <v>0.42699999999999999</v>
      </c>
      <c r="I846" s="25">
        <f>H846+H847</f>
        <v>0.878</v>
      </c>
      <c r="J846" s="24">
        <f t="shared" si="105"/>
        <v>0.42699999999999999</v>
      </c>
      <c r="K846" s="25">
        <f>J846+J847</f>
        <v>0.878</v>
      </c>
      <c r="L846" s="24"/>
      <c r="M846" s="24"/>
      <c r="N846" s="24"/>
      <c r="O846" s="24">
        <f>I846*$Q$7</f>
        <v>1.3169999999999999E-2</v>
      </c>
      <c r="P846" s="24">
        <f>K846*$Q$7</f>
        <v>1.3169999999999999E-2</v>
      </c>
      <c r="Q846" s="24"/>
      <c r="R846" s="24">
        <f>I846*$T$7</f>
        <v>0.29852000000000001</v>
      </c>
      <c r="S846" s="26">
        <f>K846*$T$7</f>
        <v>0.29852000000000001</v>
      </c>
      <c r="T846" s="44"/>
      <c r="U846" s="27">
        <f>I846*$W$7</f>
        <v>8.7800000000000006E-5</v>
      </c>
      <c r="V846" s="27">
        <f>K846*$W$7</f>
        <v>8.7800000000000006E-5</v>
      </c>
      <c r="W846" s="44"/>
      <c r="X846" s="24">
        <f>I846*$Z$7</f>
        <v>0.66850920000000003</v>
      </c>
      <c r="Y846" s="24">
        <f>K846*$Z$7</f>
        <v>0.66850920000000003</v>
      </c>
      <c r="Z846" s="44"/>
      <c r="AA846" s="24">
        <f>I846+O846+R846+U846+X846</f>
        <v>1.8582870000000002</v>
      </c>
      <c r="AB846" s="24">
        <f>K846+P846+S846+V846+Y846</f>
        <v>1.8582870000000002</v>
      </c>
      <c r="AC846" s="24">
        <f>AA846*$AE$7</f>
        <v>3.7165740000000005</v>
      </c>
      <c r="AD846" s="24">
        <f>AB846*$AE$7</f>
        <v>3.7165740000000005</v>
      </c>
      <c r="AE846" s="44"/>
      <c r="AF846" s="24">
        <f>(AA846+AC846)*$AH$7</f>
        <v>0.16724583000000001</v>
      </c>
      <c r="AG846" s="24">
        <f>(AB846+AD846)*$AH$7</f>
        <v>0.16724583000000001</v>
      </c>
      <c r="AH846" s="44"/>
      <c r="AI846" s="28">
        <f>AA846+AC846+AF846</f>
        <v>5.74210683</v>
      </c>
      <c r="AJ846" s="28">
        <f>AB846+AD846+AG846</f>
        <v>5.74210683</v>
      </c>
      <c r="AK846" s="28">
        <f>AI846*$AM$7</f>
        <v>1.148421366</v>
      </c>
      <c r="AL846" s="28">
        <f>AJ846*$AM$7</f>
        <v>1.148421366</v>
      </c>
      <c r="AM846" s="73"/>
      <c r="AN846" s="28">
        <f>AI846+AK846</f>
        <v>6.890528196</v>
      </c>
      <c r="AO846" s="28">
        <f>AJ846+AL846</f>
        <v>6.890528196</v>
      </c>
    </row>
    <row r="847" spans="1:41" s="13" customFormat="1" ht="27" customHeight="1">
      <c r="A847" s="160"/>
      <c r="B847" s="161"/>
      <c r="C847" s="162"/>
      <c r="D847" s="21" t="s">
        <v>49</v>
      </c>
      <c r="E847" s="22">
        <v>11</v>
      </c>
      <c r="F847" s="22">
        <v>11</v>
      </c>
      <c r="G847" s="24">
        <f>$G$591</f>
        <v>4.1000000000000002E-2</v>
      </c>
      <c r="H847" s="24">
        <f t="shared" si="104"/>
        <v>0.45100000000000001</v>
      </c>
      <c r="I847" s="25"/>
      <c r="J847" s="24">
        <f t="shared" si="105"/>
        <v>0.45100000000000001</v>
      </c>
      <c r="K847" s="25"/>
      <c r="L847" s="24"/>
      <c r="M847" s="24"/>
      <c r="N847" s="24"/>
      <c r="O847" s="24"/>
      <c r="P847" s="24"/>
      <c r="Q847" s="24"/>
      <c r="R847" s="24"/>
      <c r="S847" s="26"/>
      <c r="T847" s="44"/>
      <c r="U847" s="27"/>
      <c r="V847" s="27"/>
      <c r="W847" s="44"/>
      <c r="X847" s="24"/>
      <c r="Y847" s="24"/>
      <c r="Z847" s="44"/>
      <c r="AA847" s="24"/>
      <c r="AB847" s="24"/>
      <c r="AC847" s="24"/>
      <c r="AD847" s="24"/>
      <c r="AE847" s="44"/>
      <c r="AF847" s="24"/>
      <c r="AG847" s="24"/>
      <c r="AH847" s="44"/>
      <c r="AI847" s="28"/>
      <c r="AJ847" s="28"/>
      <c r="AK847" s="28"/>
      <c r="AL847" s="28"/>
      <c r="AM847" s="73"/>
      <c r="AN847" s="28"/>
      <c r="AO847" s="28"/>
    </row>
    <row r="848" spans="1:41" s="13" customFormat="1" ht="24" customHeight="1">
      <c r="A848" s="19" t="s">
        <v>1056</v>
      </c>
      <c r="B848" s="20" t="s">
        <v>1057</v>
      </c>
      <c r="C848" s="21"/>
      <c r="D848" s="21"/>
      <c r="E848" s="22"/>
      <c r="F848" s="22"/>
      <c r="G848" s="24"/>
      <c r="H848" s="24"/>
      <c r="I848" s="25"/>
      <c r="J848" s="24"/>
      <c r="K848" s="25"/>
      <c r="L848" s="24"/>
      <c r="M848" s="24"/>
      <c r="N848" s="24"/>
      <c r="O848" s="24"/>
      <c r="P848" s="24"/>
      <c r="Q848" s="24"/>
      <c r="R848" s="24"/>
      <c r="S848" s="26"/>
      <c r="T848" s="44"/>
      <c r="U848" s="27"/>
      <c r="V848" s="27"/>
      <c r="W848" s="44"/>
      <c r="X848" s="24"/>
      <c r="Y848" s="24"/>
      <c r="Z848" s="44"/>
      <c r="AA848" s="24"/>
      <c r="AB848" s="24"/>
      <c r="AC848" s="24"/>
      <c r="AD848" s="24"/>
      <c r="AE848" s="44"/>
      <c r="AF848" s="24"/>
      <c r="AG848" s="24"/>
      <c r="AH848" s="44"/>
      <c r="AI848" s="28"/>
      <c r="AJ848" s="28"/>
      <c r="AK848" s="28"/>
      <c r="AL848" s="28"/>
      <c r="AM848" s="73"/>
      <c r="AN848" s="28"/>
      <c r="AO848" s="28"/>
    </row>
    <row r="849" spans="1:41" s="13" customFormat="1" ht="26.25" customHeight="1">
      <c r="A849" s="160" t="s">
        <v>1058</v>
      </c>
      <c r="B849" s="161" t="s">
        <v>1059</v>
      </c>
      <c r="C849" s="162" t="s">
        <v>178</v>
      </c>
      <c r="D849" s="21" t="s">
        <v>793</v>
      </c>
      <c r="E849" s="22">
        <v>10</v>
      </c>
      <c r="F849" s="22">
        <v>10</v>
      </c>
      <c r="G849" s="24">
        <f>$G$592</f>
        <v>6.0999999999999999E-2</v>
      </c>
      <c r="H849" s="24">
        <f t="shared" si="104"/>
        <v>0.61</v>
      </c>
      <c r="I849" s="25">
        <f>H849+H850</f>
        <v>1.4300000000000002</v>
      </c>
      <c r="J849" s="24">
        <f t="shared" si="105"/>
        <v>0.61</v>
      </c>
      <c r="K849" s="25">
        <f>J849+J850</f>
        <v>1.4300000000000002</v>
      </c>
      <c r="L849" s="24"/>
      <c r="M849" s="24"/>
      <c r="N849" s="24"/>
      <c r="O849" s="24">
        <f>I849*$Q$7</f>
        <v>2.145E-2</v>
      </c>
      <c r="P849" s="24">
        <f>K849*$Q$7</f>
        <v>2.145E-2</v>
      </c>
      <c r="Q849" s="24"/>
      <c r="R849" s="24">
        <f>I849*$T$7</f>
        <v>0.48620000000000008</v>
      </c>
      <c r="S849" s="26">
        <f>K849*$T$7</f>
        <v>0.48620000000000008</v>
      </c>
      <c r="T849" s="44"/>
      <c r="U849" s="27">
        <f>I849*$W$7</f>
        <v>1.4300000000000003E-4</v>
      </c>
      <c r="V849" s="27">
        <f>K849*$W$7</f>
        <v>1.4300000000000003E-4</v>
      </c>
      <c r="W849" s="44"/>
      <c r="X849" s="24">
        <f>I849*$Z$7</f>
        <v>1.088802</v>
      </c>
      <c r="Y849" s="24">
        <f>K849*$Z$7</f>
        <v>1.088802</v>
      </c>
      <c r="Z849" s="44"/>
      <c r="AA849" s="24">
        <f>I849+O849+R849+U849+X849</f>
        <v>3.0265950000000004</v>
      </c>
      <c r="AB849" s="24">
        <f>K849+P849+S849+V849+Y849</f>
        <v>3.0265950000000004</v>
      </c>
      <c r="AC849" s="24">
        <f>AA849*$AE$7</f>
        <v>6.0531900000000007</v>
      </c>
      <c r="AD849" s="24">
        <f>AB849*$AE$7</f>
        <v>6.0531900000000007</v>
      </c>
      <c r="AE849" s="44"/>
      <c r="AF849" s="24">
        <f>(AA849+AC849)*$AH$7</f>
        <v>0.27239355000000004</v>
      </c>
      <c r="AG849" s="24">
        <f>(AB849+AD849)*$AH$7</f>
        <v>0.27239355000000004</v>
      </c>
      <c r="AH849" s="44"/>
      <c r="AI849" s="28">
        <f>AA849+AC849+AF849</f>
        <v>9.3521785500000014</v>
      </c>
      <c r="AJ849" s="28">
        <f>AB849+AD849+AG849</f>
        <v>9.3521785500000014</v>
      </c>
      <c r="AK849" s="28">
        <f>AI849*$AM$7</f>
        <v>1.8704357100000004</v>
      </c>
      <c r="AL849" s="28">
        <f>AJ849*$AM$7</f>
        <v>1.8704357100000004</v>
      </c>
      <c r="AM849" s="73"/>
      <c r="AN849" s="28">
        <f>AI849+AK849</f>
        <v>11.222614260000002</v>
      </c>
      <c r="AO849" s="28">
        <f>AJ849+AL849</f>
        <v>11.222614260000002</v>
      </c>
    </row>
    <row r="850" spans="1:41" s="13" customFormat="1" ht="36" customHeight="1">
      <c r="A850" s="160"/>
      <c r="B850" s="161"/>
      <c r="C850" s="162"/>
      <c r="D850" s="21" t="s">
        <v>49</v>
      </c>
      <c r="E850" s="22">
        <v>20</v>
      </c>
      <c r="F850" s="22">
        <v>20</v>
      </c>
      <c r="G850" s="24">
        <f>$G$591</f>
        <v>4.1000000000000002E-2</v>
      </c>
      <c r="H850" s="24">
        <f t="shared" si="104"/>
        <v>0.82000000000000006</v>
      </c>
      <c r="I850" s="25"/>
      <c r="J850" s="24">
        <f t="shared" si="105"/>
        <v>0.82000000000000006</v>
      </c>
      <c r="K850" s="25"/>
      <c r="L850" s="24"/>
      <c r="M850" s="24"/>
      <c r="N850" s="24"/>
      <c r="O850" s="24"/>
      <c r="P850" s="24"/>
      <c r="Q850" s="24"/>
      <c r="R850" s="24"/>
      <c r="S850" s="26"/>
      <c r="T850" s="44"/>
      <c r="U850" s="27"/>
      <c r="V850" s="27"/>
      <c r="W850" s="44"/>
      <c r="X850" s="24"/>
      <c r="Y850" s="24"/>
      <c r="Z850" s="44"/>
      <c r="AA850" s="24"/>
      <c r="AB850" s="24"/>
      <c r="AC850" s="24"/>
      <c r="AD850" s="24"/>
      <c r="AE850" s="44"/>
      <c r="AF850" s="24"/>
      <c r="AG850" s="24"/>
      <c r="AH850" s="44"/>
      <c r="AI850" s="28"/>
      <c r="AJ850" s="28"/>
      <c r="AK850" s="28"/>
      <c r="AL850" s="28"/>
      <c r="AM850" s="73"/>
      <c r="AN850" s="28"/>
      <c r="AO850" s="28"/>
    </row>
    <row r="851" spans="1:41" s="13" customFormat="1" ht="38.25" customHeight="1">
      <c r="A851" s="19" t="s">
        <v>1060</v>
      </c>
      <c r="B851" s="20" t="s">
        <v>1061</v>
      </c>
      <c r="C851" s="21"/>
      <c r="D851" s="21"/>
      <c r="E851" s="22"/>
      <c r="F851" s="22"/>
      <c r="G851" s="24"/>
      <c r="H851" s="24"/>
      <c r="I851" s="25"/>
      <c r="J851" s="24"/>
      <c r="K851" s="25"/>
      <c r="L851" s="24"/>
      <c r="M851" s="24"/>
      <c r="N851" s="24"/>
      <c r="O851" s="24"/>
      <c r="P851" s="24"/>
      <c r="Q851" s="24"/>
      <c r="R851" s="24"/>
      <c r="S851" s="26"/>
      <c r="T851" s="44"/>
      <c r="U851" s="27"/>
      <c r="V851" s="27"/>
      <c r="W851" s="44"/>
      <c r="X851" s="24"/>
      <c r="Y851" s="24"/>
      <c r="Z851" s="44"/>
      <c r="AA851" s="24"/>
      <c r="AB851" s="24"/>
      <c r="AC851" s="24"/>
      <c r="AD851" s="24"/>
      <c r="AE851" s="44"/>
      <c r="AF851" s="24"/>
      <c r="AG851" s="24"/>
      <c r="AH851" s="44"/>
      <c r="AI851" s="28"/>
      <c r="AJ851" s="28"/>
      <c r="AK851" s="28"/>
      <c r="AL851" s="28"/>
      <c r="AM851" s="73"/>
      <c r="AN851" s="28"/>
      <c r="AO851" s="28"/>
    </row>
    <row r="852" spans="1:41" s="13" customFormat="1" ht="28.5" customHeight="1">
      <c r="A852" s="19" t="s">
        <v>1062</v>
      </c>
      <c r="B852" s="20" t="s">
        <v>1053</v>
      </c>
      <c r="C852" s="21"/>
      <c r="D852" s="21"/>
      <c r="E852" s="22"/>
      <c r="F852" s="22"/>
      <c r="G852" s="24"/>
      <c r="H852" s="24"/>
      <c r="I852" s="25"/>
      <c r="J852" s="24"/>
      <c r="K852" s="25"/>
      <c r="L852" s="24"/>
      <c r="M852" s="24"/>
      <c r="N852" s="24"/>
      <c r="O852" s="24"/>
      <c r="P852" s="24"/>
      <c r="Q852" s="24"/>
      <c r="R852" s="24"/>
      <c r="S852" s="26"/>
      <c r="T852" s="44"/>
      <c r="U852" s="27"/>
      <c r="V852" s="27"/>
      <c r="W852" s="44"/>
      <c r="X852" s="24"/>
      <c r="Y852" s="24"/>
      <c r="Z852" s="44"/>
      <c r="AA852" s="24"/>
      <c r="AB852" s="24"/>
      <c r="AC852" s="24"/>
      <c r="AD852" s="24"/>
      <c r="AE852" s="44"/>
      <c r="AF852" s="24"/>
      <c r="AG852" s="24"/>
      <c r="AH852" s="44"/>
      <c r="AI852" s="28"/>
      <c r="AJ852" s="28"/>
      <c r="AK852" s="28"/>
      <c r="AL852" s="28"/>
      <c r="AM852" s="73"/>
      <c r="AN852" s="28"/>
      <c r="AO852" s="28"/>
    </row>
    <row r="853" spans="1:41" s="13" customFormat="1" ht="24.75" customHeight="1">
      <c r="A853" s="160" t="s">
        <v>1063</v>
      </c>
      <c r="B853" s="161" t="s">
        <v>1064</v>
      </c>
      <c r="C853" s="162" t="s">
        <v>178</v>
      </c>
      <c r="D853" s="21" t="s">
        <v>793</v>
      </c>
      <c r="E853" s="22">
        <v>5</v>
      </c>
      <c r="F853" s="22">
        <v>5</v>
      </c>
      <c r="G853" s="24">
        <f>$G$592</f>
        <v>6.0999999999999999E-2</v>
      </c>
      <c r="H853" s="24">
        <f t="shared" si="104"/>
        <v>0.30499999999999999</v>
      </c>
      <c r="I853" s="25">
        <f>H853+H854</f>
        <v>0.71500000000000008</v>
      </c>
      <c r="J853" s="24">
        <f t="shared" si="105"/>
        <v>0.30499999999999999</v>
      </c>
      <c r="K853" s="25">
        <f>J853+J854</f>
        <v>0.71500000000000008</v>
      </c>
      <c r="L853" s="24"/>
      <c r="M853" s="24"/>
      <c r="N853" s="24"/>
      <c r="O853" s="24">
        <f>I853*$Q$7</f>
        <v>1.0725E-2</v>
      </c>
      <c r="P853" s="24">
        <f>K853*$Q$7</f>
        <v>1.0725E-2</v>
      </c>
      <c r="Q853" s="24"/>
      <c r="R853" s="24">
        <f>I853*$T$7</f>
        <v>0.24310000000000004</v>
      </c>
      <c r="S853" s="26">
        <f>K853*$T$7</f>
        <v>0.24310000000000004</v>
      </c>
      <c r="T853" s="44"/>
      <c r="U853" s="27">
        <f>I853*$W$7</f>
        <v>7.1500000000000017E-5</v>
      </c>
      <c r="V853" s="27">
        <f>K853*$W$7</f>
        <v>7.1500000000000017E-5</v>
      </c>
      <c r="W853" s="44"/>
      <c r="X853" s="24">
        <f>I853*$Z$7</f>
        <v>0.54440100000000002</v>
      </c>
      <c r="Y853" s="24">
        <f>K853*$Z$7</f>
        <v>0.54440100000000002</v>
      </c>
      <c r="Z853" s="44"/>
      <c r="AA853" s="24">
        <f>I853+O853+R853+U853+X853</f>
        <v>1.5132975000000002</v>
      </c>
      <c r="AB853" s="24">
        <f>K853+P853+S853+V853+Y853</f>
        <v>1.5132975000000002</v>
      </c>
      <c r="AC853" s="24">
        <f>AA853*$AE$7</f>
        <v>3.0265950000000004</v>
      </c>
      <c r="AD853" s="24">
        <f>AB853*$AE$7</f>
        <v>3.0265950000000004</v>
      </c>
      <c r="AE853" s="44"/>
      <c r="AF853" s="24">
        <f>(AA853+AC853)*$AH$7</f>
        <v>0.13619677500000002</v>
      </c>
      <c r="AG853" s="24">
        <f>(AB853+AD853)*$AH$7</f>
        <v>0.13619677500000002</v>
      </c>
      <c r="AH853" s="44"/>
      <c r="AI853" s="28">
        <f>AA853+AC853+AF853</f>
        <v>4.6760892750000007</v>
      </c>
      <c r="AJ853" s="28">
        <f>AB853+AD853+AG853</f>
        <v>4.6760892750000007</v>
      </c>
      <c r="AK853" s="28">
        <f>AI853*$AM$7</f>
        <v>0.93521785500000021</v>
      </c>
      <c r="AL853" s="28">
        <f>AJ853*$AM$7</f>
        <v>0.93521785500000021</v>
      </c>
      <c r="AM853" s="73"/>
      <c r="AN853" s="28">
        <f>AI853+AK853</f>
        <v>5.611307130000001</v>
      </c>
      <c r="AO853" s="28">
        <f>AJ853+AL853</f>
        <v>5.611307130000001</v>
      </c>
    </row>
    <row r="854" spans="1:41" s="13" customFormat="1" ht="21" customHeight="1">
      <c r="A854" s="160"/>
      <c r="B854" s="161"/>
      <c r="C854" s="162"/>
      <c r="D854" s="21" t="s">
        <v>49</v>
      </c>
      <c r="E854" s="22">
        <v>10</v>
      </c>
      <c r="F854" s="22">
        <v>10</v>
      </c>
      <c r="G854" s="24">
        <f>$G$591</f>
        <v>4.1000000000000002E-2</v>
      </c>
      <c r="H854" s="24">
        <f t="shared" si="104"/>
        <v>0.41000000000000003</v>
      </c>
      <c r="I854" s="25"/>
      <c r="J854" s="24">
        <f t="shared" si="105"/>
        <v>0.41000000000000003</v>
      </c>
      <c r="K854" s="25"/>
      <c r="L854" s="24"/>
      <c r="M854" s="24"/>
      <c r="N854" s="24"/>
      <c r="O854" s="24"/>
      <c r="P854" s="24"/>
      <c r="Q854" s="24"/>
      <c r="R854" s="24"/>
      <c r="S854" s="26"/>
      <c r="T854" s="44"/>
      <c r="U854" s="27"/>
      <c r="V854" s="27"/>
      <c r="W854" s="44"/>
      <c r="X854" s="24"/>
      <c r="Y854" s="24"/>
      <c r="Z854" s="44"/>
      <c r="AA854" s="24"/>
      <c r="AB854" s="24"/>
      <c r="AC854" s="24"/>
      <c r="AD854" s="24"/>
      <c r="AE854" s="44"/>
      <c r="AF854" s="24"/>
      <c r="AG854" s="24"/>
      <c r="AH854" s="44"/>
      <c r="AI854" s="28"/>
      <c r="AJ854" s="28"/>
      <c r="AK854" s="28"/>
      <c r="AL854" s="28"/>
      <c r="AM854" s="73"/>
      <c r="AN854" s="28"/>
      <c r="AO854" s="28"/>
    </row>
    <row r="855" spans="1:41" s="13" customFormat="1" ht="28.5" customHeight="1">
      <c r="A855" s="160" t="s">
        <v>1065</v>
      </c>
      <c r="B855" s="161" t="s">
        <v>961</v>
      </c>
      <c r="C855" s="162" t="s">
        <v>178</v>
      </c>
      <c r="D855" s="21" t="s">
        <v>793</v>
      </c>
      <c r="E855" s="22">
        <v>9</v>
      </c>
      <c r="F855" s="22">
        <v>9</v>
      </c>
      <c r="G855" s="24">
        <f>$G$592</f>
        <v>6.0999999999999999E-2</v>
      </c>
      <c r="H855" s="24">
        <f t="shared" si="104"/>
        <v>0.54899999999999993</v>
      </c>
      <c r="I855" s="25">
        <f>H855+H856</f>
        <v>1.2050000000000001</v>
      </c>
      <c r="J855" s="24">
        <f t="shared" si="105"/>
        <v>0.54899999999999993</v>
      </c>
      <c r="K855" s="25">
        <f>J855+J856</f>
        <v>1.2050000000000001</v>
      </c>
      <c r="L855" s="24"/>
      <c r="M855" s="24"/>
      <c r="N855" s="24"/>
      <c r="O855" s="24">
        <f>I855*$Q$7</f>
        <v>1.8075000000000001E-2</v>
      </c>
      <c r="P855" s="24">
        <f>K855*$Q$7</f>
        <v>1.8075000000000001E-2</v>
      </c>
      <c r="Q855" s="24"/>
      <c r="R855" s="24">
        <f>I855*$T$7</f>
        <v>0.40970000000000006</v>
      </c>
      <c r="S855" s="26">
        <f>K855*$T$7</f>
        <v>0.40970000000000006</v>
      </c>
      <c r="T855" s="44"/>
      <c r="U855" s="27">
        <f>I855*$W$7</f>
        <v>1.2050000000000002E-4</v>
      </c>
      <c r="V855" s="27">
        <f>K855*$W$7</f>
        <v>1.2050000000000002E-4</v>
      </c>
      <c r="W855" s="44"/>
      <c r="X855" s="24">
        <f>I855*$Z$7</f>
        <v>0.91748700000000005</v>
      </c>
      <c r="Y855" s="24">
        <f>K855*$Z$7</f>
        <v>0.91748700000000005</v>
      </c>
      <c r="Z855" s="44"/>
      <c r="AA855" s="24">
        <f>I855+O855+R855+U855+X855</f>
        <v>2.5503825</v>
      </c>
      <c r="AB855" s="24">
        <f>K855+P855+S855+V855+Y855</f>
        <v>2.5503825</v>
      </c>
      <c r="AC855" s="24">
        <f>AA855*$AE$7</f>
        <v>5.100765</v>
      </c>
      <c r="AD855" s="24">
        <f>AB855*$AE$7</f>
        <v>5.100765</v>
      </c>
      <c r="AE855" s="44"/>
      <c r="AF855" s="24">
        <f>(AA855+AC855)*$AH$7</f>
        <v>0.22953442500000001</v>
      </c>
      <c r="AG855" s="24">
        <f>(AB855+AD855)*$AH$7</f>
        <v>0.22953442500000001</v>
      </c>
      <c r="AH855" s="44"/>
      <c r="AI855" s="28">
        <f>AA855+AC855+AF855</f>
        <v>7.8806819250000002</v>
      </c>
      <c r="AJ855" s="28">
        <f>AB855+AD855+AG855</f>
        <v>7.8806819250000002</v>
      </c>
      <c r="AK855" s="28">
        <f>AI855*$AM$7</f>
        <v>1.5761363850000001</v>
      </c>
      <c r="AL855" s="28">
        <f>AJ855*$AM$7</f>
        <v>1.5761363850000001</v>
      </c>
      <c r="AM855" s="73"/>
      <c r="AN855" s="28">
        <f>AI855+AK855</f>
        <v>9.4568183100000009</v>
      </c>
      <c r="AO855" s="28">
        <f>AJ855+AL855</f>
        <v>9.4568183100000009</v>
      </c>
    </row>
    <row r="856" spans="1:41" s="13" customFormat="1" ht="27.75" customHeight="1">
      <c r="A856" s="160"/>
      <c r="B856" s="161"/>
      <c r="C856" s="162"/>
      <c r="D856" s="21" t="s">
        <v>49</v>
      </c>
      <c r="E856" s="22">
        <v>16</v>
      </c>
      <c r="F856" s="22">
        <v>16</v>
      </c>
      <c r="G856" s="24">
        <f>$G$591</f>
        <v>4.1000000000000002E-2</v>
      </c>
      <c r="H856" s="24">
        <f t="shared" si="104"/>
        <v>0.65600000000000003</v>
      </c>
      <c r="I856" s="25"/>
      <c r="J856" s="24">
        <f t="shared" si="105"/>
        <v>0.65600000000000003</v>
      </c>
      <c r="K856" s="25"/>
      <c r="L856" s="24"/>
      <c r="M856" s="24"/>
      <c r="N856" s="24"/>
      <c r="O856" s="24"/>
      <c r="P856" s="24"/>
      <c r="Q856" s="24"/>
      <c r="R856" s="24"/>
      <c r="S856" s="26"/>
      <c r="T856" s="44"/>
      <c r="U856" s="27"/>
      <c r="V856" s="27"/>
      <c r="W856" s="44"/>
      <c r="X856" s="24"/>
      <c r="Y856" s="24"/>
      <c r="Z856" s="44"/>
      <c r="AA856" s="24"/>
      <c r="AB856" s="24"/>
      <c r="AC856" s="24"/>
      <c r="AD856" s="24"/>
      <c r="AE856" s="44"/>
      <c r="AF856" s="24"/>
      <c r="AG856" s="24"/>
      <c r="AH856" s="44"/>
      <c r="AI856" s="28"/>
      <c r="AJ856" s="28"/>
      <c r="AK856" s="28"/>
      <c r="AL856" s="28"/>
      <c r="AM856" s="73"/>
      <c r="AN856" s="28"/>
      <c r="AO856" s="28"/>
    </row>
    <row r="857" spans="1:41" s="13" customFormat="1" ht="21" customHeight="1">
      <c r="A857" s="19" t="s">
        <v>1066</v>
      </c>
      <c r="B857" s="20" t="s">
        <v>1057</v>
      </c>
      <c r="C857" s="21"/>
      <c r="D857" s="21"/>
      <c r="E857" s="22"/>
      <c r="F857" s="22"/>
      <c r="G857" s="24"/>
      <c r="H857" s="24"/>
      <c r="I857" s="25"/>
      <c r="J857" s="24"/>
      <c r="K857" s="25"/>
      <c r="L857" s="24"/>
      <c r="M857" s="24"/>
      <c r="N857" s="24"/>
      <c r="O857" s="24"/>
      <c r="P857" s="24"/>
      <c r="Q857" s="24"/>
      <c r="R857" s="24"/>
      <c r="S857" s="26"/>
      <c r="T857" s="44"/>
      <c r="U857" s="27"/>
      <c r="V857" s="27"/>
      <c r="W857" s="44"/>
      <c r="X857" s="24"/>
      <c r="Y857" s="24"/>
      <c r="Z857" s="44"/>
      <c r="AA857" s="24"/>
      <c r="AB857" s="24"/>
      <c r="AC857" s="24"/>
      <c r="AD857" s="24"/>
      <c r="AE857" s="44"/>
      <c r="AF857" s="24"/>
      <c r="AG857" s="24"/>
      <c r="AH857" s="44"/>
      <c r="AI857" s="28"/>
      <c r="AJ857" s="28"/>
      <c r="AK857" s="28"/>
      <c r="AL857" s="28"/>
      <c r="AM857" s="73"/>
      <c r="AN857" s="28"/>
      <c r="AO857" s="28"/>
    </row>
    <row r="858" spans="1:41" s="13" customFormat="1" ht="24" customHeight="1">
      <c r="A858" s="160" t="s">
        <v>1067</v>
      </c>
      <c r="B858" s="161" t="s">
        <v>1059</v>
      </c>
      <c r="C858" s="162" t="s">
        <v>178</v>
      </c>
      <c r="D858" s="21" t="s">
        <v>793</v>
      </c>
      <c r="E858" s="22">
        <v>15</v>
      </c>
      <c r="F858" s="22">
        <v>15</v>
      </c>
      <c r="G858" s="24">
        <f>$G$592</f>
        <v>6.0999999999999999E-2</v>
      </c>
      <c r="H858" s="24">
        <f t="shared" si="104"/>
        <v>0.91500000000000004</v>
      </c>
      <c r="I858" s="25">
        <f>H858+H859</f>
        <v>1.9400000000000002</v>
      </c>
      <c r="J858" s="24">
        <f t="shared" si="105"/>
        <v>0.91500000000000004</v>
      </c>
      <c r="K858" s="25">
        <f>J858+J859</f>
        <v>1.9400000000000002</v>
      </c>
      <c r="L858" s="24"/>
      <c r="M858" s="24"/>
      <c r="N858" s="24"/>
      <c r="O858" s="24">
        <f>I858*$Q$7</f>
        <v>2.9100000000000001E-2</v>
      </c>
      <c r="P858" s="24">
        <f>K858*$Q$7</f>
        <v>2.9100000000000001E-2</v>
      </c>
      <c r="Q858" s="24"/>
      <c r="R858" s="24">
        <f>I858*$T$7</f>
        <v>0.65960000000000008</v>
      </c>
      <c r="S858" s="26">
        <f>K858*$T$7</f>
        <v>0.65960000000000008</v>
      </c>
      <c r="T858" s="44"/>
      <c r="U858" s="27">
        <f>I858*$W$7</f>
        <v>1.9400000000000003E-4</v>
      </c>
      <c r="V858" s="27">
        <f>K858*$W$7</f>
        <v>1.9400000000000003E-4</v>
      </c>
      <c r="W858" s="44"/>
      <c r="X858" s="24">
        <f>I858*$Z$7</f>
        <v>1.4771160000000001</v>
      </c>
      <c r="Y858" s="24">
        <f>K858*$Z$7</f>
        <v>1.4771160000000001</v>
      </c>
      <c r="Z858" s="44"/>
      <c r="AA858" s="24">
        <f>I858+O858+R858+U858+X858</f>
        <v>4.1060100000000004</v>
      </c>
      <c r="AB858" s="24">
        <f>K858+P858+S858+V858+Y858</f>
        <v>4.1060100000000004</v>
      </c>
      <c r="AC858" s="24">
        <f>AA858*$AE$7</f>
        <v>8.2120200000000008</v>
      </c>
      <c r="AD858" s="24">
        <f>AB858*$AE$7</f>
        <v>8.2120200000000008</v>
      </c>
      <c r="AE858" s="44"/>
      <c r="AF858" s="24">
        <f>(AA858+AC858)*$AH$7</f>
        <v>0.36954090000000001</v>
      </c>
      <c r="AG858" s="24">
        <f>(AB858+AD858)*$AH$7</f>
        <v>0.36954090000000001</v>
      </c>
      <c r="AH858" s="44"/>
      <c r="AI858" s="28">
        <f>AA858+AC858+AF858</f>
        <v>12.687570900000001</v>
      </c>
      <c r="AJ858" s="28">
        <f>AB858+AD858+AG858</f>
        <v>12.687570900000001</v>
      </c>
      <c r="AK858" s="28">
        <f>AI858*$AM$7</f>
        <v>2.5375141800000005</v>
      </c>
      <c r="AL858" s="28">
        <f>AJ858*$AM$7</f>
        <v>2.5375141800000005</v>
      </c>
      <c r="AM858" s="73"/>
      <c r="AN858" s="28">
        <f>AI858+AK858</f>
        <v>15.225085080000001</v>
      </c>
      <c r="AO858" s="28">
        <f>AJ858+AL858</f>
        <v>15.225085080000001</v>
      </c>
    </row>
    <row r="859" spans="1:41" s="13" customFormat="1" ht="24.75" customHeight="1">
      <c r="A859" s="160"/>
      <c r="B859" s="161"/>
      <c r="C859" s="162"/>
      <c r="D859" s="21" t="s">
        <v>49</v>
      </c>
      <c r="E859" s="22">
        <v>25</v>
      </c>
      <c r="F859" s="22">
        <v>25</v>
      </c>
      <c r="G859" s="24">
        <f>$G$591</f>
        <v>4.1000000000000002E-2</v>
      </c>
      <c r="H859" s="24">
        <f t="shared" si="104"/>
        <v>1.0250000000000001</v>
      </c>
      <c r="I859" s="25"/>
      <c r="J859" s="24">
        <f t="shared" si="105"/>
        <v>1.0250000000000001</v>
      </c>
      <c r="K859" s="25"/>
      <c r="L859" s="24"/>
      <c r="M859" s="24"/>
      <c r="N859" s="24"/>
      <c r="O859" s="24"/>
      <c r="P859" s="24"/>
      <c r="Q859" s="24"/>
      <c r="R859" s="24"/>
      <c r="S859" s="26"/>
      <c r="T859" s="44"/>
      <c r="U859" s="27"/>
      <c r="V859" s="27"/>
      <c r="W859" s="44"/>
      <c r="X859" s="24"/>
      <c r="Y859" s="24"/>
      <c r="Z859" s="44"/>
      <c r="AA859" s="24"/>
      <c r="AB859" s="24"/>
      <c r="AC859" s="24"/>
      <c r="AD859" s="24"/>
      <c r="AE859" s="44"/>
      <c r="AF859" s="24"/>
      <c r="AG859" s="24"/>
      <c r="AH859" s="44"/>
      <c r="AI859" s="28"/>
      <c r="AJ859" s="28"/>
      <c r="AK859" s="28"/>
      <c r="AL859" s="28"/>
      <c r="AM859" s="73"/>
      <c r="AN859" s="28"/>
      <c r="AO859" s="28"/>
    </row>
    <row r="860" spans="1:41" s="13" customFormat="1" ht="38.25" customHeight="1">
      <c r="A860" s="19" t="s">
        <v>1068</v>
      </c>
      <c r="B860" s="20" t="s">
        <v>1069</v>
      </c>
      <c r="C860" s="21"/>
      <c r="D860" s="21"/>
      <c r="E860" s="22"/>
      <c r="F860" s="22"/>
      <c r="G860" s="24"/>
      <c r="H860" s="24"/>
      <c r="I860" s="25"/>
      <c r="J860" s="24"/>
      <c r="K860" s="25"/>
      <c r="L860" s="24"/>
      <c r="M860" s="24"/>
      <c r="N860" s="24"/>
      <c r="O860" s="24"/>
      <c r="P860" s="24"/>
      <c r="Q860" s="24"/>
      <c r="R860" s="24"/>
      <c r="S860" s="26"/>
      <c r="T860" s="44"/>
      <c r="U860" s="27"/>
      <c r="V860" s="27"/>
      <c r="W860" s="44"/>
      <c r="X860" s="24"/>
      <c r="Y860" s="24"/>
      <c r="Z860" s="44"/>
      <c r="AA860" s="24"/>
      <c r="AB860" s="24"/>
      <c r="AC860" s="24"/>
      <c r="AD860" s="24"/>
      <c r="AE860" s="44"/>
      <c r="AF860" s="24"/>
      <c r="AG860" s="24"/>
      <c r="AH860" s="44"/>
      <c r="AI860" s="28"/>
      <c r="AJ860" s="28"/>
      <c r="AK860" s="28"/>
      <c r="AL860" s="28"/>
      <c r="AM860" s="73"/>
      <c r="AN860" s="28"/>
      <c r="AO860" s="28"/>
    </row>
    <row r="861" spans="1:41" s="13" customFormat="1" ht="27" customHeight="1">
      <c r="A861" s="160" t="s">
        <v>1070</v>
      </c>
      <c r="B861" s="161" t="s">
        <v>1071</v>
      </c>
      <c r="C861" s="162" t="s">
        <v>178</v>
      </c>
      <c r="D861" s="21" t="s">
        <v>793</v>
      </c>
      <c r="E861" s="22">
        <v>5</v>
      </c>
      <c r="F861" s="22">
        <v>5</v>
      </c>
      <c r="G861" s="24">
        <f>$G$592</f>
        <v>6.0999999999999999E-2</v>
      </c>
      <c r="H861" s="24">
        <f t="shared" si="104"/>
        <v>0.30499999999999999</v>
      </c>
      <c r="I861" s="25">
        <f>H861+H862</f>
        <v>0.71500000000000008</v>
      </c>
      <c r="J861" s="24">
        <f t="shared" si="105"/>
        <v>0.30499999999999999</v>
      </c>
      <c r="K861" s="25">
        <f>J861+J862</f>
        <v>0.71500000000000008</v>
      </c>
      <c r="L861" s="24"/>
      <c r="M861" s="24"/>
      <c r="N861" s="24"/>
      <c r="O861" s="24">
        <f>I861*$Q$7</f>
        <v>1.0725E-2</v>
      </c>
      <c r="P861" s="24">
        <f>K861*$Q$7</f>
        <v>1.0725E-2</v>
      </c>
      <c r="Q861" s="24"/>
      <c r="R861" s="24">
        <f>I861*$T$7</f>
        <v>0.24310000000000004</v>
      </c>
      <c r="S861" s="26">
        <f>K861*$T$7</f>
        <v>0.24310000000000004</v>
      </c>
      <c r="T861" s="44"/>
      <c r="U861" s="27">
        <f>I861*$W$7</f>
        <v>7.1500000000000017E-5</v>
      </c>
      <c r="V861" s="27">
        <f>K861*$W$7</f>
        <v>7.1500000000000017E-5</v>
      </c>
      <c r="W861" s="44"/>
      <c r="X861" s="24">
        <f>I861*$Z$7</f>
        <v>0.54440100000000002</v>
      </c>
      <c r="Y861" s="24">
        <f>K861*$Z$7</f>
        <v>0.54440100000000002</v>
      </c>
      <c r="Z861" s="44"/>
      <c r="AA861" s="24">
        <f>I861+O861+R861+U861+X861</f>
        <v>1.5132975000000002</v>
      </c>
      <c r="AB861" s="24">
        <f>K861+P861+S861+V861+Y861</f>
        <v>1.5132975000000002</v>
      </c>
      <c r="AC861" s="24">
        <f>AA861*$AE$7</f>
        <v>3.0265950000000004</v>
      </c>
      <c r="AD861" s="24">
        <f>AB861*$AE$7</f>
        <v>3.0265950000000004</v>
      </c>
      <c r="AE861" s="44"/>
      <c r="AF861" s="24">
        <f>(AA861+AC861)*$AH$7</f>
        <v>0.13619677500000002</v>
      </c>
      <c r="AG861" s="24">
        <f>(AB861+AD861)*$AH$7</f>
        <v>0.13619677500000002</v>
      </c>
      <c r="AH861" s="44"/>
      <c r="AI861" s="28">
        <f>AA861+AC861+AF861</f>
        <v>4.6760892750000007</v>
      </c>
      <c r="AJ861" s="28">
        <f>AB861+AD861+AG861</f>
        <v>4.6760892750000007</v>
      </c>
      <c r="AK861" s="28">
        <f>AI861*$AM$7</f>
        <v>0.93521785500000021</v>
      </c>
      <c r="AL861" s="28">
        <f>AJ861*$AM$7</f>
        <v>0.93521785500000021</v>
      </c>
      <c r="AM861" s="73"/>
      <c r="AN861" s="28">
        <f>AI861+AK861</f>
        <v>5.611307130000001</v>
      </c>
      <c r="AO861" s="28">
        <f>AJ861+AL861</f>
        <v>5.611307130000001</v>
      </c>
    </row>
    <row r="862" spans="1:41" s="13" customFormat="1" ht="26.25" customHeight="1">
      <c r="A862" s="160"/>
      <c r="B862" s="161"/>
      <c r="C862" s="162"/>
      <c r="D862" s="21" t="s">
        <v>49</v>
      </c>
      <c r="E862" s="22">
        <v>10</v>
      </c>
      <c r="F862" s="22">
        <v>10</v>
      </c>
      <c r="G862" s="24">
        <f>$G$591</f>
        <v>4.1000000000000002E-2</v>
      </c>
      <c r="H862" s="24">
        <f t="shared" si="104"/>
        <v>0.41000000000000003</v>
      </c>
      <c r="I862" s="25"/>
      <c r="J862" s="24">
        <f t="shared" si="105"/>
        <v>0.41000000000000003</v>
      </c>
      <c r="K862" s="25"/>
      <c r="L862" s="24"/>
      <c r="M862" s="24"/>
      <c r="N862" s="24"/>
      <c r="O862" s="24"/>
      <c r="P862" s="24"/>
      <c r="Q862" s="24"/>
      <c r="R862" s="24"/>
      <c r="S862" s="26"/>
      <c r="T862" s="44"/>
      <c r="U862" s="27"/>
      <c r="V862" s="27"/>
      <c r="W862" s="44"/>
      <c r="X862" s="24"/>
      <c r="Y862" s="24"/>
      <c r="Z862" s="44"/>
      <c r="AA862" s="24"/>
      <c r="AB862" s="24"/>
      <c r="AC862" s="24"/>
      <c r="AD862" s="24"/>
      <c r="AE862" s="44"/>
      <c r="AF862" s="24"/>
      <c r="AG862" s="24"/>
      <c r="AH862" s="44"/>
      <c r="AI862" s="28"/>
      <c r="AJ862" s="28"/>
      <c r="AK862" s="28"/>
      <c r="AL862" s="28"/>
      <c r="AM862" s="73"/>
      <c r="AN862" s="28"/>
      <c r="AO862" s="28"/>
    </row>
    <row r="863" spans="1:41" s="13" customFormat="1" ht="29.25" customHeight="1">
      <c r="A863" s="19" t="s">
        <v>1072</v>
      </c>
      <c r="B863" s="20" t="s">
        <v>1045</v>
      </c>
      <c r="C863" s="21"/>
      <c r="D863" s="21"/>
      <c r="E863" s="22"/>
      <c r="F863" s="22"/>
      <c r="G863" s="24"/>
      <c r="H863" s="24"/>
      <c r="I863" s="25"/>
      <c r="J863" s="24"/>
      <c r="K863" s="25"/>
      <c r="L863" s="24"/>
      <c r="M863" s="24"/>
      <c r="N863" s="24"/>
      <c r="O863" s="24"/>
      <c r="P863" s="24"/>
      <c r="Q863" s="24"/>
      <c r="R863" s="24"/>
      <c r="S863" s="26"/>
      <c r="T863" s="44"/>
      <c r="U863" s="27"/>
      <c r="V863" s="27"/>
      <c r="W863" s="44"/>
      <c r="X863" s="24"/>
      <c r="Y863" s="24"/>
      <c r="Z863" s="44"/>
      <c r="AA863" s="24"/>
      <c r="AB863" s="24"/>
      <c r="AC863" s="24"/>
      <c r="AD863" s="24"/>
      <c r="AE863" s="44"/>
      <c r="AF863" s="24"/>
      <c r="AG863" s="24"/>
      <c r="AH863" s="44"/>
      <c r="AI863" s="28"/>
      <c r="AJ863" s="28"/>
      <c r="AK863" s="28"/>
      <c r="AL863" s="28"/>
      <c r="AM863" s="73"/>
      <c r="AN863" s="28"/>
      <c r="AO863" s="28"/>
    </row>
    <row r="864" spans="1:41" s="13" customFormat="1" ht="27.75" customHeight="1">
      <c r="A864" s="160" t="s">
        <v>1073</v>
      </c>
      <c r="B864" s="161" t="s">
        <v>1047</v>
      </c>
      <c r="C864" s="162" t="s">
        <v>178</v>
      </c>
      <c r="D864" s="21" t="s">
        <v>793</v>
      </c>
      <c r="E864" s="22">
        <v>7</v>
      </c>
      <c r="F864" s="22">
        <v>7</v>
      </c>
      <c r="G864" s="24">
        <f>$G$592</f>
        <v>6.0999999999999999E-2</v>
      </c>
      <c r="H864" s="24">
        <f t="shared" si="104"/>
        <v>0.42699999999999999</v>
      </c>
      <c r="I864" s="25">
        <f>H864+H865</f>
        <v>0.96</v>
      </c>
      <c r="J864" s="24">
        <f t="shared" si="105"/>
        <v>0.42699999999999999</v>
      </c>
      <c r="K864" s="25">
        <f>J864+J865</f>
        <v>0.96</v>
      </c>
      <c r="L864" s="24"/>
      <c r="M864" s="24"/>
      <c r="N864" s="24"/>
      <c r="O864" s="24">
        <f>I864*$Q$7</f>
        <v>1.44E-2</v>
      </c>
      <c r="P864" s="24">
        <f>K864*$Q$7</f>
        <v>1.44E-2</v>
      </c>
      <c r="Q864" s="24"/>
      <c r="R864" s="24">
        <f>I864*$T$7</f>
        <v>0.32640000000000002</v>
      </c>
      <c r="S864" s="26">
        <f>K864*$T$7</f>
        <v>0.32640000000000002</v>
      </c>
      <c r="T864" s="44"/>
      <c r="U864" s="27">
        <f>I864*$W$7</f>
        <v>9.6000000000000002E-5</v>
      </c>
      <c r="V864" s="27">
        <f>K864*$W$7</f>
        <v>9.6000000000000002E-5</v>
      </c>
      <c r="W864" s="44"/>
      <c r="X864" s="24">
        <f>I864*$Z$7</f>
        <v>0.73094399999999993</v>
      </c>
      <c r="Y864" s="24">
        <f>K864*$Z$7</f>
        <v>0.73094399999999993</v>
      </c>
      <c r="Z864" s="44"/>
      <c r="AA864" s="24">
        <f>I864+O864+R864+U864+X864</f>
        <v>2.0318399999999999</v>
      </c>
      <c r="AB864" s="24">
        <f>K864+P864+S864+V864+Y864</f>
        <v>2.0318399999999999</v>
      </c>
      <c r="AC864" s="24">
        <f>AA864*$AE$7</f>
        <v>4.0636799999999997</v>
      </c>
      <c r="AD864" s="24">
        <f>AB864*$AE$7</f>
        <v>4.0636799999999997</v>
      </c>
      <c r="AE864" s="44"/>
      <c r="AF864" s="24">
        <f>(AA864+AC864)*$AH$7</f>
        <v>0.18286559999999999</v>
      </c>
      <c r="AG864" s="24">
        <f>(AB864+AD864)*$AH$7</f>
        <v>0.18286559999999999</v>
      </c>
      <c r="AH864" s="44"/>
      <c r="AI864" s="28">
        <f>AA864+AC864+AF864</f>
        <v>6.2783856</v>
      </c>
      <c r="AJ864" s="28">
        <f>AB864+AD864+AG864</f>
        <v>6.2783856</v>
      </c>
      <c r="AK864" s="28">
        <f>AI864*$AM$7</f>
        <v>1.2556771200000001</v>
      </c>
      <c r="AL864" s="28">
        <f>AJ864*$AM$7</f>
        <v>1.2556771200000001</v>
      </c>
      <c r="AM864" s="73"/>
      <c r="AN864" s="28">
        <f>AI864+AK864</f>
        <v>7.5340627199999997</v>
      </c>
      <c r="AO864" s="28">
        <f>AJ864+AL864</f>
        <v>7.5340627199999997</v>
      </c>
    </row>
    <row r="865" spans="1:41" s="13" customFormat="1" ht="25.5" customHeight="1">
      <c r="A865" s="160"/>
      <c r="B865" s="161"/>
      <c r="C865" s="162"/>
      <c r="D865" s="21" t="s">
        <v>49</v>
      </c>
      <c r="E865" s="22">
        <v>13</v>
      </c>
      <c r="F865" s="22">
        <v>13</v>
      </c>
      <c r="G865" s="24">
        <f>$G$591</f>
        <v>4.1000000000000002E-2</v>
      </c>
      <c r="H865" s="24">
        <f t="shared" si="104"/>
        <v>0.53300000000000003</v>
      </c>
      <c r="I865" s="25"/>
      <c r="J865" s="24">
        <f t="shared" si="105"/>
        <v>0.53300000000000003</v>
      </c>
      <c r="K865" s="25"/>
      <c r="L865" s="24"/>
      <c r="M865" s="24"/>
      <c r="N865" s="24"/>
      <c r="O865" s="24"/>
      <c r="P865" s="24"/>
      <c r="Q865" s="24"/>
      <c r="R865" s="24"/>
      <c r="S865" s="26"/>
      <c r="T865" s="44"/>
      <c r="U865" s="27"/>
      <c r="V865" s="27"/>
      <c r="W865" s="44"/>
      <c r="X865" s="24"/>
      <c r="Y865" s="24"/>
      <c r="Z865" s="44"/>
      <c r="AA865" s="24"/>
      <c r="AB865" s="24"/>
      <c r="AC865" s="24"/>
      <c r="AD865" s="24"/>
      <c r="AE865" s="44"/>
      <c r="AF865" s="24"/>
      <c r="AG865" s="24"/>
      <c r="AH865" s="44"/>
      <c r="AI865" s="28"/>
      <c r="AJ865" s="28"/>
      <c r="AK865" s="28"/>
      <c r="AL865" s="28"/>
      <c r="AM865" s="73"/>
      <c r="AN865" s="28"/>
      <c r="AO865" s="28"/>
    </row>
    <row r="866" spans="1:41" s="13" customFormat="1" ht="27.75" customHeight="1">
      <c r="A866" s="160" t="s">
        <v>1074</v>
      </c>
      <c r="B866" s="161" t="s">
        <v>1049</v>
      </c>
      <c r="C866" s="162" t="s">
        <v>178</v>
      </c>
      <c r="D866" s="21" t="s">
        <v>793</v>
      </c>
      <c r="E866" s="22">
        <v>9</v>
      </c>
      <c r="F866" s="22">
        <v>9</v>
      </c>
      <c r="G866" s="24">
        <f>$G$592</f>
        <v>6.0999999999999999E-2</v>
      </c>
      <c r="H866" s="24">
        <f t="shared" si="104"/>
        <v>0.54899999999999993</v>
      </c>
      <c r="I866" s="25">
        <f>H866+H867</f>
        <v>1.2050000000000001</v>
      </c>
      <c r="J866" s="24">
        <f t="shared" si="105"/>
        <v>0.54899999999999993</v>
      </c>
      <c r="K866" s="25">
        <f>J866+J867</f>
        <v>1.2050000000000001</v>
      </c>
      <c r="L866" s="24"/>
      <c r="M866" s="24"/>
      <c r="N866" s="24"/>
      <c r="O866" s="24">
        <f>I866*$Q$7</f>
        <v>1.8075000000000001E-2</v>
      </c>
      <c r="P866" s="24">
        <f>K866*$Q$7</f>
        <v>1.8075000000000001E-2</v>
      </c>
      <c r="Q866" s="24"/>
      <c r="R866" s="24">
        <f>I866*$T$7</f>
        <v>0.40970000000000006</v>
      </c>
      <c r="S866" s="26">
        <f>K866*$T$7</f>
        <v>0.40970000000000006</v>
      </c>
      <c r="T866" s="44"/>
      <c r="U866" s="27">
        <f>I866*$W$7</f>
        <v>1.2050000000000002E-4</v>
      </c>
      <c r="V866" s="27">
        <f>K866*$W$7</f>
        <v>1.2050000000000002E-4</v>
      </c>
      <c r="W866" s="44"/>
      <c r="X866" s="24">
        <f>I866*$Z$7</f>
        <v>0.91748700000000005</v>
      </c>
      <c r="Y866" s="24">
        <f>K866*$Z$7</f>
        <v>0.91748700000000005</v>
      </c>
      <c r="Z866" s="44"/>
      <c r="AA866" s="24">
        <f>I866+O866+R866+U866+X866</f>
        <v>2.5503825</v>
      </c>
      <c r="AB866" s="24">
        <f>K866+P866+S866+V866+Y866</f>
        <v>2.5503825</v>
      </c>
      <c r="AC866" s="24">
        <f>AA866*$AE$7</f>
        <v>5.100765</v>
      </c>
      <c r="AD866" s="24">
        <f>AB866*$AE$7</f>
        <v>5.100765</v>
      </c>
      <c r="AE866" s="44"/>
      <c r="AF866" s="24">
        <f>(AA866+AC866)*$AH$7</f>
        <v>0.22953442500000001</v>
      </c>
      <c r="AG866" s="24">
        <f>(AB866+AD866)*$AH$7</f>
        <v>0.22953442500000001</v>
      </c>
      <c r="AH866" s="44"/>
      <c r="AI866" s="28">
        <f>AA866+AC866+AF866</f>
        <v>7.8806819250000002</v>
      </c>
      <c r="AJ866" s="28">
        <f>AB866+AD866+AG866</f>
        <v>7.8806819250000002</v>
      </c>
      <c r="AK866" s="28">
        <f>AI866*$AM$7</f>
        <v>1.5761363850000001</v>
      </c>
      <c r="AL866" s="28">
        <f>AJ866*$AM$7</f>
        <v>1.5761363850000001</v>
      </c>
      <c r="AM866" s="73"/>
      <c r="AN866" s="28">
        <f>AI866+AK866</f>
        <v>9.4568183100000009</v>
      </c>
      <c r="AO866" s="28">
        <f>AJ866+AL866</f>
        <v>9.4568183100000009</v>
      </c>
    </row>
    <row r="867" spans="1:41" s="13" customFormat="1" ht="21.75" customHeight="1">
      <c r="A867" s="160"/>
      <c r="B867" s="161"/>
      <c r="C867" s="162"/>
      <c r="D867" s="21" t="s">
        <v>49</v>
      </c>
      <c r="E867" s="22">
        <v>16</v>
      </c>
      <c r="F867" s="22">
        <v>16</v>
      </c>
      <c r="G867" s="24">
        <f>$G$591</f>
        <v>4.1000000000000002E-2</v>
      </c>
      <c r="H867" s="24">
        <f t="shared" si="104"/>
        <v>0.65600000000000003</v>
      </c>
      <c r="I867" s="25"/>
      <c r="J867" s="24">
        <f t="shared" si="105"/>
        <v>0.65600000000000003</v>
      </c>
      <c r="K867" s="25"/>
      <c r="L867" s="24"/>
      <c r="M867" s="24"/>
      <c r="N867" s="24"/>
      <c r="O867" s="24"/>
      <c r="P867" s="24"/>
      <c r="Q867" s="24"/>
      <c r="R867" s="24"/>
      <c r="S867" s="26"/>
      <c r="T867" s="44"/>
      <c r="U867" s="27"/>
      <c r="V867" s="27"/>
      <c r="W867" s="44"/>
      <c r="X867" s="24"/>
      <c r="Y867" s="24"/>
      <c r="Z867" s="44"/>
      <c r="AA867" s="24"/>
      <c r="AB867" s="24"/>
      <c r="AC867" s="24"/>
      <c r="AD867" s="24"/>
      <c r="AE867" s="44"/>
      <c r="AF867" s="24"/>
      <c r="AG867" s="24"/>
      <c r="AH867" s="44"/>
      <c r="AI867" s="28"/>
      <c r="AJ867" s="28"/>
      <c r="AK867" s="28"/>
      <c r="AL867" s="28"/>
      <c r="AM867" s="73"/>
      <c r="AN867" s="28"/>
      <c r="AO867" s="28"/>
    </row>
    <row r="868" spans="1:41" s="13" customFormat="1" ht="21" customHeight="1">
      <c r="A868" s="19" t="s">
        <v>1075</v>
      </c>
      <c r="B868" s="20" t="s">
        <v>1057</v>
      </c>
      <c r="C868" s="21"/>
      <c r="D868" s="21"/>
      <c r="E868" s="22"/>
      <c r="F868" s="22"/>
      <c r="G868" s="24"/>
      <c r="H868" s="24"/>
      <c r="I868" s="25"/>
      <c r="J868" s="24"/>
      <c r="K868" s="25"/>
      <c r="L868" s="24"/>
      <c r="M868" s="24"/>
      <c r="N868" s="24"/>
      <c r="O868" s="24"/>
      <c r="P868" s="24"/>
      <c r="Q868" s="24"/>
      <c r="R868" s="24"/>
      <c r="S868" s="26"/>
      <c r="T868" s="44"/>
      <c r="U868" s="27"/>
      <c r="V868" s="27"/>
      <c r="W868" s="44"/>
      <c r="X868" s="24"/>
      <c r="Y868" s="24"/>
      <c r="Z868" s="44"/>
      <c r="AA868" s="24"/>
      <c r="AB868" s="24"/>
      <c r="AC868" s="24"/>
      <c r="AD868" s="24"/>
      <c r="AE868" s="44"/>
      <c r="AF868" s="24"/>
      <c r="AG868" s="24"/>
      <c r="AH868" s="44"/>
      <c r="AI868" s="28"/>
      <c r="AJ868" s="28"/>
      <c r="AK868" s="28"/>
      <c r="AL868" s="28"/>
      <c r="AM868" s="73"/>
      <c r="AN868" s="28"/>
      <c r="AO868" s="28"/>
    </row>
    <row r="869" spans="1:41" s="13" customFormat="1" ht="25.5" customHeight="1">
      <c r="A869" s="160" t="s">
        <v>1076</v>
      </c>
      <c r="B869" s="161" t="s">
        <v>1059</v>
      </c>
      <c r="C869" s="162" t="s">
        <v>178</v>
      </c>
      <c r="D869" s="21" t="s">
        <v>793</v>
      </c>
      <c r="E869" s="22">
        <v>14</v>
      </c>
      <c r="F869" s="22">
        <v>14</v>
      </c>
      <c r="G869" s="24">
        <f>$G$592</f>
        <v>6.0999999999999999E-2</v>
      </c>
      <c r="H869" s="24">
        <f t="shared" ref="H869:H932" si="106">E869*G869</f>
        <v>0.85399999999999998</v>
      </c>
      <c r="I869" s="25">
        <f>H869+H870</f>
        <v>1.7149999999999999</v>
      </c>
      <c r="J869" s="24">
        <f t="shared" si="105"/>
        <v>0.85399999999999998</v>
      </c>
      <c r="K869" s="25">
        <f>J869+J870</f>
        <v>1.7149999999999999</v>
      </c>
      <c r="L869" s="24"/>
      <c r="M869" s="24"/>
      <c r="N869" s="24"/>
      <c r="O869" s="24">
        <f>I869*$Q$7</f>
        <v>2.5724999999999998E-2</v>
      </c>
      <c r="P869" s="24">
        <f>K869*$Q$7</f>
        <v>2.5724999999999998E-2</v>
      </c>
      <c r="Q869" s="24"/>
      <c r="R869" s="24">
        <f>I869*$T$7</f>
        <v>0.58309999999999995</v>
      </c>
      <c r="S869" s="26">
        <f>K869*$T$7</f>
        <v>0.58309999999999995</v>
      </c>
      <c r="T869" s="44"/>
      <c r="U869" s="27">
        <f>I869*$W$7</f>
        <v>1.7149999999999999E-4</v>
      </c>
      <c r="V869" s="27">
        <f>K869*$W$7</f>
        <v>1.7149999999999999E-4</v>
      </c>
      <c r="W869" s="44"/>
      <c r="X869" s="24">
        <f>I869*$Z$7</f>
        <v>1.3058009999999998</v>
      </c>
      <c r="Y869" s="24">
        <f>K869*$Z$7</f>
        <v>1.3058009999999998</v>
      </c>
      <c r="Z869" s="44"/>
      <c r="AA869" s="24">
        <f>I869+O869+R869+U869+X869</f>
        <v>3.6297974999999996</v>
      </c>
      <c r="AB869" s="24">
        <f>K869+P869+S869+V869+Y869</f>
        <v>3.6297974999999996</v>
      </c>
      <c r="AC869" s="24">
        <f>AA869*$AE$7</f>
        <v>7.2595949999999991</v>
      </c>
      <c r="AD869" s="24">
        <f>AB869*$AE$7</f>
        <v>7.2595949999999991</v>
      </c>
      <c r="AE869" s="44"/>
      <c r="AF869" s="24">
        <f>(AA869+AC869)*$AH$7</f>
        <v>0.32668177499999995</v>
      </c>
      <c r="AG869" s="24">
        <f>(AB869+AD869)*$AH$7</f>
        <v>0.32668177499999995</v>
      </c>
      <c r="AH869" s="44"/>
      <c r="AI869" s="28">
        <f>AA869+AC869+AF869</f>
        <v>11.216074275</v>
      </c>
      <c r="AJ869" s="28">
        <f>AB869+AD869+AG869</f>
        <v>11.216074275</v>
      </c>
      <c r="AK869" s="28">
        <f>AI869*$AM$7</f>
        <v>2.2432148550000002</v>
      </c>
      <c r="AL869" s="28">
        <f>AJ869*$AM$7</f>
        <v>2.2432148550000002</v>
      </c>
      <c r="AM869" s="73"/>
      <c r="AN869" s="28">
        <f>AI869+AK869</f>
        <v>13.45928913</v>
      </c>
      <c r="AO869" s="28">
        <f>AJ869+AL869</f>
        <v>13.45928913</v>
      </c>
    </row>
    <row r="870" spans="1:41" s="13" customFormat="1" ht="23.25" customHeight="1">
      <c r="A870" s="160"/>
      <c r="B870" s="161"/>
      <c r="C870" s="162"/>
      <c r="D870" s="21" t="s">
        <v>49</v>
      </c>
      <c r="E870" s="22">
        <v>21</v>
      </c>
      <c r="F870" s="22">
        <v>21</v>
      </c>
      <c r="G870" s="24">
        <f>$G$591</f>
        <v>4.1000000000000002E-2</v>
      </c>
      <c r="H870" s="24">
        <f t="shared" si="106"/>
        <v>0.86099999999999999</v>
      </c>
      <c r="I870" s="25"/>
      <c r="J870" s="24">
        <f t="shared" ref="J870:J933" si="107">F870*G870</f>
        <v>0.86099999999999999</v>
      </c>
      <c r="K870" s="25"/>
      <c r="L870" s="24"/>
      <c r="M870" s="24"/>
      <c r="N870" s="24"/>
      <c r="O870" s="24"/>
      <c r="P870" s="24"/>
      <c r="Q870" s="24"/>
      <c r="R870" s="24"/>
      <c r="S870" s="26"/>
      <c r="T870" s="44"/>
      <c r="U870" s="27"/>
      <c r="V870" s="27"/>
      <c r="W870" s="44"/>
      <c r="X870" s="24"/>
      <c r="Y870" s="24"/>
      <c r="Z870" s="44"/>
      <c r="AA870" s="24"/>
      <c r="AB870" s="24"/>
      <c r="AC870" s="24"/>
      <c r="AD870" s="24"/>
      <c r="AE870" s="44"/>
      <c r="AF870" s="24"/>
      <c r="AG870" s="24"/>
      <c r="AH870" s="44"/>
      <c r="AI870" s="28"/>
      <c r="AJ870" s="28"/>
      <c r="AK870" s="28"/>
      <c r="AL870" s="28"/>
      <c r="AM870" s="73"/>
      <c r="AN870" s="28"/>
      <c r="AO870" s="28"/>
    </row>
    <row r="871" spans="1:41" s="13" customFormat="1" ht="38.25" customHeight="1">
      <c r="A871" s="19" t="s">
        <v>1077</v>
      </c>
      <c r="B871" s="20" t="s">
        <v>1078</v>
      </c>
      <c r="C871" s="21"/>
      <c r="D871" s="21"/>
      <c r="E871" s="22"/>
      <c r="F871" s="22"/>
      <c r="G871" s="24"/>
      <c r="H871" s="24"/>
      <c r="I871" s="25"/>
      <c r="J871" s="24"/>
      <c r="K871" s="25"/>
      <c r="L871" s="24"/>
      <c r="M871" s="24"/>
      <c r="N871" s="24"/>
      <c r="O871" s="24"/>
      <c r="P871" s="24"/>
      <c r="Q871" s="24"/>
      <c r="R871" s="24"/>
      <c r="S871" s="26"/>
      <c r="T871" s="44"/>
      <c r="U871" s="27"/>
      <c r="V871" s="27"/>
      <c r="W871" s="44"/>
      <c r="X871" s="24"/>
      <c r="Y871" s="24"/>
      <c r="Z871" s="44"/>
      <c r="AA871" s="24"/>
      <c r="AB871" s="24"/>
      <c r="AC871" s="24"/>
      <c r="AD871" s="24"/>
      <c r="AE871" s="44"/>
      <c r="AF871" s="24"/>
      <c r="AG871" s="24"/>
      <c r="AH871" s="44"/>
      <c r="AI871" s="28"/>
      <c r="AJ871" s="28"/>
      <c r="AK871" s="28"/>
      <c r="AL871" s="28"/>
      <c r="AM871" s="73"/>
      <c r="AN871" s="28"/>
      <c r="AO871" s="28"/>
    </row>
    <row r="872" spans="1:41" s="13" customFormat="1" ht="24" customHeight="1">
      <c r="A872" s="160" t="s">
        <v>1079</v>
      </c>
      <c r="B872" s="161" t="s">
        <v>1080</v>
      </c>
      <c r="C872" s="162" t="s">
        <v>178</v>
      </c>
      <c r="D872" s="21" t="s">
        <v>793</v>
      </c>
      <c r="E872" s="22">
        <v>4</v>
      </c>
      <c r="F872" s="22">
        <v>4</v>
      </c>
      <c r="G872" s="24">
        <f>$G$592</f>
        <v>6.0999999999999999E-2</v>
      </c>
      <c r="H872" s="24">
        <f t="shared" si="106"/>
        <v>0.24399999999999999</v>
      </c>
      <c r="I872" s="25">
        <f>H872+H873</f>
        <v>0.57200000000000006</v>
      </c>
      <c r="J872" s="24">
        <f t="shared" si="107"/>
        <v>0.24399999999999999</v>
      </c>
      <c r="K872" s="25">
        <f>J872+J873</f>
        <v>0.57200000000000006</v>
      </c>
      <c r="L872" s="24"/>
      <c r="M872" s="24"/>
      <c r="N872" s="24"/>
      <c r="O872" s="24">
        <f>I872*$Q$7</f>
        <v>8.5800000000000008E-3</v>
      </c>
      <c r="P872" s="24">
        <f>K872*$Q$7</f>
        <v>8.5800000000000008E-3</v>
      </c>
      <c r="Q872" s="24"/>
      <c r="R872" s="24">
        <f>I872*$T$7</f>
        <v>0.19448000000000004</v>
      </c>
      <c r="S872" s="26">
        <f>K872*$T$7</f>
        <v>0.19448000000000004</v>
      </c>
      <c r="T872" s="44"/>
      <c r="U872" s="27">
        <f>I872*$W$7</f>
        <v>5.7200000000000008E-5</v>
      </c>
      <c r="V872" s="27">
        <f>K872*$W$7</f>
        <v>5.7200000000000008E-5</v>
      </c>
      <c r="W872" s="44"/>
      <c r="X872" s="24">
        <f>I872*$Z$7</f>
        <v>0.43552080000000004</v>
      </c>
      <c r="Y872" s="24">
        <f>K872*$Z$7</f>
        <v>0.43552080000000004</v>
      </c>
      <c r="Z872" s="44"/>
      <c r="AA872" s="24">
        <f>I872+O872+R872+U872+X872</f>
        <v>1.2106380000000001</v>
      </c>
      <c r="AB872" s="24">
        <f>K872+P872+S872+V872+Y872</f>
        <v>1.2106380000000001</v>
      </c>
      <c r="AC872" s="24">
        <f>AA872*$AE$7</f>
        <v>2.4212760000000002</v>
      </c>
      <c r="AD872" s="24">
        <f>AB872*$AE$7</f>
        <v>2.4212760000000002</v>
      </c>
      <c r="AE872" s="44"/>
      <c r="AF872" s="24">
        <f>(AA872+AC872)*$AH$7</f>
        <v>0.10895742</v>
      </c>
      <c r="AG872" s="24">
        <f>(AB872+AD872)*$AH$7</f>
        <v>0.10895742</v>
      </c>
      <c r="AH872" s="44"/>
      <c r="AI872" s="28">
        <f>AA872+AC872+AF872</f>
        <v>3.7408714199999999</v>
      </c>
      <c r="AJ872" s="28">
        <f>AB872+AD872+AG872</f>
        <v>3.7408714199999999</v>
      </c>
      <c r="AK872" s="28">
        <f>AI872*$AM$7</f>
        <v>0.74817428400000008</v>
      </c>
      <c r="AL872" s="28">
        <f>AJ872*$AM$7</f>
        <v>0.74817428400000008</v>
      </c>
      <c r="AM872" s="73"/>
      <c r="AN872" s="28">
        <f>AI872+AK872</f>
        <v>4.4890457040000005</v>
      </c>
      <c r="AO872" s="28">
        <f>AJ872+AL872</f>
        <v>4.4890457040000005</v>
      </c>
    </row>
    <row r="873" spans="1:41" s="13" customFormat="1" ht="21.75" customHeight="1">
      <c r="A873" s="160"/>
      <c r="B873" s="161"/>
      <c r="C873" s="162"/>
      <c r="D873" s="21" t="s">
        <v>49</v>
      </c>
      <c r="E873" s="22">
        <v>8</v>
      </c>
      <c r="F873" s="22">
        <v>8</v>
      </c>
      <c r="G873" s="24">
        <f>$G$591</f>
        <v>4.1000000000000002E-2</v>
      </c>
      <c r="H873" s="24">
        <f t="shared" si="106"/>
        <v>0.32800000000000001</v>
      </c>
      <c r="I873" s="25"/>
      <c r="J873" s="24">
        <f t="shared" si="107"/>
        <v>0.32800000000000001</v>
      </c>
      <c r="K873" s="25"/>
      <c r="L873" s="24"/>
      <c r="M873" s="24"/>
      <c r="N873" s="24"/>
      <c r="O873" s="24"/>
      <c r="P873" s="24"/>
      <c r="Q873" s="24"/>
      <c r="R873" s="24"/>
      <c r="S873" s="26"/>
      <c r="T873" s="44"/>
      <c r="U873" s="27"/>
      <c r="V873" s="27"/>
      <c r="W873" s="44"/>
      <c r="X873" s="24"/>
      <c r="Y873" s="24"/>
      <c r="Z873" s="44"/>
      <c r="AA873" s="24"/>
      <c r="AB873" s="24"/>
      <c r="AC873" s="24"/>
      <c r="AD873" s="24"/>
      <c r="AE873" s="44"/>
      <c r="AF873" s="24"/>
      <c r="AG873" s="24"/>
      <c r="AH873" s="44"/>
      <c r="AI873" s="28"/>
      <c r="AJ873" s="28"/>
      <c r="AK873" s="28"/>
      <c r="AL873" s="28"/>
      <c r="AM873" s="73"/>
      <c r="AN873" s="28"/>
      <c r="AO873" s="28"/>
    </row>
    <row r="874" spans="1:41" s="13" customFormat="1" ht="21" customHeight="1">
      <c r="A874" s="160" t="s">
        <v>1081</v>
      </c>
      <c r="B874" s="161" t="s">
        <v>961</v>
      </c>
      <c r="C874" s="162" t="s">
        <v>178</v>
      </c>
      <c r="D874" s="21" t="s">
        <v>793</v>
      </c>
      <c r="E874" s="22">
        <v>6</v>
      </c>
      <c r="F874" s="22">
        <v>6</v>
      </c>
      <c r="G874" s="24">
        <f>$G$592</f>
        <v>6.0999999999999999E-2</v>
      </c>
      <c r="H874" s="24">
        <f t="shared" si="106"/>
        <v>0.36599999999999999</v>
      </c>
      <c r="I874" s="25">
        <f>H874+H875</f>
        <v>0.85799999999999998</v>
      </c>
      <c r="J874" s="24">
        <f t="shared" si="107"/>
        <v>0.36599999999999999</v>
      </c>
      <c r="K874" s="25">
        <f>J874+J875</f>
        <v>0.85799999999999998</v>
      </c>
      <c r="L874" s="24"/>
      <c r="M874" s="24"/>
      <c r="N874" s="24"/>
      <c r="O874" s="24">
        <f>I874*$Q$7</f>
        <v>1.2869999999999999E-2</v>
      </c>
      <c r="P874" s="24">
        <f>K874*$Q$7</f>
        <v>1.2869999999999999E-2</v>
      </c>
      <c r="Q874" s="24"/>
      <c r="R874" s="24">
        <f>I874*$T$7</f>
        <v>0.29172000000000003</v>
      </c>
      <c r="S874" s="26">
        <f>K874*$T$7</f>
        <v>0.29172000000000003</v>
      </c>
      <c r="T874" s="44"/>
      <c r="U874" s="27">
        <f>I874*$W$7</f>
        <v>8.5799999999999998E-5</v>
      </c>
      <c r="V874" s="27">
        <f>K874*$W$7</f>
        <v>8.5799999999999998E-5</v>
      </c>
      <c r="W874" s="44"/>
      <c r="X874" s="24">
        <f>I874*$Z$7</f>
        <v>0.65328120000000001</v>
      </c>
      <c r="Y874" s="24">
        <f>K874*$Z$7</f>
        <v>0.65328120000000001</v>
      </c>
      <c r="Z874" s="44"/>
      <c r="AA874" s="24">
        <f>I874+O874+R874+U874+X874</f>
        <v>1.815957</v>
      </c>
      <c r="AB874" s="24">
        <f>K874+P874+S874+V874+Y874</f>
        <v>1.815957</v>
      </c>
      <c r="AC874" s="24">
        <f>AA874*$AE$7</f>
        <v>3.6319140000000001</v>
      </c>
      <c r="AD874" s="24">
        <f>AB874*$AE$7</f>
        <v>3.6319140000000001</v>
      </c>
      <c r="AE874" s="44"/>
      <c r="AF874" s="24">
        <f>(AA874+AC874)*$AH$7</f>
        <v>0.16343612999999999</v>
      </c>
      <c r="AG874" s="24">
        <f>(AB874+AD874)*$AH$7</f>
        <v>0.16343612999999999</v>
      </c>
      <c r="AH874" s="44"/>
      <c r="AI874" s="28">
        <f>AA874+AC874+AF874</f>
        <v>5.6113071300000001</v>
      </c>
      <c r="AJ874" s="28">
        <f>AB874+AD874+AG874</f>
        <v>5.6113071300000001</v>
      </c>
      <c r="AK874" s="28">
        <f>AI874*$AM$7</f>
        <v>1.1222614260000001</v>
      </c>
      <c r="AL874" s="28">
        <f>AJ874*$AM$7</f>
        <v>1.1222614260000001</v>
      </c>
      <c r="AM874" s="73"/>
      <c r="AN874" s="28">
        <f>AI874+AK874</f>
        <v>6.7335685559999998</v>
      </c>
      <c r="AO874" s="28">
        <f>AJ874+AL874</f>
        <v>6.7335685559999998</v>
      </c>
    </row>
    <row r="875" spans="1:41" s="13" customFormat="1" ht="21.75" customHeight="1">
      <c r="A875" s="160"/>
      <c r="B875" s="161"/>
      <c r="C875" s="162"/>
      <c r="D875" s="21" t="s">
        <v>49</v>
      </c>
      <c r="E875" s="22">
        <v>12</v>
      </c>
      <c r="F875" s="22">
        <v>12</v>
      </c>
      <c r="G875" s="24">
        <f>$G$591</f>
        <v>4.1000000000000002E-2</v>
      </c>
      <c r="H875" s="24">
        <f t="shared" si="106"/>
        <v>0.49199999999999999</v>
      </c>
      <c r="I875" s="25"/>
      <c r="J875" s="24">
        <f t="shared" si="107"/>
        <v>0.49199999999999999</v>
      </c>
      <c r="K875" s="25"/>
      <c r="L875" s="24"/>
      <c r="M875" s="24"/>
      <c r="N875" s="24"/>
      <c r="O875" s="24"/>
      <c r="P875" s="24"/>
      <c r="Q875" s="24"/>
      <c r="R875" s="24"/>
      <c r="S875" s="26"/>
      <c r="T875" s="44"/>
      <c r="U875" s="27"/>
      <c r="V875" s="27"/>
      <c r="W875" s="44"/>
      <c r="X875" s="24"/>
      <c r="Y875" s="24"/>
      <c r="Z875" s="44"/>
      <c r="AA875" s="24"/>
      <c r="AB875" s="24"/>
      <c r="AC875" s="24"/>
      <c r="AD875" s="24"/>
      <c r="AE875" s="44"/>
      <c r="AF875" s="24"/>
      <c r="AG875" s="24"/>
      <c r="AH875" s="44"/>
      <c r="AI875" s="28"/>
      <c r="AJ875" s="28"/>
      <c r="AK875" s="28"/>
      <c r="AL875" s="28"/>
      <c r="AM875" s="73"/>
      <c r="AN875" s="28"/>
      <c r="AO875" s="28"/>
    </row>
    <row r="876" spans="1:41" s="13" customFormat="1" ht="17.25" customHeight="1">
      <c r="A876" s="19" t="s">
        <v>1082</v>
      </c>
      <c r="B876" s="20" t="s">
        <v>1057</v>
      </c>
      <c r="C876" s="21"/>
      <c r="D876" s="21"/>
      <c r="E876" s="22"/>
      <c r="F876" s="22"/>
      <c r="G876" s="24"/>
      <c r="H876" s="24"/>
      <c r="I876" s="25"/>
      <c r="J876" s="24"/>
      <c r="K876" s="25"/>
      <c r="L876" s="24"/>
      <c r="M876" s="24"/>
      <c r="N876" s="24"/>
      <c r="O876" s="24"/>
      <c r="P876" s="24"/>
      <c r="Q876" s="24"/>
      <c r="R876" s="24"/>
      <c r="S876" s="26"/>
      <c r="T876" s="44"/>
      <c r="U876" s="27"/>
      <c r="V876" s="27"/>
      <c r="W876" s="44"/>
      <c r="X876" s="24"/>
      <c r="Y876" s="24"/>
      <c r="Z876" s="44"/>
      <c r="AA876" s="24"/>
      <c r="AB876" s="24"/>
      <c r="AC876" s="24"/>
      <c r="AD876" s="24"/>
      <c r="AE876" s="44"/>
      <c r="AF876" s="24"/>
      <c r="AG876" s="24"/>
      <c r="AH876" s="44"/>
      <c r="AI876" s="28"/>
      <c r="AJ876" s="28"/>
      <c r="AK876" s="28"/>
      <c r="AL876" s="28"/>
      <c r="AM876" s="73"/>
      <c r="AN876" s="28"/>
      <c r="AO876" s="28"/>
    </row>
    <row r="877" spans="1:41" s="13" customFormat="1" ht="33" customHeight="1">
      <c r="A877" s="160" t="s">
        <v>1083</v>
      </c>
      <c r="B877" s="161" t="s">
        <v>1059</v>
      </c>
      <c r="C877" s="162" t="s">
        <v>178</v>
      </c>
      <c r="D877" s="21" t="s">
        <v>793</v>
      </c>
      <c r="E877" s="22">
        <v>11</v>
      </c>
      <c r="F877" s="22">
        <v>11</v>
      </c>
      <c r="G877" s="24">
        <f>$G$592</f>
        <v>6.0999999999999999E-2</v>
      </c>
      <c r="H877" s="24">
        <f t="shared" si="106"/>
        <v>0.67100000000000004</v>
      </c>
      <c r="I877" s="25">
        <f>H877+H878</f>
        <v>1.532</v>
      </c>
      <c r="J877" s="24">
        <f t="shared" si="107"/>
        <v>0.67100000000000004</v>
      </c>
      <c r="K877" s="25">
        <f>J877+J878</f>
        <v>1.532</v>
      </c>
      <c r="L877" s="24"/>
      <c r="M877" s="24"/>
      <c r="N877" s="24"/>
      <c r="O877" s="24">
        <f>I877*$Q$7</f>
        <v>2.298E-2</v>
      </c>
      <c r="P877" s="24">
        <f>K877*$Q$7</f>
        <v>2.298E-2</v>
      </c>
      <c r="Q877" s="24"/>
      <c r="R877" s="24">
        <f>I877*$T$7</f>
        <v>0.52088000000000001</v>
      </c>
      <c r="S877" s="26">
        <f>K877*$T$7</f>
        <v>0.52088000000000001</v>
      </c>
      <c r="T877" s="44"/>
      <c r="U877" s="27">
        <f>I877*$W$7</f>
        <v>1.5320000000000001E-4</v>
      </c>
      <c r="V877" s="27">
        <f>K877*$W$7</f>
        <v>1.5320000000000001E-4</v>
      </c>
      <c r="W877" s="44"/>
      <c r="X877" s="24">
        <f>I877*$Z$7</f>
        <v>1.1664648</v>
      </c>
      <c r="Y877" s="24">
        <f>K877*$Z$7</f>
        <v>1.1664648</v>
      </c>
      <c r="Z877" s="44"/>
      <c r="AA877" s="24">
        <f>I877+O877+R877+U877+X877</f>
        <v>3.2424780000000002</v>
      </c>
      <c r="AB877" s="24">
        <f>K877+P877+S877+V877+Y877</f>
        <v>3.2424780000000002</v>
      </c>
      <c r="AC877" s="24">
        <f>AA877*$AE$7</f>
        <v>6.4849560000000004</v>
      </c>
      <c r="AD877" s="24">
        <f>AB877*$AE$7</f>
        <v>6.4849560000000004</v>
      </c>
      <c r="AE877" s="44"/>
      <c r="AF877" s="24">
        <f>(AA877+AC877)*$AH$7</f>
        <v>0.29182301999999999</v>
      </c>
      <c r="AG877" s="24">
        <f>(AB877+AD877)*$AH$7</f>
        <v>0.29182301999999999</v>
      </c>
      <c r="AH877" s="44"/>
      <c r="AI877" s="28">
        <f>AA877+AC877+AF877</f>
        <v>10.019257020000001</v>
      </c>
      <c r="AJ877" s="28">
        <f>AB877+AD877+AG877</f>
        <v>10.019257020000001</v>
      </c>
      <c r="AK877" s="28">
        <f>AI877*$AM$7</f>
        <v>2.0038514040000002</v>
      </c>
      <c r="AL877" s="28">
        <f>AJ877*$AM$7</f>
        <v>2.0038514040000002</v>
      </c>
      <c r="AM877" s="73"/>
      <c r="AN877" s="28">
        <f>AI877+AK877</f>
        <v>12.023108424000002</v>
      </c>
      <c r="AO877" s="28">
        <f>AJ877+AL877</f>
        <v>12.023108424000002</v>
      </c>
    </row>
    <row r="878" spans="1:41" s="13" customFormat="1" ht="28.5" customHeight="1">
      <c r="A878" s="160"/>
      <c r="B878" s="161"/>
      <c r="C878" s="162"/>
      <c r="D878" s="21" t="s">
        <v>49</v>
      </c>
      <c r="E878" s="22">
        <v>21</v>
      </c>
      <c r="F878" s="22">
        <v>21</v>
      </c>
      <c r="G878" s="24">
        <f>$G$591</f>
        <v>4.1000000000000002E-2</v>
      </c>
      <c r="H878" s="24">
        <f t="shared" si="106"/>
        <v>0.86099999999999999</v>
      </c>
      <c r="I878" s="25"/>
      <c r="J878" s="24">
        <f t="shared" si="107"/>
        <v>0.86099999999999999</v>
      </c>
      <c r="K878" s="25"/>
      <c r="L878" s="24"/>
      <c r="M878" s="24"/>
      <c r="N878" s="24"/>
      <c r="O878" s="24"/>
      <c r="P878" s="24"/>
      <c r="Q878" s="24"/>
      <c r="R878" s="24"/>
      <c r="S878" s="26"/>
      <c r="T878" s="44"/>
      <c r="U878" s="27"/>
      <c r="V878" s="27"/>
      <c r="W878" s="44"/>
      <c r="X878" s="24"/>
      <c r="Y878" s="24"/>
      <c r="Z878" s="44"/>
      <c r="AA878" s="24"/>
      <c r="AB878" s="24"/>
      <c r="AC878" s="24"/>
      <c r="AD878" s="24"/>
      <c r="AE878" s="44"/>
      <c r="AF878" s="24"/>
      <c r="AG878" s="24"/>
      <c r="AH878" s="44"/>
      <c r="AI878" s="28"/>
      <c r="AJ878" s="28"/>
      <c r="AK878" s="28"/>
      <c r="AL878" s="28"/>
      <c r="AM878" s="73"/>
      <c r="AN878" s="28"/>
      <c r="AO878" s="28"/>
    </row>
    <row r="879" spans="1:41" s="13" customFormat="1" ht="24.75" customHeight="1">
      <c r="A879" s="160" t="s">
        <v>1084</v>
      </c>
      <c r="B879" s="161" t="s">
        <v>1085</v>
      </c>
      <c r="C879" s="162" t="s">
        <v>178</v>
      </c>
      <c r="D879" s="21" t="s">
        <v>793</v>
      </c>
      <c r="E879" s="22">
        <v>5</v>
      </c>
      <c r="F879" s="22">
        <v>5</v>
      </c>
      <c r="G879" s="24">
        <f>$G$592</f>
        <v>6.0999999999999999E-2</v>
      </c>
      <c r="H879" s="24">
        <f t="shared" si="106"/>
        <v>0.30499999999999999</v>
      </c>
      <c r="I879" s="25">
        <f>H879+H880</f>
        <v>0.59200000000000008</v>
      </c>
      <c r="J879" s="24">
        <f t="shared" si="107"/>
        <v>0.30499999999999999</v>
      </c>
      <c r="K879" s="25">
        <f>J879+J880</f>
        <v>0.59200000000000008</v>
      </c>
      <c r="L879" s="24"/>
      <c r="M879" s="24"/>
      <c r="N879" s="24"/>
      <c r="O879" s="24">
        <f>I879*$Q$7</f>
        <v>8.8800000000000007E-3</v>
      </c>
      <c r="P879" s="24">
        <f>K879*$Q$7</f>
        <v>8.8800000000000007E-3</v>
      </c>
      <c r="Q879" s="24"/>
      <c r="R879" s="24">
        <f>I879*$T$7</f>
        <v>0.20128000000000004</v>
      </c>
      <c r="S879" s="26">
        <f>K879*$T$7</f>
        <v>0.20128000000000004</v>
      </c>
      <c r="T879" s="44"/>
      <c r="U879" s="27">
        <f>I879*$W$7</f>
        <v>5.9200000000000009E-5</v>
      </c>
      <c r="V879" s="27">
        <f>K879*$W$7</f>
        <v>5.9200000000000009E-5</v>
      </c>
      <c r="W879" s="44"/>
      <c r="X879" s="24">
        <f>I879*$Z$7</f>
        <v>0.45074880000000006</v>
      </c>
      <c r="Y879" s="24">
        <f>K879*$Z$7</f>
        <v>0.45074880000000006</v>
      </c>
      <c r="Z879" s="44"/>
      <c r="AA879" s="24">
        <f>I879+O879+R879+U879+X879</f>
        <v>1.2529680000000001</v>
      </c>
      <c r="AB879" s="24">
        <f>K879+P879+S879+V879+Y879</f>
        <v>1.2529680000000001</v>
      </c>
      <c r="AC879" s="24">
        <f>AA879*$AE$7</f>
        <v>2.5059360000000002</v>
      </c>
      <c r="AD879" s="24">
        <f>AB879*$AE$7</f>
        <v>2.5059360000000002</v>
      </c>
      <c r="AE879" s="44"/>
      <c r="AF879" s="24">
        <f>(AA879+AC879)*$AH$7</f>
        <v>0.11276712</v>
      </c>
      <c r="AG879" s="24">
        <f>(AB879+AD879)*$AH$7</f>
        <v>0.11276712</v>
      </c>
      <c r="AH879" s="44"/>
      <c r="AI879" s="28">
        <f>AA879+AC879+AF879</f>
        <v>3.8716711200000002</v>
      </c>
      <c r="AJ879" s="28">
        <f>AB879+AD879+AG879</f>
        <v>3.8716711200000002</v>
      </c>
      <c r="AK879" s="28">
        <f>AI879*$AM$7</f>
        <v>0.77433422400000007</v>
      </c>
      <c r="AL879" s="28">
        <f>AJ879*$AM$7</f>
        <v>0.77433422400000007</v>
      </c>
      <c r="AM879" s="73"/>
      <c r="AN879" s="28">
        <f>AI879+AK879</f>
        <v>4.6460053440000006</v>
      </c>
      <c r="AO879" s="28">
        <f>AJ879+AL879</f>
        <v>4.6460053440000006</v>
      </c>
    </row>
    <row r="880" spans="1:41" s="13" customFormat="1" ht="24.75" customHeight="1">
      <c r="A880" s="160"/>
      <c r="B880" s="161"/>
      <c r="C880" s="162"/>
      <c r="D880" s="21" t="s">
        <v>49</v>
      </c>
      <c r="E880" s="22">
        <v>7</v>
      </c>
      <c r="F880" s="22">
        <v>7</v>
      </c>
      <c r="G880" s="24">
        <f>$G$591</f>
        <v>4.1000000000000002E-2</v>
      </c>
      <c r="H880" s="24">
        <f t="shared" si="106"/>
        <v>0.28700000000000003</v>
      </c>
      <c r="I880" s="25"/>
      <c r="J880" s="24">
        <f t="shared" si="107"/>
        <v>0.28700000000000003</v>
      </c>
      <c r="K880" s="25"/>
      <c r="L880" s="24"/>
      <c r="M880" s="24"/>
      <c r="N880" s="24"/>
      <c r="O880" s="24"/>
      <c r="P880" s="24"/>
      <c r="Q880" s="24"/>
      <c r="R880" s="24"/>
      <c r="S880" s="26"/>
      <c r="T880" s="44"/>
      <c r="U880" s="27"/>
      <c r="V880" s="27"/>
      <c r="W880" s="44"/>
      <c r="X880" s="24"/>
      <c r="Y880" s="24"/>
      <c r="Z880" s="44"/>
      <c r="AA880" s="24"/>
      <c r="AB880" s="24"/>
      <c r="AC880" s="24"/>
      <c r="AD880" s="24"/>
      <c r="AE880" s="44"/>
      <c r="AF880" s="24"/>
      <c r="AG880" s="24"/>
      <c r="AH880" s="44"/>
      <c r="AI880" s="28"/>
      <c r="AJ880" s="28"/>
      <c r="AK880" s="28"/>
      <c r="AL880" s="28"/>
      <c r="AM880" s="73"/>
      <c r="AN880" s="28"/>
      <c r="AO880" s="28"/>
    </row>
    <row r="881" spans="1:41" s="13" customFormat="1" ht="38.25" customHeight="1">
      <c r="A881" s="19" t="s">
        <v>1086</v>
      </c>
      <c r="B881" s="20" t="s">
        <v>1087</v>
      </c>
      <c r="C881" s="21"/>
      <c r="D881" s="21"/>
      <c r="E881" s="22"/>
      <c r="F881" s="22"/>
      <c r="G881" s="24"/>
      <c r="H881" s="24"/>
      <c r="I881" s="25"/>
      <c r="J881" s="24"/>
      <c r="K881" s="25"/>
      <c r="L881" s="24"/>
      <c r="M881" s="24"/>
      <c r="N881" s="24"/>
      <c r="O881" s="24"/>
      <c r="P881" s="24"/>
      <c r="Q881" s="24"/>
      <c r="R881" s="24"/>
      <c r="S881" s="26"/>
      <c r="T881" s="44"/>
      <c r="U881" s="27"/>
      <c r="V881" s="27"/>
      <c r="W881" s="44"/>
      <c r="X881" s="24"/>
      <c r="Y881" s="24"/>
      <c r="Z881" s="44"/>
      <c r="AA881" s="24"/>
      <c r="AB881" s="24"/>
      <c r="AC881" s="24"/>
      <c r="AD881" s="24"/>
      <c r="AE881" s="44"/>
      <c r="AF881" s="24"/>
      <c r="AG881" s="24"/>
      <c r="AH881" s="44"/>
      <c r="AI881" s="28"/>
      <c r="AJ881" s="28"/>
      <c r="AK881" s="28"/>
      <c r="AL881" s="28"/>
      <c r="AM881" s="73"/>
      <c r="AN881" s="28"/>
      <c r="AO881" s="28"/>
    </row>
    <row r="882" spans="1:41" s="13" customFormat="1" ht="26.25" customHeight="1">
      <c r="A882" s="160" t="s">
        <v>1088</v>
      </c>
      <c r="B882" s="161" t="s">
        <v>1089</v>
      </c>
      <c r="C882" s="162" t="s">
        <v>178</v>
      </c>
      <c r="D882" s="21" t="s">
        <v>793</v>
      </c>
      <c r="E882" s="22">
        <v>5</v>
      </c>
      <c r="F882" s="22">
        <v>5</v>
      </c>
      <c r="G882" s="24">
        <f>$G$592</f>
        <v>6.0999999999999999E-2</v>
      </c>
      <c r="H882" s="24">
        <f t="shared" si="106"/>
        <v>0.30499999999999999</v>
      </c>
      <c r="I882" s="25">
        <f>H882+H883</f>
        <v>0.71500000000000008</v>
      </c>
      <c r="J882" s="24">
        <f t="shared" si="107"/>
        <v>0.30499999999999999</v>
      </c>
      <c r="K882" s="25">
        <f>J882+J883</f>
        <v>0.71500000000000008</v>
      </c>
      <c r="L882" s="24"/>
      <c r="M882" s="24"/>
      <c r="N882" s="24"/>
      <c r="O882" s="24">
        <f>I882*$Q$7</f>
        <v>1.0725E-2</v>
      </c>
      <c r="P882" s="24">
        <f>K882*$Q$7</f>
        <v>1.0725E-2</v>
      </c>
      <c r="Q882" s="24"/>
      <c r="R882" s="24">
        <f>I882*$T$7</f>
        <v>0.24310000000000004</v>
      </c>
      <c r="S882" s="26">
        <f>K882*$T$7</f>
        <v>0.24310000000000004</v>
      </c>
      <c r="T882" s="44"/>
      <c r="U882" s="27">
        <f>I882*$W$7</f>
        <v>7.1500000000000017E-5</v>
      </c>
      <c r="V882" s="27">
        <f>K882*$W$7</f>
        <v>7.1500000000000017E-5</v>
      </c>
      <c r="W882" s="44"/>
      <c r="X882" s="24">
        <f>I882*$Z$7</f>
        <v>0.54440100000000002</v>
      </c>
      <c r="Y882" s="24">
        <f>K882*$Z$7</f>
        <v>0.54440100000000002</v>
      </c>
      <c r="Z882" s="44"/>
      <c r="AA882" s="24">
        <f>I882+O882+R882+U882+X882</f>
        <v>1.5132975000000002</v>
      </c>
      <c r="AB882" s="24">
        <f>K882+P882+S882+V882+Y882</f>
        <v>1.5132975000000002</v>
      </c>
      <c r="AC882" s="24">
        <f>AA882*$AE$7</f>
        <v>3.0265950000000004</v>
      </c>
      <c r="AD882" s="24">
        <f>AB882*$AE$7</f>
        <v>3.0265950000000004</v>
      </c>
      <c r="AE882" s="44"/>
      <c r="AF882" s="24">
        <f>(AA882+AC882)*$AH$7</f>
        <v>0.13619677500000002</v>
      </c>
      <c r="AG882" s="24">
        <f>(AB882+AD882)*$AH$7</f>
        <v>0.13619677500000002</v>
      </c>
      <c r="AH882" s="44"/>
      <c r="AI882" s="28">
        <f>AA882+AC882+AF882</f>
        <v>4.6760892750000007</v>
      </c>
      <c r="AJ882" s="28">
        <f>AB882+AD882+AG882</f>
        <v>4.6760892750000007</v>
      </c>
      <c r="AK882" s="28">
        <f>AI882*$AM$7</f>
        <v>0.93521785500000021</v>
      </c>
      <c r="AL882" s="28">
        <f>AJ882*$AM$7</f>
        <v>0.93521785500000021</v>
      </c>
      <c r="AM882" s="73"/>
      <c r="AN882" s="28">
        <f>AI882+AK882</f>
        <v>5.611307130000001</v>
      </c>
      <c r="AO882" s="28">
        <f>AJ882+AL882</f>
        <v>5.611307130000001</v>
      </c>
    </row>
    <row r="883" spans="1:41" s="13" customFormat="1" ht="23.25" customHeight="1">
      <c r="A883" s="160"/>
      <c r="B883" s="161"/>
      <c r="C883" s="162"/>
      <c r="D883" s="21" t="s">
        <v>49</v>
      </c>
      <c r="E883" s="22">
        <v>10</v>
      </c>
      <c r="F883" s="22">
        <v>10</v>
      </c>
      <c r="G883" s="24">
        <f>$G$591</f>
        <v>4.1000000000000002E-2</v>
      </c>
      <c r="H883" s="24">
        <f t="shared" si="106"/>
        <v>0.41000000000000003</v>
      </c>
      <c r="I883" s="25"/>
      <c r="J883" s="24">
        <f t="shared" si="107"/>
        <v>0.41000000000000003</v>
      </c>
      <c r="K883" s="25"/>
      <c r="L883" s="24"/>
      <c r="M883" s="24"/>
      <c r="N883" s="24"/>
      <c r="O883" s="24"/>
      <c r="P883" s="24"/>
      <c r="Q883" s="24"/>
      <c r="R883" s="24"/>
      <c r="S883" s="26"/>
      <c r="T883" s="44"/>
      <c r="U883" s="27"/>
      <c r="V883" s="27"/>
      <c r="W883" s="44"/>
      <c r="X883" s="24"/>
      <c r="Y883" s="24"/>
      <c r="Z883" s="44"/>
      <c r="AA883" s="24"/>
      <c r="AB883" s="24"/>
      <c r="AC883" s="24"/>
      <c r="AD883" s="24"/>
      <c r="AE883" s="44"/>
      <c r="AF883" s="24"/>
      <c r="AG883" s="24"/>
      <c r="AH883" s="44"/>
      <c r="AI883" s="28"/>
      <c r="AJ883" s="28"/>
      <c r="AK883" s="28"/>
      <c r="AL883" s="28"/>
      <c r="AM883" s="73"/>
      <c r="AN883" s="28"/>
      <c r="AO883" s="28"/>
    </row>
    <row r="884" spans="1:41" s="13" customFormat="1" ht="21" customHeight="1">
      <c r="A884" s="160" t="s">
        <v>1090</v>
      </c>
      <c r="B884" s="161" t="s">
        <v>961</v>
      </c>
      <c r="C884" s="162" t="s">
        <v>178</v>
      </c>
      <c r="D884" s="21" t="s">
        <v>793</v>
      </c>
      <c r="E884" s="22">
        <v>8</v>
      </c>
      <c r="F884" s="22">
        <v>8</v>
      </c>
      <c r="G884" s="24">
        <f>$G$592</f>
        <v>6.0999999999999999E-2</v>
      </c>
      <c r="H884" s="24">
        <f t="shared" si="106"/>
        <v>0.48799999999999999</v>
      </c>
      <c r="I884" s="25">
        <f>H884+H885</f>
        <v>1.0209999999999999</v>
      </c>
      <c r="J884" s="24">
        <f t="shared" si="107"/>
        <v>0.48799999999999999</v>
      </c>
      <c r="K884" s="25">
        <f>J884+J885</f>
        <v>1.0209999999999999</v>
      </c>
      <c r="L884" s="24"/>
      <c r="M884" s="24"/>
      <c r="N884" s="24"/>
      <c r="O884" s="24">
        <f>I884*$Q$7</f>
        <v>1.5314999999999999E-2</v>
      </c>
      <c r="P884" s="24">
        <f>K884*$Q$7</f>
        <v>1.5314999999999999E-2</v>
      </c>
      <c r="Q884" s="24"/>
      <c r="R884" s="24">
        <f>I884*$T$7</f>
        <v>0.34714</v>
      </c>
      <c r="S884" s="26">
        <f>K884*$T$7</f>
        <v>0.34714</v>
      </c>
      <c r="T884" s="44"/>
      <c r="U884" s="27">
        <f>I884*$W$7</f>
        <v>1.021E-4</v>
      </c>
      <c r="V884" s="27">
        <f>K884*$W$7</f>
        <v>1.021E-4</v>
      </c>
      <c r="W884" s="44"/>
      <c r="X884" s="24">
        <f>I884*$Z$7</f>
        <v>0.7773893999999999</v>
      </c>
      <c r="Y884" s="24">
        <f>K884*$Z$7</f>
        <v>0.7773893999999999</v>
      </c>
      <c r="Z884" s="44"/>
      <c r="AA884" s="24">
        <f>I884+O884+R884+U884+X884</f>
        <v>2.1609464999999997</v>
      </c>
      <c r="AB884" s="24">
        <f>K884+P884+S884+V884+Y884</f>
        <v>2.1609464999999997</v>
      </c>
      <c r="AC884" s="24">
        <f>AA884*$AE$7</f>
        <v>4.3218929999999993</v>
      </c>
      <c r="AD884" s="24">
        <f>AB884*$AE$7</f>
        <v>4.3218929999999993</v>
      </c>
      <c r="AE884" s="44"/>
      <c r="AF884" s="24">
        <f>(AA884+AC884)*$AH$7</f>
        <v>0.19448518499999995</v>
      </c>
      <c r="AG884" s="24">
        <f>(AB884+AD884)*$AH$7</f>
        <v>0.19448518499999995</v>
      </c>
      <c r="AH884" s="44"/>
      <c r="AI884" s="28">
        <f>AA884+AC884+AF884</f>
        <v>6.6773246849999985</v>
      </c>
      <c r="AJ884" s="28">
        <f>AB884+AD884+AG884</f>
        <v>6.6773246849999985</v>
      </c>
      <c r="AK884" s="28">
        <f>AI884*$AM$7</f>
        <v>1.3354649369999998</v>
      </c>
      <c r="AL884" s="28">
        <f>AJ884*$AM$7</f>
        <v>1.3354649369999998</v>
      </c>
      <c r="AM884" s="73"/>
      <c r="AN884" s="28">
        <f>AI884+AK884</f>
        <v>8.0127896219999979</v>
      </c>
      <c r="AO884" s="28">
        <f>AJ884+AL884</f>
        <v>8.0127896219999979</v>
      </c>
    </row>
    <row r="885" spans="1:41" s="13" customFormat="1" ht="26.25" customHeight="1">
      <c r="A885" s="160"/>
      <c r="B885" s="161"/>
      <c r="C885" s="162"/>
      <c r="D885" s="21" t="s">
        <v>49</v>
      </c>
      <c r="E885" s="22">
        <v>13</v>
      </c>
      <c r="F885" s="22">
        <v>13</v>
      </c>
      <c r="G885" s="24">
        <f>$G$591</f>
        <v>4.1000000000000002E-2</v>
      </c>
      <c r="H885" s="24">
        <f t="shared" si="106"/>
        <v>0.53300000000000003</v>
      </c>
      <c r="I885" s="25"/>
      <c r="J885" s="24">
        <f t="shared" si="107"/>
        <v>0.53300000000000003</v>
      </c>
      <c r="K885" s="25"/>
      <c r="L885" s="24"/>
      <c r="M885" s="24"/>
      <c r="N885" s="24"/>
      <c r="O885" s="24"/>
      <c r="P885" s="24"/>
      <c r="Q885" s="24"/>
      <c r="R885" s="24"/>
      <c r="S885" s="26"/>
      <c r="T885" s="44"/>
      <c r="U885" s="27"/>
      <c r="V885" s="27"/>
      <c r="W885" s="44"/>
      <c r="X885" s="24"/>
      <c r="Y885" s="24"/>
      <c r="Z885" s="44"/>
      <c r="AA885" s="24"/>
      <c r="AB885" s="24"/>
      <c r="AC885" s="24"/>
      <c r="AD885" s="24"/>
      <c r="AE885" s="44"/>
      <c r="AF885" s="24"/>
      <c r="AG885" s="24"/>
      <c r="AH885" s="44"/>
      <c r="AI885" s="28"/>
      <c r="AJ885" s="28"/>
      <c r="AK885" s="28"/>
      <c r="AL885" s="28"/>
      <c r="AM885" s="73"/>
      <c r="AN885" s="28"/>
      <c r="AO885" s="28"/>
    </row>
    <row r="886" spans="1:41" s="13" customFormat="1" ht="22.5" customHeight="1">
      <c r="A886" s="19" t="s">
        <v>1091</v>
      </c>
      <c r="B886" s="20" t="s">
        <v>1057</v>
      </c>
      <c r="C886" s="21"/>
      <c r="D886" s="21"/>
      <c r="E886" s="22"/>
      <c r="F886" s="22"/>
      <c r="G886" s="24"/>
      <c r="H886" s="24"/>
      <c r="I886" s="25"/>
      <c r="J886" s="24"/>
      <c r="K886" s="25"/>
      <c r="L886" s="24"/>
      <c r="M886" s="24"/>
      <c r="N886" s="24"/>
      <c r="O886" s="24"/>
      <c r="P886" s="24"/>
      <c r="Q886" s="24"/>
      <c r="R886" s="24"/>
      <c r="S886" s="26"/>
      <c r="T886" s="44"/>
      <c r="U886" s="27"/>
      <c r="V886" s="27"/>
      <c r="W886" s="44"/>
      <c r="X886" s="24"/>
      <c r="Y886" s="24"/>
      <c r="Z886" s="44"/>
      <c r="AA886" s="24"/>
      <c r="AB886" s="24"/>
      <c r="AC886" s="24"/>
      <c r="AD886" s="24"/>
      <c r="AE886" s="44"/>
      <c r="AF886" s="24"/>
      <c r="AG886" s="24"/>
      <c r="AH886" s="44"/>
      <c r="AI886" s="28"/>
      <c r="AJ886" s="28"/>
      <c r="AK886" s="28"/>
      <c r="AL886" s="28"/>
      <c r="AM886" s="73"/>
      <c r="AN886" s="28"/>
      <c r="AO886" s="28"/>
    </row>
    <row r="887" spans="1:41" s="13" customFormat="1" ht="28.5" customHeight="1">
      <c r="A887" s="160" t="s">
        <v>1092</v>
      </c>
      <c r="B887" s="161" t="s">
        <v>1059</v>
      </c>
      <c r="C887" s="162" t="s">
        <v>178</v>
      </c>
      <c r="D887" s="21" t="s">
        <v>793</v>
      </c>
      <c r="E887" s="22">
        <v>15</v>
      </c>
      <c r="F887" s="22">
        <v>15</v>
      </c>
      <c r="G887" s="24">
        <f>$G$592</f>
        <v>6.0999999999999999E-2</v>
      </c>
      <c r="H887" s="24">
        <f t="shared" si="106"/>
        <v>0.91500000000000004</v>
      </c>
      <c r="I887" s="25">
        <f>H887+H888</f>
        <v>1.9400000000000002</v>
      </c>
      <c r="J887" s="24">
        <f t="shared" si="107"/>
        <v>0.91500000000000004</v>
      </c>
      <c r="K887" s="25">
        <f>J887+J888</f>
        <v>1.9400000000000002</v>
      </c>
      <c r="L887" s="24"/>
      <c r="M887" s="24"/>
      <c r="N887" s="24"/>
      <c r="O887" s="24">
        <f>I887*$Q$7</f>
        <v>2.9100000000000001E-2</v>
      </c>
      <c r="P887" s="24">
        <f>K887*$Q$7</f>
        <v>2.9100000000000001E-2</v>
      </c>
      <c r="Q887" s="24"/>
      <c r="R887" s="24">
        <f>I887*$T$7</f>
        <v>0.65960000000000008</v>
      </c>
      <c r="S887" s="26">
        <f>K887*$T$7</f>
        <v>0.65960000000000008</v>
      </c>
      <c r="T887" s="44"/>
      <c r="U887" s="27">
        <f>I887*$W$7</f>
        <v>1.9400000000000003E-4</v>
      </c>
      <c r="V887" s="27">
        <f>K887*$W$7</f>
        <v>1.9400000000000003E-4</v>
      </c>
      <c r="W887" s="44"/>
      <c r="X887" s="24">
        <f>I887*$Z$7</f>
        <v>1.4771160000000001</v>
      </c>
      <c r="Y887" s="24">
        <f>K887*$Z$7</f>
        <v>1.4771160000000001</v>
      </c>
      <c r="Z887" s="44"/>
      <c r="AA887" s="24">
        <f>I887+O887+R887+U887+X887</f>
        <v>4.1060100000000004</v>
      </c>
      <c r="AB887" s="24">
        <f>K887+P887+S887+V887+Y887</f>
        <v>4.1060100000000004</v>
      </c>
      <c r="AC887" s="24">
        <f>AA887*$AE$7</f>
        <v>8.2120200000000008</v>
      </c>
      <c r="AD887" s="24">
        <f>AB887*$AE$7</f>
        <v>8.2120200000000008</v>
      </c>
      <c r="AE887" s="44"/>
      <c r="AF887" s="24">
        <f>(AA887+AC887)*$AH$7</f>
        <v>0.36954090000000001</v>
      </c>
      <c r="AG887" s="24">
        <f>(AB887+AD887)*$AH$7</f>
        <v>0.36954090000000001</v>
      </c>
      <c r="AH887" s="44"/>
      <c r="AI887" s="28">
        <f>AA887+AC887+AF887</f>
        <v>12.687570900000001</v>
      </c>
      <c r="AJ887" s="28">
        <f>AB887+AD887+AG887</f>
        <v>12.687570900000001</v>
      </c>
      <c r="AK887" s="28">
        <f>AI887*$AM$7</f>
        <v>2.5375141800000005</v>
      </c>
      <c r="AL887" s="28">
        <f>AJ887*$AM$7</f>
        <v>2.5375141800000005</v>
      </c>
      <c r="AM887" s="73"/>
      <c r="AN887" s="28">
        <f>AI887+AK887</f>
        <v>15.225085080000001</v>
      </c>
      <c r="AO887" s="28">
        <f>AJ887+AL887</f>
        <v>15.225085080000001</v>
      </c>
    </row>
    <row r="888" spans="1:41" s="13" customFormat="1" ht="27" customHeight="1">
      <c r="A888" s="160"/>
      <c r="B888" s="161"/>
      <c r="C888" s="162"/>
      <c r="D888" s="21" t="s">
        <v>49</v>
      </c>
      <c r="E888" s="22">
        <v>25</v>
      </c>
      <c r="F888" s="22">
        <v>25</v>
      </c>
      <c r="G888" s="24">
        <f>$G$591</f>
        <v>4.1000000000000002E-2</v>
      </c>
      <c r="H888" s="24">
        <f t="shared" si="106"/>
        <v>1.0250000000000001</v>
      </c>
      <c r="I888" s="25"/>
      <c r="J888" s="24">
        <f t="shared" si="107"/>
        <v>1.0250000000000001</v>
      </c>
      <c r="K888" s="25"/>
      <c r="L888" s="24"/>
      <c r="M888" s="24"/>
      <c r="N888" s="24"/>
      <c r="O888" s="24"/>
      <c r="P888" s="24"/>
      <c r="Q888" s="24"/>
      <c r="R888" s="24"/>
      <c r="S888" s="26"/>
      <c r="T888" s="44"/>
      <c r="U888" s="27"/>
      <c r="V888" s="27"/>
      <c r="W888" s="44"/>
      <c r="X888" s="24"/>
      <c r="Y888" s="24"/>
      <c r="Z888" s="44"/>
      <c r="AA888" s="24"/>
      <c r="AB888" s="24"/>
      <c r="AC888" s="24"/>
      <c r="AD888" s="24"/>
      <c r="AE888" s="44"/>
      <c r="AF888" s="24"/>
      <c r="AG888" s="24"/>
      <c r="AH888" s="44"/>
      <c r="AI888" s="28"/>
      <c r="AJ888" s="28"/>
      <c r="AK888" s="28"/>
      <c r="AL888" s="28"/>
      <c r="AM888" s="73"/>
      <c r="AN888" s="28"/>
      <c r="AO888" s="28"/>
    </row>
    <row r="889" spans="1:41" s="13" customFormat="1" ht="36" customHeight="1">
      <c r="A889" s="19" t="s">
        <v>1093</v>
      </c>
      <c r="B889" s="20" t="s">
        <v>1094</v>
      </c>
      <c r="C889" s="21"/>
      <c r="D889" s="21"/>
      <c r="E889" s="22"/>
      <c r="F889" s="22"/>
      <c r="G889" s="24"/>
      <c r="H889" s="24"/>
      <c r="I889" s="25"/>
      <c r="J889" s="24"/>
      <c r="K889" s="25"/>
      <c r="L889" s="24"/>
      <c r="M889" s="24"/>
      <c r="N889" s="24"/>
      <c r="O889" s="24"/>
      <c r="P889" s="24"/>
      <c r="Q889" s="24"/>
      <c r="R889" s="24"/>
      <c r="S889" s="26"/>
      <c r="T889" s="44"/>
      <c r="U889" s="27"/>
      <c r="V889" s="27"/>
      <c r="W889" s="44"/>
      <c r="X889" s="24"/>
      <c r="Y889" s="24"/>
      <c r="Z889" s="44"/>
      <c r="AA889" s="24"/>
      <c r="AB889" s="24"/>
      <c r="AC889" s="24"/>
      <c r="AD889" s="24"/>
      <c r="AE889" s="44"/>
      <c r="AF889" s="24"/>
      <c r="AG889" s="24"/>
      <c r="AH889" s="44"/>
      <c r="AI889" s="28"/>
      <c r="AJ889" s="28"/>
      <c r="AK889" s="28"/>
      <c r="AL889" s="28"/>
      <c r="AM889" s="73"/>
      <c r="AN889" s="28"/>
      <c r="AO889" s="28"/>
    </row>
    <row r="890" spans="1:41" s="13" customFormat="1" ht="28.5" customHeight="1">
      <c r="A890" s="160" t="s">
        <v>1095</v>
      </c>
      <c r="B890" s="161" t="s">
        <v>1089</v>
      </c>
      <c r="C890" s="162" t="s">
        <v>178</v>
      </c>
      <c r="D890" s="21" t="s">
        <v>793</v>
      </c>
      <c r="E890" s="22">
        <v>4</v>
      </c>
      <c r="F890" s="22">
        <v>4</v>
      </c>
      <c r="G890" s="24">
        <f>$G$592</f>
        <v>6.0999999999999999E-2</v>
      </c>
      <c r="H890" s="24">
        <f t="shared" si="106"/>
        <v>0.24399999999999999</v>
      </c>
      <c r="I890" s="25">
        <f>H890+H891</f>
        <v>0.57200000000000006</v>
      </c>
      <c r="J890" s="24">
        <f t="shared" si="107"/>
        <v>0.24399999999999999</v>
      </c>
      <c r="K890" s="25">
        <f>J890+J891</f>
        <v>0.57200000000000006</v>
      </c>
      <c r="L890" s="24"/>
      <c r="M890" s="24"/>
      <c r="N890" s="24"/>
      <c r="O890" s="24">
        <f>I890*$Q$7</f>
        <v>8.5800000000000008E-3</v>
      </c>
      <c r="P890" s="24">
        <f>K890*$Q$7</f>
        <v>8.5800000000000008E-3</v>
      </c>
      <c r="Q890" s="24"/>
      <c r="R890" s="24">
        <f>I890*$T$7</f>
        <v>0.19448000000000004</v>
      </c>
      <c r="S890" s="26">
        <f>K890*$T$7</f>
        <v>0.19448000000000004</v>
      </c>
      <c r="T890" s="44"/>
      <c r="U890" s="27">
        <f>I890*$W$7</f>
        <v>5.7200000000000008E-5</v>
      </c>
      <c r="V890" s="27">
        <f>K890*$W$7</f>
        <v>5.7200000000000008E-5</v>
      </c>
      <c r="W890" s="44"/>
      <c r="X890" s="24">
        <f>I890*$Z$7</f>
        <v>0.43552080000000004</v>
      </c>
      <c r="Y890" s="24">
        <f>K890*$Z$7</f>
        <v>0.43552080000000004</v>
      </c>
      <c r="Z890" s="44"/>
      <c r="AA890" s="24">
        <f>I890+O890+R890+U890+X890</f>
        <v>1.2106380000000001</v>
      </c>
      <c r="AB890" s="24">
        <f>K890+P890+S890+V890+Y890</f>
        <v>1.2106380000000001</v>
      </c>
      <c r="AC890" s="24">
        <f>AA890*$AE$7</f>
        <v>2.4212760000000002</v>
      </c>
      <c r="AD890" s="24">
        <f>AB890*$AE$7</f>
        <v>2.4212760000000002</v>
      </c>
      <c r="AE890" s="44"/>
      <c r="AF890" s="24">
        <f>(AA890+AC890)*$AH$7</f>
        <v>0.10895742</v>
      </c>
      <c r="AG890" s="24">
        <f>(AB890+AD890)*$AH$7</f>
        <v>0.10895742</v>
      </c>
      <c r="AH890" s="44"/>
      <c r="AI890" s="28">
        <f>AA890+AC890+AF890</f>
        <v>3.7408714199999999</v>
      </c>
      <c r="AJ890" s="28">
        <f>AB890+AD890+AG890</f>
        <v>3.7408714199999999</v>
      </c>
      <c r="AK890" s="28">
        <f>AI890*$AM$7</f>
        <v>0.74817428400000008</v>
      </c>
      <c r="AL890" s="28">
        <f>AJ890*$AM$7</f>
        <v>0.74817428400000008</v>
      </c>
      <c r="AM890" s="73"/>
      <c r="AN890" s="28">
        <f>AI890+AK890</f>
        <v>4.4890457040000005</v>
      </c>
      <c r="AO890" s="28">
        <f>AJ890+AL890</f>
        <v>4.4890457040000005</v>
      </c>
    </row>
    <row r="891" spans="1:41" s="13" customFormat="1" ht="28.5" customHeight="1">
      <c r="A891" s="160"/>
      <c r="B891" s="161"/>
      <c r="C891" s="162"/>
      <c r="D891" s="21" t="s">
        <v>49</v>
      </c>
      <c r="E891" s="22">
        <v>8</v>
      </c>
      <c r="F891" s="22">
        <v>8</v>
      </c>
      <c r="G891" s="24">
        <f>$G$591</f>
        <v>4.1000000000000002E-2</v>
      </c>
      <c r="H891" s="24">
        <f t="shared" si="106"/>
        <v>0.32800000000000001</v>
      </c>
      <c r="I891" s="25"/>
      <c r="J891" s="24">
        <f t="shared" si="107"/>
        <v>0.32800000000000001</v>
      </c>
      <c r="K891" s="25"/>
      <c r="L891" s="24"/>
      <c r="M891" s="24"/>
      <c r="N891" s="24"/>
      <c r="O891" s="24"/>
      <c r="P891" s="24"/>
      <c r="Q891" s="24"/>
      <c r="R891" s="24"/>
      <c r="S891" s="26"/>
      <c r="T891" s="44"/>
      <c r="U891" s="27"/>
      <c r="V891" s="27"/>
      <c r="W891" s="44"/>
      <c r="X891" s="24"/>
      <c r="Y891" s="24"/>
      <c r="Z891" s="44"/>
      <c r="AA891" s="24"/>
      <c r="AB891" s="24"/>
      <c r="AC891" s="24"/>
      <c r="AD891" s="24"/>
      <c r="AE891" s="44"/>
      <c r="AF891" s="24"/>
      <c r="AG891" s="24"/>
      <c r="AH891" s="44"/>
      <c r="AI891" s="28"/>
      <c r="AJ891" s="28"/>
      <c r="AK891" s="28"/>
      <c r="AL891" s="28"/>
      <c r="AM891" s="73"/>
      <c r="AN891" s="28"/>
      <c r="AO891" s="28"/>
    </row>
    <row r="892" spans="1:41" s="13" customFormat="1" ht="24" customHeight="1">
      <c r="A892" s="160" t="s">
        <v>1096</v>
      </c>
      <c r="B892" s="161" t="s">
        <v>961</v>
      </c>
      <c r="C892" s="162" t="s">
        <v>178</v>
      </c>
      <c r="D892" s="21" t="s">
        <v>793</v>
      </c>
      <c r="E892" s="22">
        <v>6</v>
      </c>
      <c r="F892" s="22">
        <v>6</v>
      </c>
      <c r="G892" s="24">
        <f>$G$592</f>
        <v>6.0999999999999999E-2</v>
      </c>
      <c r="H892" s="24">
        <f t="shared" si="106"/>
        <v>0.36599999999999999</v>
      </c>
      <c r="I892" s="25">
        <f>H892+H893</f>
        <v>0.89900000000000002</v>
      </c>
      <c r="J892" s="24">
        <f t="shared" si="107"/>
        <v>0.36599999999999999</v>
      </c>
      <c r="K892" s="25">
        <f>J892+J893</f>
        <v>0.89900000000000002</v>
      </c>
      <c r="L892" s="24"/>
      <c r="M892" s="24"/>
      <c r="N892" s="24"/>
      <c r="O892" s="24">
        <f>I892*$Q$7</f>
        <v>1.3485E-2</v>
      </c>
      <c r="P892" s="24">
        <f>K892*$Q$7</f>
        <v>1.3485E-2</v>
      </c>
      <c r="Q892" s="24"/>
      <c r="R892" s="24">
        <f>I892*$T$7</f>
        <v>0.30566000000000004</v>
      </c>
      <c r="S892" s="26">
        <f>K892*$T$7</f>
        <v>0.30566000000000004</v>
      </c>
      <c r="T892" s="44"/>
      <c r="U892" s="27">
        <f>I892*$W$7</f>
        <v>8.9900000000000003E-5</v>
      </c>
      <c r="V892" s="27">
        <f>K892*$W$7</f>
        <v>8.9900000000000003E-5</v>
      </c>
      <c r="W892" s="44"/>
      <c r="X892" s="24">
        <f>I892*$Z$7</f>
        <v>0.68449859999999996</v>
      </c>
      <c r="Y892" s="24">
        <f>K892*$Z$7</f>
        <v>0.68449859999999996</v>
      </c>
      <c r="Z892" s="44"/>
      <c r="AA892" s="24">
        <f>I892+O892+R892+U892+X892</f>
        <v>1.9027335000000001</v>
      </c>
      <c r="AB892" s="24">
        <f>K892+P892+S892+V892+Y892</f>
        <v>1.9027335000000001</v>
      </c>
      <c r="AC892" s="24">
        <f>AA892*$AE$7</f>
        <v>3.8054670000000002</v>
      </c>
      <c r="AD892" s="24">
        <f>AB892*$AE$7</f>
        <v>3.8054670000000002</v>
      </c>
      <c r="AE892" s="44"/>
      <c r="AF892" s="24">
        <f>(AA892+AC892)*$AH$7</f>
        <v>0.171246015</v>
      </c>
      <c r="AG892" s="24">
        <f>(AB892+AD892)*$AH$7</f>
        <v>0.171246015</v>
      </c>
      <c r="AH892" s="44"/>
      <c r="AI892" s="28">
        <f>AA892+AC892+AF892</f>
        <v>5.8794465150000006</v>
      </c>
      <c r="AJ892" s="28">
        <f>AB892+AD892+AG892</f>
        <v>5.8794465150000006</v>
      </c>
      <c r="AK892" s="28">
        <f>AI892*$AM$7</f>
        <v>1.1758893030000002</v>
      </c>
      <c r="AL892" s="28">
        <f>AJ892*$AM$7</f>
        <v>1.1758893030000002</v>
      </c>
      <c r="AM892" s="73"/>
      <c r="AN892" s="28">
        <f>AI892+AK892</f>
        <v>7.0553358180000005</v>
      </c>
      <c r="AO892" s="28">
        <f>AJ892+AL892</f>
        <v>7.0553358180000005</v>
      </c>
    </row>
    <row r="893" spans="1:41" s="13" customFormat="1" ht="25.5">
      <c r="A893" s="160"/>
      <c r="B893" s="161"/>
      <c r="C893" s="162"/>
      <c r="D893" s="21" t="s">
        <v>49</v>
      </c>
      <c r="E893" s="22">
        <v>13</v>
      </c>
      <c r="F893" s="22">
        <v>13</v>
      </c>
      <c r="G893" s="24">
        <f>$G$591</f>
        <v>4.1000000000000002E-2</v>
      </c>
      <c r="H893" s="24">
        <f t="shared" si="106"/>
        <v>0.53300000000000003</v>
      </c>
      <c r="I893" s="25"/>
      <c r="J893" s="24">
        <f t="shared" si="107"/>
        <v>0.53300000000000003</v>
      </c>
      <c r="K893" s="25"/>
      <c r="L893" s="24"/>
      <c r="M893" s="24"/>
      <c r="N893" s="24"/>
      <c r="O893" s="24"/>
      <c r="P893" s="24"/>
      <c r="Q893" s="24"/>
      <c r="R893" s="24"/>
      <c r="S893" s="26"/>
      <c r="T893" s="44"/>
      <c r="U893" s="27"/>
      <c r="V893" s="27"/>
      <c r="W893" s="44"/>
      <c r="X893" s="24"/>
      <c r="Y893" s="24"/>
      <c r="Z893" s="44"/>
      <c r="AA893" s="24"/>
      <c r="AB893" s="24"/>
      <c r="AC893" s="24"/>
      <c r="AD893" s="24"/>
      <c r="AE893" s="44"/>
      <c r="AF893" s="24"/>
      <c r="AG893" s="24"/>
      <c r="AH893" s="44"/>
      <c r="AI893" s="28"/>
      <c r="AJ893" s="28"/>
      <c r="AK893" s="28"/>
      <c r="AL893" s="28"/>
      <c r="AM893" s="73"/>
      <c r="AN893" s="28"/>
      <c r="AO893" s="28"/>
    </row>
    <row r="894" spans="1:41" s="13" customFormat="1" ht="20.25" customHeight="1">
      <c r="A894" s="19" t="s">
        <v>1097</v>
      </c>
      <c r="B894" s="20" t="s">
        <v>1057</v>
      </c>
      <c r="C894" s="21" t="s">
        <v>178</v>
      </c>
      <c r="D894" s="21"/>
      <c r="E894" s="22"/>
      <c r="F894" s="22"/>
      <c r="G894" s="24"/>
      <c r="H894" s="24"/>
      <c r="I894" s="25"/>
      <c r="J894" s="24"/>
      <c r="K894" s="25"/>
      <c r="L894" s="24"/>
      <c r="M894" s="24"/>
      <c r="N894" s="24"/>
      <c r="O894" s="24"/>
      <c r="P894" s="24"/>
      <c r="Q894" s="24"/>
      <c r="R894" s="24"/>
      <c r="S894" s="26"/>
      <c r="T894" s="44"/>
      <c r="U894" s="27"/>
      <c r="V894" s="27"/>
      <c r="W894" s="44"/>
      <c r="X894" s="24"/>
      <c r="Y894" s="24"/>
      <c r="Z894" s="44"/>
      <c r="AA894" s="24"/>
      <c r="AB894" s="24"/>
      <c r="AC894" s="24"/>
      <c r="AD894" s="24"/>
      <c r="AE894" s="44"/>
      <c r="AF894" s="24"/>
      <c r="AG894" s="24"/>
      <c r="AH894" s="44"/>
      <c r="AI894" s="28"/>
      <c r="AJ894" s="28"/>
      <c r="AK894" s="28"/>
      <c r="AL894" s="28"/>
      <c r="AM894" s="73"/>
      <c r="AN894" s="28"/>
      <c r="AO894" s="28"/>
    </row>
    <row r="895" spans="1:41" s="13" customFormat="1" ht="20.25" customHeight="1">
      <c r="A895" s="160" t="s">
        <v>1098</v>
      </c>
      <c r="B895" s="161" t="s">
        <v>1059</v>
      </c>
      <c r="C895" s="162" t="s">
        <v>178</v>
      </c>
      <c r="D895" s="21" t="s">
        <v>793</v>
      </c>
      <c r="E895" s="22">
        <v>12</v>
      </c>
      <c r="F895" s="22">
        <v>12</v>
      </c>
      <c r="G895" s="24">
        <f>$G$592</f>
        <v>6.0999999999999999E-2</v>
      </c>
      <c r="H895" s="24">
        <f t="shared" si="106"/>
        <v>0.73199999999999998</v>
      </c>
      <c r="I895" s="25">
        <f>H895+H896</f>
        <v>1.6339999999999999</v>
      </c>
      <c r="J895" s="24">
        <f t="shared" si="107"/>
        <v>0.73199999999999998</v>
      </c>
      <c r="K895" s="25">
        <f>J895+J896</f>
        <v>1.6339999999999999</v>
      </c>
      <c r="L895" s="24"/>
      <c r="M895" s="24"/>
      <c r="N895" s="24"/>
      <c r="O895" s="24">
        <f>I895*$Q$7</f>
        <v>2.4509999999999997E-2</v>
      </c>
      <c r="P895" s="24">
        <f>K895*$Q$7</f>
        <v>2.4509999999999997E-2</v>
      </c>
      <c r="Q895" s="24"/>
      <c r="R895" s="24">
        <f>I895*$T$7</f>
        <v>0.55556000000000005</v>
      </c>
      <c r="S895" s="26">
        <f>K895*$T$7</f>
        <v>0.55556000000000005</v>
      </c>
      <c r="T895" s="44"/>
      <c r="U895" s="27">
        <f>I895*$W$7</f>
        <v>1.6339999999999999E-4</v>
      </c>
      <c r="V895" s="27">
        <f>K895*$W$7</f>
        <v>1.6339999999999999E-4</v>
      </c>
      <c r="W895" s="44"/>
      <c r="X895" s="24">
        <f>I895*$Z$7</f>
        <v>1.2441275999999999</v>
      </c>
      <c r="Y895" s="24">
        <f>K895*$Z$7</f>
        <v>1.2441275999999999</v>
      </c>
      <c r="Z895" s="44"/>
      <c r="AA895" s="24">
        <f>I895+O895+R895+U895+X895</f>
        <v>3.458361</v>
      </c>
      <c r="AB895" s="24">
        <f>K895+P895+S895+V895+Y895</f>
        <v>3.458361</v>
      </c>
      <c r="AC895" s="24">
        <f>AA895*$AE$7</f>
        <v>6.916722</v>
      </c>
      <c r="AD895" s="24">
        <f>AB895*$AE$7</f>
        <v>6.916722</v>
      </c>
      <c r="AE895" s="44"/>
      <c r="AF895" s="24">
        <f>(AA895+AC895)*$AH$7</f>
        <v>0.31125248999999999</v>
      </c>
      <c r="AG895" s="24">
        <f>(AB895+AD895)*$AH$7</f>
        <v>0.31125248999999999</v>
      </c>
      <c r="AH895" s="44"/>
      <c r="AI895" s="28">
        <f>AA895+AC895+AF895</f>
        <v>10.686335489999999</v>
      </c>
      <c r="AJ895" s="28">
        <f>AB895+AD895+AG895</f>
        <v>10.686335489999999</v>
      </c>
      <c r="AK895" s="28">
        <f>AI895*$AM$7</f>
        <v>2.1372670980000001</v>
      </c>
      <c r="AL895" s="28">
        <f>AJ895*$AM$7</f>
        <v>2.1372670980000001</v>
      </c>
      <c r="AM895" s="73"/>
      <c r="AN895" s="28">
        <f>AI895+AK895</f>
        <v>12.823602588</v>
      </c>
      <c r="AO895" s="28">
        <f>AJ895+AL895</f>
        <v>12.823602588</v>
      </c>
    </row>
    <row r="896" spans="1:41" s="13" customFormat="1" ht="29.25" customHeight="1">
      <c r="A896" s="160"/>
      <c r="B896" s="161"/>
      <c r="C896" s="162"/>
      <c r="D896" s="21" t="s">
        <v>49</v>
      </c>
      <c r="E896" s="22">
        <v>22</v>
      </c>
      <c r="F896" s="22">
        <v>22</v>
      </c>
      <c r="G896" s="24">
        <f>$G$591</f>
        <v>4.1000000000000002E-2</v>
      </c>
      <c r="H896" s="24">
        <f t="shared" si="106"/>
        <v>0.90200000000000002</v>
      </c>
      <c r="I896" s="25"/>
      <c r="J896" s="24">
        <f t="shared" si="107"/>
        <v>0.90200000000000002</v>
      </c>
      <c r="K896" s="25"/>
      <c r="L896" s="24"/>
      <c r="M896" s="24"/>
      <c r="N896" s="24"/>
      <c r="O896" s="24"/>
      <c r="P896" s="24"/>
      <c r="Q896" s="24"/>
      <c r="R896" s="24"/>
      <c r="S896" s="26"/>
      <c r="T896" s="44"/>
      <c r="U896" s="27"/>
      <c r="V896" s="27"/>
      <c r="W896" s="44"/>
      <c r="X896" s="24"/>
      <c r="Y896" s="24"/>
      <c r="Z896" s="44"/>
      <c r="AA896" s="24"/>
      <c r="AB896" s="24"/>
      <c r="AC896" s="24"/>
      <c r="AD896" s="24"/>
      <c r="AE896" s="44"/>
      <c r="AF896" s="24"/>
      <c r="AG896" s="24"/>
      <c r="AH896" s="44"/>
      <c r="AI896" s="28"/>
      <c r="AJ896" s="28"/>
      <c r="AK896" s="28"/>
      <c r="AL896" s="28"/>
      <c r="AM896" s="73"/>
      <c r="AN896" s="28"/>
      <c r="AO896" s="28"/>
    </row>
    <row r="897" spans="1:41" s="13" customFormat="1" ht="38.25" customHeight="1">
      <c r="A897" s="19" t="s">
        <v>1099</v>
      </c>
      <c r="B897" s="20" t="s">
        <v>1100</v>
      </c>
      <c r="C897" s="21"/>
      <c r="D897" s="21"/>
      <c r="E897" s="22"/>
      <c r="F897" s="22"/>
      <c r="G897" s="24"/>
      <c r="H897" s="24"/>
      <c r="I897" s="25"/>
      <c r="J897" s="24"/>
      <c r="K897" s="25"/>
      <c r="L897" s="24"/>
      <c r="M897" s="24"/>
      <c r="N897" s="24"/>
      <c r="O897" s="24"/>
      <c r="P897" s="24"/>
      <c r="Q897" s="24"/>
      <c r="R897" s="24"/>
      <c r="S897" s="26"/>
      <c r="T897" s="44"/>
      <c r="U897" s="27"/>
      <c r="V897" s="27"/>
      <c r="W897" s="44"/>
      <c r="X897" s="24"/>
      <c r="Y897" s="24"/>
      <c r="Z897" s="44"/>
      <c r="AA897" s="24"/>
      <c r="AB897" s="24"/>
      <c r="AC897" s="24"/>
      <c r="AD897" s="24"/>
      <c r="AE897" s="44"/>
      <c r="AF897" s="24"/>
      <c r="AG897" s="24"/>
      <c r="AH897" s="44"/>
      <c r="AI897" s="28"/>
      <c r="AJ897" s="28"/>
      <c r="AK897" s="28"/>
      <c r="AL897" s="28"/>
      <c r="AM897" s="73"/>
      <c r="AN897" s="28"/>
      <c r="AO897" s="28"/>
    </row>
    <row r="898" spans="1:41" s="13" customFormat="1" ht="24.75" customHeight="1">
      <c r="A898" s="160" t="s">
        <v>1101</v>
      </c>
      <c r="B898" s="161" t="s">
        <v>1089</v>
      </c>
      <c r="C898" s="162" t="s">
        <v>178</v>
      </c>
      <c r="D898" s="21" t="s">
        <v>793</v>
      </c>
      <c r="E898" s="22">
        <v>5</v>
      </c>
      <c r="F898" s="22">
        <v>5</v>
      </c>
      <c r="G898" s="24">
        <f>$G$592</f>
        <v>6.0999999999999999E-2</v>
      </c>
      <c r="H898" s="24">
        <f t="shared" si="106"/>
        <v>0.30499999999999999</v>
      </c>
      <c r="I898" s="25">
        <f>H898+H899</f>
        <v>0.71500000000000008</v>
      </c>
      <c r="J898" s="24">
        <f t="shared" si="107"/>
        <v>0.30499999999999999</v>
      </c>
      <c r="K898" s="25">
        <f>J898+J899</f>
        <v>0.71500000000000008</v>
      </c>
      <c r="L898" s="24"/>
      <c r="M898" s="24"/>
      <c r="N898" s="24"/>
      <c r="O898" s="24">
        <f>I898*$Q$7</f>
        <v>1.0725E-2</v>
      </c>
      <c r="P898" s="24">
        <f>K898*$Q$7</f>
        <v>1.0725E-2</v>
      </c>
      <c r="Q898" s="24"/>
      <c r="R898" s="24">
        <f>I898*$T$7</f>
        <v>0.24310000000000004</v>
      </c>
      <c r="S898" s="26">
        <f>K898*$T$7</f>
        <v>0.24310000000000004</v>
      </c>
      <c r="T898" s="44"/>
      <c r="U898" s="27">
        <f>I898*$W$7</f>
        <v>7.1500000000000017E-5</v>
      </c>
      <c r="V898" s="27">
        <f>K898*$W$7</f>
        <v>7.1500000000000017E-5</v>
      </c>
      <c r="W898" s="44"/>
      <c r="X898" s="24">
        <f>I898*$Z$7</f>
        <v>0.54440100000000002</v>
      </c>
      <c r="Y898" s="24">
        <f>K898*$Z$7</f>
        <v>0.54440100000000002</v>
      </c>
      <c r="Z898" s="44"/>
      <c r="AA898" s="24">
        <f>I898+O898+R898+U898+X898</f>
        <v>1.5132975000000002</v>
      </c>
      <c r="AB898" s="24">
        <f>K898+P898+S898+V898+Y898</f>
        <v>1.5132975000000002</v>
      </c>
      <c r="AC898" s="24">
        <f>AA898*$AE$7</f>
        <v>3.0265950000000004</v>
      </c>
      <c r="AD898" s="24">
        <f>AB898*$AE$7</f>
        <v>3.0265950000000004</v>
      </c>
      <c r="AE898" s="44"/>
      <c r="AF898" s="24">
        <f>(AA898+AC898)*$AH$7</f>
        <v>0.13619677500000002</v>
      </c>
      <c r="AG898" s="24">
        <f>(AB898+AD898)*$AH$7</f>
        <v>0.13619677500000002</v>
      </c>
      <c r="AH898" s="44"/>
      <c r="AI898" s="28">
        <f>AA898+AC898+AF898</f>
        <v>4.6760892750000007</v>
      </c>
      <c r="AJ898" s="28">
        <f>AB898+AD898+AG898</f>
        <v>4.6760892750000007</v>
      </c>
      <c r="AK898" s="28">
        <f>AI898*$AM$7</f>
        <v>0.93521785500000021</v>
      </c>
      <c r="AL898" s="28">
        <f>AJ898*$AM$7</f>
        <v>0.93521785500000021</v>
      </c>
      <c r="AM898" s="73"/>
      <c r="AN898" s="28">
        <f>AI898+AK898</f>
        <v>5.611307130000001</v>
      </c>
      <c r="AO898" s="28">
        <f>AJ898+AL898</f>
        <v>5.611307130000001</v>
      </c>
    </row>
    <row r="899" spans="1:41" s="13" customFormat="1" ht="26.25" customHeight="1">
      <c r="A899" s="160"/>
      <c r="B899" s="161"/>
      <c r="C899" s="162"/>
      <c r="D899" s="21" t="s">
        <v>49</v>
      </c>
      <c r="E899" s="22">
        <v>10</v>
      </c>
      <c r="F899" s="22">
        <v>10</v>
      </c>
      <c r="G899" s="24">
        <f>$G$591</f>
        <v>4.1000000000000002E-2</v>
      </c>
      <c r="H899" s="24">
        <f t="shared" si="106"/>
        <v>0.41000000000000003</v>
      </c>
      <c r="I899" s="25"/>
      <c r="J899" s="24">
        <f t="shared" si="107"/>
        <v>0.41000000000000003</v>
      </c>
      <c r="K899" s="25"/>
      <c r="L899" s="24"/>
      <c r="M899" s="24"/>
      <c r="N899" s="24"/>
      <c r="O899" s="24"/>
      <c r="P899" s="24"/>
      <c r="Q899" s="24"/>
      <c r="R899" s="24"/>
      <c r="S899" s="26"/>
      <c r="T899" s="44"/>
      <c r="U899" s="27"/>
      <c r="V899" s="27"/>
      <c r="W899" s="44"/>
      <c r="X899" s="24"/>
      <c r="Y899" s="24"/>
      <c r="Z899" s="44"/>
      <c r="AA899" s="24"/>
      <c r="AB899" s="24"/>
      <c r="AC899" s="24"/>
      <c r="AD899" s="24"/>
      <c r="AE899" s="44"/>
      <c r="AF899" s="24"/>
      <c r="AG899" s="24"/>
      <c r="AH899" s="44"/>
      <c r="AI899" s="28"/>
      <c r="AJ899" s="28"/>
      <c r="AK899" s="28"/>
      <c r="AL899" s="28"/>
      <c r="AM899" s="73"/>
      <c r="AN899" s="28"/>
      <c r="AO899" s="28"/>
    </row>
    <row r="900" spans="1:41" s="13" customFormat="1" ht="30" customHeight="1">
      <c r="A900" s="70" t="s">
        <v>1102</v>
      </c>
      <c r="B900" s="20" t="s">
        <v>1045</v>
      </c>
      <c r="C900" s="21"/>
      <c r="D900" s="21"/>
      <c r="E900" s="22"/>
      <c r="F900" s="22"/>
      <c r="G900" s="24"/>
      <c r="H900" s="24"/>
      <c r="I900" s="25"/>
      <c r="J900" s="24"/>
      <c r="K900" s="25"/>
      <c r="L900" s="24"/>
      <c r="M900" s="24"/>
      <c r="N900" s="24"/>
      <c r="O900" s="24"/>
      <c r="P900" s="24"/>
      <c r="Q900" s="24"/>
      <c r="R900" s="24"/>
      <c r="S900" s="26"/>
      <c r="T900" s="44"/>
      <c r="U900" s="27"/>
      <c r="V900" s="27"/>
      <c r="W900" s="44"/>
      <c r="X900" s="24"/>
      <c r="Y900" s="24"/>
      <c r="Z900" s="44"/>
      <c r="AA900" s="24"/>
      <c r="AB900" s="24"/>
      <c r="AC900" s="24"/>
      <c r="AD900" s="24"/>
      <c r="AE900" s="44"/>
      <c r="AF900" s="24"/>
      <c r="AG900" s="24"/>
      <c r="AH900" s="44"/>
      <c r="AI900" s="28"/>
      <c r="AJ900" s="28"/>
      <c r="AK900" s="28"/>
      <c r="AL900" s="28"/>
      <c r="AM900" s="73"/>
      <c r="AN900" s="28"/>
      <c r="AO900" s="28"/>
    </row>
    <row r="901" spans="1:41" s="13" customFormat="1" ht="26.25" customHeight="1">
      <c r="A901" s="160" t="s">
        <v>1103</v>
      </c>
      <c r="B901" s="161" t="s">
        <v>1047</v>
      </c>
      <c r="C901" s="162" t="s">
        <v>178</v>
      </c>
      <c r="D901" s="21" t="s">
        <v>793</v>
      </c>
      <c r="E901" s="22">
        <v>7</v>
      </c>
      <c r="F901" s="22">
        <v>7</v>
      </c>
      <c r="G901" s="24">
        <f>$G$592</f>
        <v>6.0999999999999999E-2</v>
      </c>
      <c r="H901" s="24">
        <f t="shared" si="106"/>
        <v>0.42699999999999999</v>
      </c>
      <c r="I901" s="25">
        <f>H901+H902</f>
        <v>0.96</v>
      </c>
      <c r="J901" s="24">
        <f t="shared" si="107"/>
        <v>0.42699999999999999</v>
      </c>
      <c r="K901" s="25">
        <f>J901+J902</f>
        <v>0.96</v>
      </c>
      <c r="L901" s="24"/>
      <c r="M901" s="24"/>
      <c r="N901" s="24"/>
      <c r="O901" s="24">
        <f>I901*$Q$7</f>
        <v>1.44E-2</v>
      </c>
      <c r="P901" s="24">
        <f>K901*$Q$7</f>
        <v>1.44E-2</v>
      </c>
      <c r="Q901" s="24"/>
      <c r="R901" s="24">
        <f>I901*$T$7</f>
        <v>0.32640000000000002</v>
      </c>
      <c r="S901" s="26">
        <f>K901*$T$7</f>
        <v>0.32640000000000002</v>
      </c>
      <c r="T901" s="44"/>
      <c r="U901" s="27">
        <f>I901*$W$7</f>
        <v>9.6000000000000002E-5</v>
      </c>
      <c r="V901" s="27">
        <f>K901*$W$7</f>
        <v>9.6000000000000002E-5</v>
      </c>
      <c r="W901" s="44"/>
      <c r="X901" s="24">
        <f>I901*$Z$7</f>
        <v>0.73094399999999993</v>
      </c>
      <c r="Y901" s="24">
        <f>K901*$Z$7</f>
        <v>0.73094399999999993</v>
      </c>
      <c r="Z901" s="44"/>
      <c r="AA901" s="24">
        <f>I901+O901+R901+U901+X901</f>
        <v>2.0318399999999999</v>
      </c>
      <c r="AB901" s="24">
        <f>K901+P901+S901+V901+Y901</f>
        <v>2.0318399999999999</v>
      </c>
      <c r="AC901" s="24">
        <f>AA901*$AE$7</f>
        <v>4.0636799999999997</v>
      </c>
      <c r="AD901" s="24">
        <f>AB901*$AE$7</f>
        <v>4.0636799999999997</v>
      </c>
      <c r="AE901" s="44"/>
      <c r="AF901" s="24">
        <f>(AA901+AC901)*$AH$7</f>
        <v>0.18286559999999999</v>
      </c>
      <c r="AG901" s="24">
        <f>(AB901+AD901)*$AH$7</f>
        <v>0.18286559999999999</v>
      </c>
      <c r="AH901" s="44"/>
      <c r="AI901" s="28">
        <f>AA901+AC901+AF901</f>
        <v>6.2783856</v>
      </c>
      <c r="AJ901" s="28">
        <f>AB901+AD901+AG901</f>
        <v>6.2783856</v>
      </c>
      <c r="AK901" s="28">
        <f>AI901*$AM$7</f>
        <v>1.2556771200000001</v>
      </c>
      <c r="AL901" s="28">
        <f>AJ901*$AM$7</f>
        <v>1.2556771200000001</v>
      </c>
      <c r="AM901" s="73"/>
      <c r="AN901" s="28">
        <f>AI901+AK901</f>
        <v>7.5340627199999997</v>
      </c>
      <c r="AO901" s="28">
        <f>AJ901+AL901</f>
        <v>7.5340627199999997</v>
      </c>
    </row>
    <row r="902" spans="1:41" s="13" customFormat="1" ht="26.25" customHeight="1">
      <c r="A902" s="160"/>
      <c r="B902" s="161"/>
      <c r="C902" s="162"/>
      <c r="D902" s="21" t="s">
        <v>49</v>
      </c>
      <c r="E902" s="22">
        <v>13</v>
      </c>
      <c r="F902" s="22">
        <v>13</v>
      </c>
      <c r="G902" s="24">
        <f>$G$591</f>
        <v>4.1000000000000002E-2</v>
      </c>
      <c r="H902" s="24">
        <f t="shared" si="106"/>
        <v>0.53300000000000003</v>
      </c>
      <c r="I902" s="25"/>
      <c r="J902" s="24">
        <f t="shared" si="107"/>
        <v>0.53300000000000003</v>
      </c>
      <c r="K902" s="25"/>
      <c r="L902" s="24"/>
      <c r="M902" s="24"/>
      <c r="N902" s="24"/>
      <c r="O902" s="24"/>
      <c r="P902" s="24"/>
      <c r="Q902" s="24"/>
      <c r="R902" s="24"/>
      <c r="S902" s="26"/>
      <c r="T902" s="44"/>
      <c r="U902" s="27"/>
      <c r="V902" s="27"/>
      <c r="W902" s="44"/>
      <c r="X902" s="24"/>
      <c r="Y902" s="24"/>
      <c r="Z902" s="44"/>
      <c r="AA902" s="24"/>
      <c r="AB902" s="24"/>
      <c r="AC902" s="24"/>
      <c r="AD902" s="24"/>
      <c r="AE902" s="44"/>
      <c r="AF902" s="24"/>
      <c r="AG902" s="24"/>
      <c r="AH902" s="44"/>
      <c r="AI902" s="28"/>
      <c r="AJ902" s="28"/>
      <c r="AK902" s="28"/>
      <c r="AL902" s="28"/>
      <c r="AM902" s="73"/>
      <c r="AN902" s="28"/>
      <c r="AO902" s="28"/>
    </row>
    <row r="903" spans="1:41" s="13" customFormat="1" ht="38.25" customHeight="1">
      <c r="A903" s="160" t="s">
        <v>1104</v>
      </c>
      <c r="B903" s="161" t="s">
        <v>1049</v>
      </c>
      <c r="C903" s="162" t="s">
        <v>178</v>
      </c>
      <c r="D903" s="21" t="s">
        <v>793</v>
      </c>
      <c r="E903" s="22">
        <v>9</v>
      </c>
      <c r="F903" s="22">
        <v>9</v>
      </c>
      <c r="G903" s="24">
        <f>$G$592</f>
        <v>6.0999999999999999E-2</v>
      </c>
      <c r="H903" s="24">
        <f t="shared" si="106"/>
        <v>0.54899999999999993</v>
      </c>
      <c r="I903" s="25">
        <f>H903+H904</f>
        <v>1.2050000000000001</v>
      </c>
      <c r="J903" s="24">
        <f t="shared" si="107"/>
        <v>0.54899999999999993</v>
      </c>
      <c r="K903" s="25">
        <f>J903+J904</f>
        <v>1.2050000000000001</v>
      </c>
      <c r="L903" s="24"/>
      <c r="M903" s="24"/>
      <c r="N903" s="24"/>
      <c r="O903" s="24">
        <f>I903*$Q$7</f>
        <v>1.8075000000000001E-2</v>
      </c>
      <c r="P903" s="24">
        <f>K903*$Q$7</f>
        <v>1.8075000000000001E-2</v>
      </c>
      <c r="Q903" s="24"/>
      <c r="R903" s="24">
        <f>I903*$T$7</f>
        <v>0.40970000000000006</v>
      </c>
      <c r="S903" s="26">
        <f>K903*$T$7</f>
        <v>0.40970000000000006</v>
      </c>
      <c r="T903" s="44"/>
      <c r="U903" s="27">
        <f>I903*$W$7</f>
        <v>1.2050000000000002E-4</v>
      </c>
      <c r="V903" s="27">
        <f>K903*$W$7</f>
        <v>1.2050000000000002E-4</v>
      </c>
      <c r="W903" s="44"/>
      <c r="X903" s="24">
        <f>I903*$Z$7</f>
        <v>0.91748700000000005</v>
      </c>
      <c r="Y903" s="24">
        <f>K903*$Z$7</f>
        <v>0.91748700000000005</v>
      </c>
      <c r="Z903" s="44"/>
      <c r="AA903" s="24">
        <f>I903+O903+R903+U903+X903</f>
        <v>2.5503825</v>
      </c>
      <c r="AB903" s="24">
        <f>K903+P903+S903+V903+Y903</f>
        <v>2.5503825</v>
      </c>
      <c r="AC903" s="24">
        <f>AA903*$AE$7</f>
        <v>5.100765</v>
      </c>
      <c r="AD903" s="24">
        <f>AB903*$AE$7</f>
        <v>5.100765</v>
      </c>
      <c r="AE903" s="44"/>
      <c r="AF903" s="24">
        <f>(AA903+AC903)*$AH$7</f>
        <v>0.22953442500000001</v>
      </c>
      <c r="AG903" s="24">
        <f>(AB903+AD903)*$AH$7</f>
        <v>0.22953442500000001</v>
      </c>
      <c r="AH903" s="44"/>
      <c r="AI903" s="28">
        <f>AA903+AC903+AF903</f>
        <v>7.8806819250000002</v>
      </c>
      <c r="AJ903" s="28">
        <f>AB903+AD903+AG903</f>
        <v>7.8806819250000002</v>
      </c>
      <c r="AK903" s="28">
        <f>AI903*$AM$7</f>
        <v>1.5761363850000001</v>
      </c>
      <c r="AL903" s="28">
        <f>AJ903*$AM$7</f>
        <v>1.5761363850000001</v>
      </c>
      <c r="AM903" s="73"/>
      <c r="AN903" s="28">
        <f>AI903+AK903</f>
        <v>9.4568183100000009</v>
      </c>
      <c r="AO903" s="28">
        <f>AJ903+AL903</f>
        <v>9.4568183100000009</v>
      </c>
    </row>
    <row r="904" spans="1:41" s="13" customFormat="1" ht="38.25" customHeight="1">
      <c r="A904" s="160"/>
      <c r="B904" s="161"/>
      <c r="C904" s="162"/>
      <c r="D904" s="21" t="s">
        <v>49</v>
      </c>
      <c r="E904" s="22">
        <v>16</v>
      </c>
      <c r="F904" s="22">
        <v>16</v>
      </c>
      <c r="G904" s="24">
        <f>$G$591</f>
        <v>4.1000000000000002E-2</v>
      </c>
      <c r="H904" s="24">
        <f t="shared" si="106"/>
        <v>0.65600000000000003</v>
      </c>
      <c r="I904" s="25"/>
      <c r="J904" s="24">
        <f t="shared" si="107"/>
        <v>0.65600000000000003</v>
      </c>
      <c r="K904" s="25"/>
      <c r="L904" s="24"/>
      <c r="M904" s="24"/>
      <c r="N904" s="24"/>
      <c r="O904" s="24"/>
      <c r="P904" s="24"/>
      <c r="Q904" s="24"/>
      <c r="R904" s="24"/>
      <c r="S904" s="26"/>
      <c r="T904" s="44"/>
      <c r="U904" s="27"/>
      <c r="V904" s="27"/>
      <c r="W904" s="44"/>
      <c r="X904" s="24"/>
      <c r="Y904" s="24"/>
      <c r="Z904" s="44"/>
      <c r="AA904" s="24"/>
      <c r="AB904" s="24"/>
      <c r="AC904" s="24"/>
      <c r="AD904" s="24"/>
      <c r="AE904" s="44"/>
      <c r="AF904" s="24"/>
      <c r="AG904" s="24"/>
      <c r="AH904" s="44"/>
      <c r="AI904" s="28"/>
      <c r="AJ904" s="28"/>
      <c r="AK904" s="28"/>
      <c r="AL904" s="28"/>
      <c r="AM904" s="73"/>
      <c r="AN904" s="28"/>
      <c r="AO904" s="28"/>
    </row>
    <row r="905" spans="1:41" s="13" customFormat="1" ht="16.5" customHeight="1">
      <c r="A905" s="19" t="s">
        <v>1105</v>
      </c>
      <c r="B905" s="20" t="s">
        <v>1057</v>
      </c>
      <c r="C905" s="21"/>
      <c r="D905" s="21"/>
      <c r="E905" s="22"/>
      <c r="F905" s="22"/>
      <c r="G905" s="24"/>
      <c r="H905" s="24"/>
      <c r="I905" s="25"/>
      <c r="J905" s="24"/>
      <c r="K905" s="25"/>
      <c r="L905" s="24"/>
      <c r="M905" s="24"/>
      <c r="N905" s="24"/>
      <c r="O905" s="24"/>
      <c r="P905" s="24"/>
      <c r="Q905" s="24"/>
      <c r="R905" s="24"/>
      <c r="S905" s="26"/>
      <c r="T905" s="44"/>
      <c r="U905" s="27"/>
      <c r="V905" s="27"/>
      <c r="W905" s="44"/>
      <c r="X905" s="24"/>
      <c r="Y905" s="24"/>
      <c r="Z905" s="44"/>
      <c r="AA905" s="24"/>
      <c r="AB905" s="24"/>
      <c r="AC905" s="24"/>
      <c r="AD905" s="24"/>
      <c r="AE905" s="44"/>
      <c r="AF905" s="24"/>
      <c r="AG905" s="24"/>
      <c r="AH905" s="44"/>
      <c r="AI905" s="28"/>
      <c r="AJ905" s="28"/>
      <c r="AK905" s="28"/>
      <c r="AL905" s="28"/>
      <c r="AM905" s="73"/>
      <c r="AN905" s="28"/>
      <c r="AO905" s="28"/>
    </row>
    <row r="906" spans="1:41" s="13" customFormat="1" ht="27" customHeight="1">
      <c r="A906" s="160" t="s">
        <v>1106</v>
      </c>
      <c r="B906" s="161" t="s">
        <v>1059</v>
      </c>
      <c r="C906" s="162" t="s">
        <v>178</v>
      </c>
      <c r="D906" s="21" t="s">
        <v>793</v>
      </c>
      <c r="E906" s="22">
        <v>13</v>
      </c>
      <c r="F906" s="22">
        <v>13</v>
      </c>
      <c r="G906" s="24">
        <f>$G$592</f>
        <v>6.0999999999999999E-2</v>
      </c>
      <c r="H906" s="24">
        <f t="shared" si="106"/>
        <v>0.79299999999999993</v>
      </c>
      <c r="I906" s="25">
        <f>H906+H907</f>
        <v>1.6949999999999998</v>
      </c>
      <c r="J906" s="24">
        <f t="shared" si="107"/>
        <v>0.79299999999999993</v>
      </c>
      <c r="K906" s="25">
        <f>J906+J907</f>
        <v>1.6949999999999998</v>
      </c>
      <c r="L906" s="24"/>
      <c r="M906" s="24"/>
      <c r="N906" s="24"/>
      <c r="O906" s="24">
        <f>I906*$Q$7</f>
        <v>2.5424999999999996E-2</v>
      </c>
      <c r="P906" s="24">
        <f>K906*$Q$7</f>
        <v>2.5424999999999996E-2</v>
      </c>
      <c r="Q906" s="24"/>
      <c r="R906" s="24">
        <f>I906*$T$7</f>
        <v>0.57630000000000003</v>
      </c>
      <c r="S906" s="26">
        <f>K906*$T$7</f>
        <v>0.57630000000000003</v>
      </c>
      <c r="T906" s="44"/>
      <c r="U906" s="27">
        <f>I906*$W$7</f>
        <v>1.695E-4</v>
      </c>
      <c r="V906" s="27">
        <f>K906*$W$7</f>
        <v>1.695E-4</v>
      </c>
      <c r="W906" s="44"/>
      <c r="X906" s="24">
        <f>I906*$Z$7</f>
        <v>1.2905729999999997</v>
      </c>
      <c r="Y906" s="24">
        <f>K906*$Z$7</f>
        <v>1.2905729999999997</v>
      </c>
      <c r="Z906" s="44"/>
      <c r="AA906" s="24">
        <f>I906+O906+R906+U906+X906</f>
        <v>3.5874674999999998</v>
      </c>
      <c r="AB906" s="24">
        <f>K906+P906+S906+V906+Y906</f>
        <v>3.5874674999999998</v>
      </c>
      <c r="AC906" s="24">
        <f>AA906*$AE$7</f>
        <v>7.1749349999999996</v>
      </c>
      <c r="AD906" s="24">
        <f>AB906*$AE$7</f>
        <v>7.1749349999999996</v>
      </c>
      <c r="AE906" s="44"/>
      <c r="AF906" s="24">
        <f>(AA906+AC906)*$AH$7</f>
        <v>0.32287207499999998</v>
      </c>
      <c r="AG906" s="24">
        <f>(AB906+AD906)*$AH$7</f>
        <v>0.32287207499999998</v>
      </c>
      <c r="AH906" s="44"/>
      <c r="AI906" s="28">
        <f>AA906+AC906+AF906</f>
        <v>11.085274575</v>
      </c>
      <c r="AJ906" s="28">
        <f>AB906+AD906+AG906</f>
        <v>11.085274575</v>
      </c>
      <c r="AK906" s="28">
        <f>AI906*$AM$7</f>
        <v>2.2170549149999998</v>
      </c>
      <c r="AL906" s="28">
        <f>AJ906*$AM$7</f>
        <v>2.2170549149999998</v>
      </c>
      <c r="AM906" s="73"/>
      <c r="AN906" s="28">
        <f>AI906+AK906</f>
        <v>13.30232949</v>
      </c>
      <c r="AO906" s="28">
        <f>AJ906+AL906</f>
        <v>13.30232949</v>
      </c>
    </row>
    <row r="907" spans="1:41" s="13" customFormat="1" ht="27.75" customHeight="1">
      <c r="A907" s="160"/>
      <c r="B907" s="161"/>
      <c r="C907" s="162"/>
      <c r="D907" s="21" t="s">
        <v>49</v>
      </c>
      <c r="E907" s="22">
        <v>22</v>
      </c>
      <c r="F907" s="22">
        <v>22</v>
      </c>
      <c r="G907" s="24">
        <f>$G$591</f>
        <v>4.1000000000000002E-2</v>
      </c>
      <c r="H907" s="24">
        <f t="shared" si="106"/>
        <v>0.90200000000000002</v>
      </c>
      <c r="I907" s="25"/>
      <c r="J907" s="24">
        <f t="shared" si="107"/>
        <v>0.90200000000000002</v>
      </c>
      <c r="K907" s="25"/>
      <c r="L907" s="24"/>
      <c r="M907" s="24"/>
      <c r="N907" s="24"/>
      <c r="O907" s="24"/>
      <c r="P907" s="24"/>
      <c r="Q907" s="24"/>
      <c r="R907" s="24"/>
      <c r="S907" s="26"/>
      <c r="T907" s="44"/>
      <c r="U907" s="27"/>
      <c r="V907" s="27"/>
      <c r="W907" s="44"/>
      <c r="X907" s="24"/>
      <c r="Y907" s="24"/>
      <c r="Z907" s="44"/>
      <c r="AA907" s="24"/>
      <c r="AB907" s="24"/>
      <c r="AC907" s="24"/>
      <c r="AD907" s="24"/>
      <c r="AE907" s="44"/>
      <c r="AF907" s="24"/>
      <c r="AG907" s="24"/>
      <c r="AH907" s="44"/>
      <c r="AI907" s="28"/>
      <c r="AJ907" s="28"/>
      <c r="AK907" s="28"/>
      <c r="AL907" s="28"/>
      <c r="AM907" s="73"/>
      <c r="AN907" s="28"/>
      <c r="AO907" s="28"/>
    </row>
    <row r="908" spans="1:41" s="13" customFormat="1" ht="38.25" customHeight="1">
      <c r="A908" s="19" t="s">
        <v>1107</v>
      </c>
      <c r="B908" s="20" t="s">
        <v>1108</v>
      </c>
      <c r="C908" s="21"/>
      <c r="D908" s="21"/>
      <c r="E908" s="22"/>
      <c r="F908" s="22"/>
      <c r="G908" s="24"/>
      <c r="H908" s="24"/>
      <c r="I908" s="25"/>
      <c r="J908" s="24"/>
      <c r="K908" s="25"/>
      <c r="L908" s="24"/>
      <c r="M908" s="24"/>
      <c r="N908" s="24"/>
      <c r="O908" s="24"/>
      <c r="P908" s="24"/>
      <c r="Q908" s="24"/>
      <c r="R908" s="24"/>
      <c r="S908" s="26"/>
      <c r="T908" s="44"/>
      <c r="U908" s="27"/>
      <c r="V908" s="27"/>
      <c r="W908" s="44"/>
      <c r="X908" s="24"/>
      <c r="Y908" s="24"/>
      <c r="Z908" s="44"/>
      <c r="AA908" s="24"/>
      <c r="AB908" s="24"/>
      <c r="AC908" s="24"/>
      <c r="AD908" s="24"/>
      <c r="AE908" s="44"/>
      <c r="AF908" s="24"/>
      <c r="AG908" s="24"/>
      <c r="AH908" s="44"/>
      <c r="AI908" s="28"/>
      <c r="AJ908" s="28"/>
      <c r="AK908" s="28"/>
      <c r="AL908" s="28"/>
      <c r="AM908" s="73"/>
      <c r="AN908" s="28"/>
      <c r="AO908" s="28"/>
    </row>
    <row r="909" spans="1:41" s="13" customFormat="1" ht="24" customHeight="1">
      <c r="A909" s="160" t="s">
        <v>1109</v>
      </c>
      <c r="B909" s="161" t="s">
        <v>1110</v>
      </c>
      <c r="C909" s="162" t="s">
        <v>178</v>
      </c>
      <c r="D909" s="21" t="s">
        <v>793</v>
      </c>
      <c r="E909" s="22">
        <v>4</v>
      </c>
      <c r="F909" s="22">
        <v>4</v>
      </c>
      <c r="G909" s="24">
        <f>$G$592</f>
        <v>6.0999999999999999E-2</v>
      </c>
      <c r="H909" s="24">
        <f t="shared" si="106"/>
        <v>0.24399999999999999</v>
      </c>
      <c r="I909" s="25">
        <f>H909+H910</f>
        <v>0.57200000000000006</v>
      </c>
      <c r="J909" s="24">
        <f t="shared" si="107"/>
        <v>0.24399999999999999</v>
      </c>
      <c r="K909" s="25">
        <f>J909+J910</f>
        <v>0.57200000000000006</v>
      </c>
      <c r="L909" s="24"/>
      <c r="M909" s="24"/>
      <c r="N909" s="24"/>
      <c r="O909" s="24">
        <f>I909*$Q$7</f>
        <v>8.5800000000000008E-3</v>
      </c>
      <c r="P909" s="24">
        <f>K909*$Q$7</f>
        <v>8.5800000000000008E-3</v>
      </c>
      <c r="Q909" s="24"/>
      <c r="R909" s="24">
        <f>I909*$T$7</f>
        <v>0.19448000000000004</v>
      </c>
      <c r="S909" s="26">
        <f>K909*$T$7</f>
        <v>0.19448000000000004</v>
      </c>
      <c r="T909" s="44"/>
      <c r="U909" s="27">
        <f>I909*$W$7</f>
        <v>5.7200000000000008E-5</v>
      </c>
      <c r="V909" s="27">
        <f>K909*$W$7</f>
        <v>5.7200000000000008E-5</v>
      </c>
      <c r="W909" s="44"/>
      <c r="X909" s="24">
        <f>I909*$Z$7</f>
        <v>0.43552080000000004</v>
      </c>
      <c r="Y909" s="24">
        <f>K909*$Z$7</f>
        <v>0.43552080000000004</v>
      </c>
      <c r="Z909" s="44"/>
      <c r="AA909" s="24">
        <f>I909+O909+R909+U909+X909</f>
        <v>1.2106380000000001</v>
      </c>
      <c r="AB909" s="24">
        <f>K909+P909+S909+V909+Y909</f>
        <v>1.2106380000000001</v>
      </c>
      <c r="AC909" s="24">
        <f>AA909*$AE$7</f>
        <v>2.4212760000000002</v>
      </c>
      <c r="AD909" s="24">
        <f>AB909*$AE$7</f>
        <v>2.4212760000000002</v>
      </c>
      <c r="AE909" s="44"/>
      <c r="AF909" s="24">
        <f>(AA909+AC909)*$AH$7</f>
        <v>0.10895742</v>
      </c>
      <c r="AG909" s="24">
        <f>(AB909+AD909)*$AH$7</f>
        <v>0.10895742</v>
      </c>
      <c r="AH909" s="44"/>
      <c r="AI909" s="28">
        <f>AA909+AC909+AF909</f>
        <v>3.7408714199999999</v>
      </c>
      <c r="AJ909" s="28">
        <f>AB909+AD909+AG909</f>
        <v>3.7408714199999999</v>
      </c>
      <c r="AK909" s="28">
        <f>AI909*$AM$7</f>
        <v>0.74817428400000008</v>
      </c>
      <c r="AL909" s="28">
        <f>AJ909*$AM$7</f>
        <v>0.74817428400000008</v>
      </c>
      <c r="AM909" s="73"/>
      <c r="AN909" s="28">
        <f>AI909+AK909</f>
        <v>4.4890457040000005</v>
      </c>
      <c r="AO909" s="28">
        <f>AJ909+AL909</f>
        <v>4.4890457040000005</v>
      </c>
    </row>
    <row r="910" spans="1:41" s="13" customFormat="1" ht="29.25" customHeight="1">
      <c r="A910" s="160"/>
      <c r="B910" s="161"/>
      <c r="C910" s="162"/>
      <c r="D910" s="21" t="s">
        <v>49</v>
      </c>
      <c r="E910" s="22">
        <v>8</v>
      </c>
      <c r="F910" s="22">
        <v>8</v>
      </c>
      <c r="G910" s="24">
        <f>$G$591</f>
        <v>4.1000000000000002E-2</v>
      </c>
      <c r="H910" s="24">
        <f t="shared" si="106"/>
        <v>0.32800000000000001</v>
      </c>
      <c r="I910" s="25"/>
      <c r="J910" s="24">
        <f t="shared" si="107"/>
        <v>0.32800000000000001</v>
      </c>
      <c r="K910" s="25"/>
      <c r="L910" s="24"/>
      <c r="M910" s="24"/>
      <c r="N910" s="24"/>
      <c r="O910" s="24"/>
      <c r="P910" s="24"/>
      <c r="Q910" s="24"/>
      <c r="R910" s="24"/>
      <c r="S910" s="26"/>
      <c r="T910" s="44"/>
      <c r="U910" s="27"/>
      <c r="V910" s="27"/>
      <c r="W910" s="44"/>
      <c r="X910" s="24"/>
      <c r="Y910" s="24"/>
      <c r="Z910" s="44"/>
      <c r="AA910" s="24"/>
      <c r="AB910" s="24"/>
      <c r="AC910" s="24"/>
      <c r="AD910" s="24"/>
      <c r="AE910" s="44"/>
      <c r="AF910" s="24"/>
      <c r="AG910" s="24"/>
      <c r="AH910" s="44"/>
      <c r="AI910" s="28"/>
      <c r="AJ910" s="28"/>
      <c r="AK910" s="28"/>
      <c r="AL910" s="28"/>
      <c r="AM910" s="73"/>
      <c r="AN910" s="28"/>
      <c r="AO910" s="28"/>
    </row>
    <row r="911" spans="1:41" s="13" customFormat="1" ht="24.75" customHeight="1">
      <c r="A911" s="160" t="s">
        <v>1111</v>
      </c>
      <c r="B911" s="161" t="s">
        <v>961</v>
      </c>
      <c r="C911" s="162" t="s">
        <v>178</v>
      </c>
      <c r="D911" s="21" t="s">
        <v>793</v>
      </c>
      <c r="E911" s="22">
        <v>7</v>
      </c>
      <c r="F911" s="22">
        <v>7</v>
      </c>
      <c r="G911" s="24">
        <f>$G$592</f>
        <v>6.0999999999999999E-2</v>
      </c>
      <c r="H911" s="24">
        <f t="shared" si="106"/>
        <v>0.42699999999999999</v>
      </c>
      <c r="I911" s="25">
        <f>H911+H912</f>
        <v>0.96</v>
      </c>
      <c r="J911" s="24">
        <f t="shared" si="107"/>
        <v>0.42699999999999999</v>
      </c>
      <c r="K911" s="25">
        <f>J911+J912</f>
        <v>0.96</v>
      </c>
      <c r="L911" s="24"/>
      <c r="M911" s="24"/>
      <c r="N911" s="24"/>
      <c r="O911" s="24">
        <f>I911*$Q$7</f>
        <v>1.44E-2</v>
      </c>
      <c r="P911" s="24">
        <f>K911*$Q$7</f>
        <v>1.44E-2</v>
      </c>
      <c r="Q911" s="24"/>
      <c r="R911" s="24">
        <f>I911*$T$7</f>
        <v>0.32640000000000002</v>
      </c>
      <c r="S911" s="26">
        <f>K911*$T$7</f>
        <v>0.32640000000000002</v>
      </c>
      <c r="T911" s="44"/>
      <c r="U911" s="27">
        <f>I911*$W$7</f>
        <v>9.6000000000000002E-5</v>
      </c>
      <c r="V911" s="27">
        <f>K911*$W$7</f>
        <v>9.6000000000000002E-5</v>
      </c>
      <c r="W911" s="44"/>
      <c r="X911" s="24">
        <f>I911*$Z$7</f>
        <v>0.73094399999999993</v>
      </c>
      <c r="Y911" s="24">
        <f>K911*$Z$7</f>
        <v>0.73094399999999993</v>
      </c>
      <c r="Z911" s="44"/>
      <c r="AA911" s="24">
        <f>I911+O911+R911+U911+X911</f>
        <v>2.0318399999999999</v>
      </c>
      <c r="AB911" s="24">
        <f>K911+P911+S911+V911+Y911</f>
        <v>2.0318399999999999</v>
      </c>
      <c r="AC911" s="24">
        <f>AA911*$AE$7</f>
        <v>4.0636799999999997</v>
      </c>
      <c r="AD911" s="24">
        <f>AB911*$AE$7</f>
        <v>4.0636799999999997</v>
      </c>
      <c r="AE911" s="44"/>
      <c r="AF911" s="24">
        <f>(AA911+AC911)*$AH$7</f>
        <v>0.18286559999999999</v>
      </c>
      <c r="AG911" s="24">
        <f>(AB911+AD911)*$AH$7</f>
        <v>0.18286559999999999</v>
      </c>
      <c r="AH911" s="44"/>
      <c r="AI911" s="28">
        <f>AA911+AC911+AF911</f>
        <v>6.2783856</v>
      </c>
      <c r="AJ911" s="28">
        <f>AB911+AD911+AG911</f>
        <v>6.2783856</v>
      </c>
      <c r="AK911" s="28">
        <f>AI911*$AM$7</f>
        <v>1.2556771200000001</v>
      </c>
      <c r="AL911" s="28">
        <f>AJ911*$AM$7</f>
        <v>1.2556771200000001</v>
      </c>
      <c r="AM911" s="73"/>
      <c r="AN911" s="28">
        <f>AI911+AK911</f>
        <v>7.5340627199999997</v>
      </c>
      <c r="AO911" s="28">
        <f>AJ911+AL911</f>
        <v>7.5340627199999997</v>
      </c>
    </row>
    <row r="912" spans="1:41" s="13" customFormat="1" ht="25.5" customHeight="1">
      <c r="A912" s="160"/>
      <c r="B912" s="161"/>
      <c r="C912" s="162"/>
      <c r="D912" s="21" t="s">
        <v>49</v>
      </c>
      <c r="E912" s="22">
        <v>13</v>
      </c>
      <c r="F912" s="22">
        <v>13</v>
      </c>
      <c r="G912" s="24">
        <f>$G$591</f>
        <v>4.1000000000000002E-2</v>
      </c>
      <c r="H912" s="24">
        <f t="shared" si="106"/>
        <v>0.53300000000000003</v>
      </c>
      <c r="I912" s="25"/>
      <c r="J912" s="24">
        <f t="shared" si="107"/>
        <v>0.53300000000000003</v>
      </c>
      <c r="K912" s="25"/>
      <c r="L912" s="24"/>
      <c r="M912" s="24"/>
      <c r="N912" s="24"/>
      <c r="O912" s="24"/>
      <c r="P912" s="24"/>
      <c r="Q912" s="24"/>
      <c r="R912" s="24"/>
      <c r="S912" s="26"/>
      <c r="T912" s="44"/>
      <c r="U912" s="27"/>
      <c r="V912" s="27"/>
      <c r="W912" s="44"/>
      <c r="X912" s="24"/>
      <c r="Y912" s="24"/>
      <c r="Z912" s="44"/>
      <c r="AA912" s="24"/>
      <c r="AB912" s="24"/>
      <c r="AC912" s="24"/>
      <c r="AD912" s="24"/>
      <c r="AE912" s="44"/>
      <c r="AF912" s="24"/>
      <c r="AG912" s="24"/>
      <c r="AH912" s="44"/>
      <c r="AI912" s="28"/>
      <c r="AJ912" s="28"/>
      <c r="AK912" s="28"/>
      <c r="AL912" s="28"/>
      <c r="AM912" s="73"/>
      <c r="AN912" s="28"/>
      <c r="AO912" s="28"/>
    </row>
    <row r="913" spans="1:41" s="13" customFormat="1" ht="19.5" customHeight="1">
      <c r="A913" s="19" t="s">
        <v>1112</v>
      </c>
      <c r="B913" s="20" t="s">
        <v>1057</v>
      </c>
      <c r="C913" s="21"/>
      <c r="D913" s="21"/>
      <c r="E913" s="22"/>
      <c r="F913" s="22"/>
      <c r="G913" s="24"/>
      <c r="H913" s="24"/>
      <c r="I913" s="25"/>
      <c r="J913" s="24"/>
      <c r="K913" s="25"/>
      <c r="L913" s="24"/>
      <c r="M913" s="24"/>
      <c r="N913" s="24"/>
      <c r="O913" s="24"/>
      <c r="P913" s="24"/>
      <c r="Q913" s="24"/>
      <c r="R913" s="24"/>
      <c r="S913" s="26"/>
      <c r="T913" s="44"/>
      <c r="U913" s="27"/>
      <c r="V913" s="27"/>
      <c r="W913" s="44"/>
      <c r="X913" s="24"/>
      <c r="Y913" s="24"/>
      <c r="Z913" s="44"/>
      <c r="AA913" s="24"/>
      <c r="AB913" s="24"/>
      <c r="AC913" s="24"/>
      <c r="AD913" s="24"/>
      <c r="AE913" s="44"/>
      <c r="AF913" s="24"/>
      <c r="AG913" s="24"/>
      <c r="AH913" s="44"/>
      <c r="AI913" s="28"/>
      <c r="AJ913" s="28"/>
      <c r="AK913" s="28"/>
      <c r="AL913" s="28"/>
      <c r="AM913" s="73"/>
      <c r="AN913" s="28"/>
      <c r="AO913" s="28"/>
    </row>
    <row r="914" spans="1:41" s="13" customFormat="1" ht="27" customHeight="1">
      <c r="A914" s="160" t="s">
        <v>1113</v>
      </c>
      <c r="B914" s="161" t="s">
        <v>1059</v>
      </c>
      <c r="C914" s="162" t="s">
        <v>178</v>
      </c>
      <c r="D914" s="21" t="s">
        <v>793</v>
      </c>
      <c r="E914" s="22">
        <v>12</v>
      </c>
      <c r="F914" s="22">
        <v>12</v>
      </c>
      <c r="G914" s="24">
        <f>$G$592</f>
        <v>6.0999999999999999E-2</v>
      </c>
      <c r="H914" s="24">
        <f t="shared" si="106"/>
        <v>0.73199999999999998</v>
      </c>
      <c r="I914" s="25">
        <f>H914+H915</f>
        <v>1.552</v>
      </c>
      <c r="J914" s="24">
        <f t="shared" si="107"/>
        <v>0.73199999999999998</v>
      </c>
      <c r="K914" s="25">
        <f>J914+J915</f>
        <v>1.552</v>
      </c>
      <c r="L914" s="24"/>
      <c r="M914" s="24"/>
      <c r="N914" s="24"/>
      <c r="O914" s="24">
        <f>I914*$Q$7</f>
        <v>2.3279999999999999E-2</v>
      </c>
      <c r="P914" s="24">
        <f>K914*$Q$7</f>
        <v>2.3279999999999999E-2</v>
      </c>
      <c r="Q914" s="24"/>
      <c r="R914" s="24">
        <f>I914*$T$7</f>
        <v>0.52768000000000004</v>
      </c>
      <c r="S914" s="26">
        <f>K914*$T$7</f>
        <v>0.52768000000000004</v>
      </c>
      <c r="T914" s="44"/>
      <c r="U914" s="27">
        <f>I914*$W$7</f>
        <v>1.552E-4</v>
      </c>
      <c r="V914" s="27">
        <f>K914*$W$7</f>
        <v>1.552E-4</v>
      </c>
      <c r="W914" s="44"/>
      <c r="X914" s="24">
        <f>I914*$Z$7</f>
        <v>1.1816928</v>
      </c>
      <c r="Y914" s="24">
        <f>K914*$Z$7</f>
        <v>1.1816928</v>
      </c>
      <c r="Z914" s="44"/>
      <c r="AA914" s="24">
        <f>I914+O914+R914+U914+X914</f>
        <v>3.284808</v>
      </c>
      <c r="AB914" s="24">
        <f>K914+P914+S914+V914+Y914</f>
        <v>3.284808</v>
      </c>
      <c r="AC914" s="24">
        <f>AA914*$AE$7</f>
        <v>6.5696159999999999</v>
      </c>
      <c r="AD914" s="24">
        <f>AB914*$AE$7</f>
        <v>6.5696159999999999</v>
      </c>
      <c r="AE914" s="44"/>
      <c r="AF914" s="24">
        <f>(AA914+AC914)*$AH$7</f>
        <v>0.29563271999999996</v>
      </c>
      <c r="AG914" s="24">
        <f>(AB914+AD914)*$AH$7</f>
        <v>0.29563271999999996</v>
      </c>
      <c r="AH914" s="44"/>
      <c r="AI914" s="28">
        <f>AA914+AC914+AF914</f>
        <v>10.15005672</v>
      </c>
      <c r="AJ914" s="28">
        <f>AB914+AD914+AG914</f>
        <v>10.15005672</v>
      </c>
      <c r="AK914" s="28">
        <f>AI914*$AM$7</f>
        <v>2.0300113440000001</v>
      </c>
      <c r="AL914" s="28">
        <f>AJ914*$AM$7</f>
        <v>2.0300113440000001</v>
      </c>
      <c r="AM914" s="73"/>
      <c r="AN914" s="28">
        <f>AI914+AK914</f>
        <v>12.180068064</v>
      </c>
      <c r="AO914" s="28">
        <f>AJ914+AL914</f>
        <v>12.180068064</v>
      </c>
    </row>
    <row r="915" spans="1:41" s="13" customFormat="1" ht="38.25" customHeight="1">
      <c r="A915" s="160"/>
      <c r="B915" s="161"/>
      <c r="C915" s="162"/>
      <c r="D915" s="21" t="s">
        <v>49</v>
      </c>
      <c r="E915" s="22">
        <v>20</v>
      </c>
      <c r="F915" s="22">
        <v>20</v>
      </c>
      <c r="G915" s="24">
        <f>$G$591</f>
        <v>4.1000000000000002E-2</v>
      </c>
      <c r="H915" s="24">
        <f t="shared" si="106"/>
        <v>0.82000000000000006</v>
      </c>
      <c r="I915" s="25"/>
      <c r="J915" s="24">
        <f t="shared" si="107"/>
        <v>0.82000000000000006</v>
      </c>
      <c r="K915" s="25"/>
      <c r="L915" s="24"/>
      <c r="M915" s="24"/>
      <c r="N915" s="24"/>
      <c r="O915" s="24"/>
      <c r="P915" s="24"/>
      <c r="Q915" s="24"/>
      <c r="R915" s="24"/>
      <c r="S915" s="26"/>
      <c r="T915" s="44"/>
      <c r="U915" s="27"/>
      <c r="V915" s="27"/>
      <c r="W915" s="44"/>
      <c r="X915" s="24"/>
      <c r="Y915" s="24"/>
      <c r="Z915" s="44"/>
      <c r="AA915" s="24"/>
      <c r="AB915" s="24"/>
      <c r="AC915" s="24"/>
      <c r="AD915" s="24"/>
      <c r="AE915" s="44"/>
      <c r="AF915" s="24"/>
      <c r="AG915" s="24"/>
      <c r="AH915" s="44"/>
      <c r="AI915" s="28"/>
      <c r="AJ915" s="28"/>
      <c r="AK915" s="28"/>
      <c r="AL915" s="28"/>
      <c r="AM915" s="73"/>
      <c r="AN915" s="28"/>
      <c r="AO915" s="28"/>
    </row>
    <row r="916" spans="1:41" s="13" customFormat="1" ht="38.25" customHeight="1">
      <c r="A916" s="19" t="s">
        <v>1114</v>
      </c>
      <c r="B916" s="20" t="s">
        <v>1115</v>
      </c>
      <c r="C916" s="21"/>
      <c r="D916" s="21"/>
      <c r="E916" s="22"/>
      <c r="F916" s="22"/>
      <c r="G916" s="24"/>
      <c r="H916" s="24"/>
      <c r="I916" s="25"/>
      <c r="J916" s="24"/>
      <c r="K916" s="25"/>
      <c r="L916" s="24"/>
      <c r="M916" s="24"/>
      <c r="N916" s="24"/>
      <c r="O916" s="24"/>
      <c r="P916" s="24"/>
      <c r="Q916" s="24"/>
      <c r="R916" s="24"/>
      <c r="S916" s="26"/>
      <c r="T916" s="44"/>
      <c r="U916" s="27"/>
      <c r="V916" s="27"/>
      <c r="W916" s="44"/>
      <c r="X916" s="24"/>
      <c r="Y916" s="24"/>
      <c r="Z916" s="44"/>
      <c r="AA916" s="24"/>
      <c r="AB916" s="24"/>
      <c r="AC916" s="24"/>
      <c r="AD916" s="24"/>
      <c r="AE916" s="44"/>
      <c r="AF916" s="24"/>
      <c r="AG916" s="24"/>
      <c r="AH916" s="44"/>
      <c r="AI916" s="28"/>
      <c r="AJ916" s="28"/>
      <c r="AK916" s="28"/>
      <c r="AL916" s="28"/>
      <c r="AM916" s="73"/>
      <c r="AN916" s="28"/>
      <c r="AO916" s="28"/>
    </row>
    <row r="917" spans="1:41" s="13" customFormat="1" ht="38.25" customHeight="1">
      <c r="A917" s="160" t="s">
        <v>1116</v>
      </c>
      <c r="B917" s="161" t="s">
        <v>1110</v>
      </c>
      <c r="C917" s="162" t="s">
        <v>178</v>
      </c>
      <c r="D917" s="21" t="s">
        <v>793</v>
      </c>
      <c r="E917" s="22">
        <v>2</v>
      </c>
      <c r="F917" s="22">
        <v>2</v>
      </c>
      <c r="G917" s="24">
        <f>$G$592</f>
        <v>6.0999999999999999E-2</v>
      </c>
      <c r="H917" s="24">
        <f t="shared" si="106"/>
        <v>0.122</v>
      </c>
      <c r="I917" s="25">
        <f>H917+H918</f>
        <v>0.36799999999999999</v>
      </c>
      <c r="J917" s="24">
        <f t="shared" si="107"/>
        <v>0.122</v>
      </c>
      <c r="K917" s="25">
        <f>J917+J918</f>
        <v>0.36799999999999999</v>
      </c>
      <c r="L917" s="24"/>
      <c r="M917" s="24"/>
      <c r="N917" s="24"/>
      <c r="O917" s="24">
        <f>I917*$Q$7</f>
        <v>5.5199999999999997E-3</v>
      </c>
      <c r="P917" s="24">
        <f>K917*$Q$7</f>
        <v>5.5199999999999997E-3</v>
      </c>
      <c r="Q917" s="24"/>
      <c r="R917" s="24">
        <f>I917*$T$7</f>
        <v>0.12512000000000001</v>
      </c>
      <c r="S917" s="26">
        <f>K917*$T$7</f>
        <v>0.12512000000000001</v>
      </c>
      <c r="T917" s="44"/>
      <c r="U917" s="27">
        <f>I917*$W$7</f>
        <v>3.68E-5</v>
      </c>
      <c r="V917" s="27">
        <f>K917*$W$7</f>
        <v>3.68E-5</v>
      </c>
      <c r="W917" s="44"/>
      <c r="X917" s="24">
        <f>I917*$Z$7</f>
        <v>0.28019519999999998</v>
      </c>
      <c r="Y917" s="24">
        <f>K917*$Z$7</f>
        <v>0.28019519999999998</v>
      </c>
      <c r="Z917" s="44"/>
      <c r="AA917" s="24">
        <f>I917+O917+R917+U917+X917</f>
        <v>0.77887200000000001</v>
      </c>
      <c r="AB917" s="24">
        <f>K917+P917+S917+V917+Y917</f>
        <v>0.77887200000000001</v>
      </c>
      <c r="AC917" s="24">
        <f>AA917*$AE$7</f>
        <v>1.557744</v>
      </c>
      <c r="AD917" s="24">
        <f>AB917*$AE$7</f>
        <v>1.557744</v>
      </c>
      <c r="AE917" s="44"/>
      <c r="AF917" s="24">
        <f>(AA917+AC917)*$AH$7</f>
        <v>7.0098480000000005E-2</v>
      </c>
      <c r="AG917" s="24">
        <f>(AB917+AD917)*$AH$7</f>
        <v>7.0098480000000005E-2</v>
      </c>
      <c r="AH917" s="44"/>
      <c r="AI917" s="28">
        <f>AA917+AC917+AF917</f>
        <v>2.4067144800000002</v>
      </c>
      <c r="AJ917" s="28">
        <f>AB917+AD917+AG917</f>
        <v>2.4067144800000002</v>
      </c>
      <c r="AK917" s="28">
        <f>AI917*$AM$7</f>
        <v>0.48134289600000008</v>
      </c>
      <c r="AL917" s="28">
        <f>AJ917*$AM$7</f>
        <v>0.48134289600000008</v>
      </c>
      <c r="AM917" s="73"/>
      <c r="AN917" s="28">
        <f>AI917+AK917</f>
        <v>2.8880573760000003</v>
      </c>
      <c r="AO917" s="28">
        <f>AJ917+AL917</f>
        <v>2.8880573760000003</v>
      </c>
    </row>
    <row r="918" spans="1:41" s="13" customFormat="1" ht="38.25" customHeight="1">
      <c r="A918" s="160"/>
      <c r="B918" s="161"/>
      <c r="C918" s="162"/>
      <c r="D918" s="21" t="s">
        <v>49</v>
      </c>
      <c r="E918" s="22">
        <v>6</v>
      </c>
      <c r="F918" s="22">
        <v>6</v>
      </c>
      <c r="G918" s="24">
        <f>$G$591</f>
        <v>4.1000000000000002E-2</v>
      </c>
      <c r="H918" s="24">
        <f t="shared" si="106"/>
        <v>0.246</v>
      </c>
      <c r="I918" s="25"/>
      <c r="J918" s="24">
        <f t="shared" si="107"/>
        <v>0.246</v>
      </c>
      <c r="K918" s="25"/>
      <c r="L918" s="24"/>
      <c r="M918" s="24"/>
      <c r="N918" s="24"/>
      <c r="O918" s="24"/>
      <c r="P918" s="24"/>
      <c r="Q918" s="24"/>
      <c r="R918" s="24"/>
      <c r="S918" s="26"/>
      <c r="T918" s="44"/>
      <c r="U918" s="27"/>
      <c r="V918" s="27"/>
      <c r="W918" s="44"/>
      <c r="X918" s="24"/>
      <c r="Y918" s="24"/>
      <c r="Z918" s="44"/>
      <c r="AA918" s="24"/>
      <c r="AB918" s="24"/>
      <c r="AC918" s="24"/>
      <c r="AD918" s="24"/>
      <c r="AE918" s="44"/>
      <c r="AF918" s="24"/>
      <c r="AG918" s="24"/>
      <c r="AH918" s="44"/>
      <c r="AI918" s="28"/>
      <c r="AJ918" s="28"/>
      <c r="AK918" s="28"/>
      <c r="AL918" s="28"/>
      <c r="AM918" s="73"/>
      <c r="AN918" s="28"/>
      <c r="AO918" s="28"/>
    </row>
    <row r="919" spans="1:41" s="13" customFormat="1" ht="38.25" customHeight="1">
      <c r="A919" s="19" t="s">
        <v>1117</v>
      </c>
      <c r="B919" s="20" t="s">
        <v>1045</v>
      </c>
      <c r="C919" s="21"/>
      <c r="D919" s="21"/>
      <c r="E919" s="22"/>
      <c r="F919" s="22"/>
      <c r="G919" s="24"/>
      <c r="H919" s="24"/>
      <c r="I919" s="25"/>
      <c r="J919" s="24"/>
      <c r="K919" s="25"/>
      <c r="L919" s="24"/>
      <c r="M919" s="24"/>
      <c r="N919" s="24"/>
      <c r="O919" s="24"/>
      <c r="P919" s="24"/>
      <c r="Q919" s="24"/>
      <c r="R919" s="24"/>
      <c r="S919" s="26"/>
      <c r="T919" s="44"/>
      <c r="U919" s="27"/>
      <c r="V919" s="27"/>
      <c r="W919" s="44"/>
      <c r="X919" s="24"/>
      <c r="Y919" s="24"/>
      <c r="Z919" s="44"/>
      <c r="AA919" s="24"/>
      <c r="AB919" s="24"/>
      <c r="AC919" s="24"/>
      <c r="AD919" s="24"/>
      <c r="AE919" s="44"/>
      <c r="AF919" s="24"/>
      <c r="AG919" s="24"/>
      <c r="AH919" s="44"/>
      <c r="AI919" s="28"/>
      <c r="AJ919" s="28"/>
      <c r="AK919" s="28"/>
      <c r="AL919" s="28"/>
      <c r="AM919" s="73"/>
      <c r="AN919" s="28"/>
      <c r="AO919" s="28"/>
    </row>
    <row r="920" spans="1:41" s="13" customFormat="1" ht="38.25" customHeight="1">
      <c r="A920" s="160" t="s">
        <v>1118</v>
      </c>
      <c r="B920" s="161" t="s">
        <v>1047</v>
      </c>
      <c r="C920" s="162" t="s">
        <v>178</v>
      </c>
      <c r="D920" s="21" t="s">
        <v>793</v>
      </c>
      <c r="E920" s="22">
        <v>7</v>
      </c>
      <c r="F920" s="22">
        <v>7</v>
      </c>
      <c r="G920" s="24">
        <f>$G$592</f>
        <v>6.0999999999999999E-2</v>
      </c>
      <c r="H920" s="24">
        <f t="shared" si="106"/>
        <v>0.42699999999999999</v>
      </c>
      <c r="I920" s="25">
        <f>H920+H921</f>
        <v>0.96</v>
      </c>
      <c r="J920" s="24">
        <f t="shared" si="107"/>
        <v>0.42699999999999999</v>
      </c>
      <c r="K920" s="25">
        <f>J920+J921</f>
        <v>0.96</v>
      </c>
      <c r="L920" s="24"/>
      <c r="M920" s="24"/>
      <c r="N920" s="24"/>
      <c r="O920" s="24">
        <f>I920*$Q$7</f>
        <v>1.44E-2</v>
      </c>
      <c r="P920" s="24">
        <f>K920*$Q$7</f>
        <v>1.44E-2</v>
      </c>
      <c r="Q920" s="24"/>
      <c r="R920" s="24">
        <f>I920*$T$7</f>
        <v>0.32640000000000002</v>
      </c>
      <c r="S920" s="26">
        <f>K920*$T$7</f>
        <v>0.32640000000000002</v>
      </c>
      <c r="T920" s="44"/>
      <c r="U920" s="27">
        <f>I920*$W$7</f>
        <v>9.6000000000000002E-5</v>
      </c>
      <c r="V920" s="27">
        <f>K920*$W$7</f>
        <v>9.6000000000000002E-5</v>
      </c>
      <c r="W920" s="44"/>
      <c r="X920" s="24">
        <f>I920*$Z$7</f>
        <v>0.73094399999999993</v>
      </c>
      <c r="Y920" s="24">
        <f>K920*$Z$7</f>
        <v>0.73094399999999993</v>
      </c>
      <c r="Z920" s="44"/>
      <c r="AA920" s="24">
        <f>I920+O920+R920+U920+X920</f>
        <v>2.0318399999999999</v>
      </c>
      <c r="AB920" s="24">
        <f>K920+P920+S920+V920+Y920</f>
        <v>2.0318399999999999</v>
      </c>
      <c r="AC920" s="24">
        <f>AA920*$AE$7</f>
        <v>4.0636799999999997</v>
      </c>
      <c r="AD920" s="24">
        <f>AB920*$AE$7</f>
        <v>4.0636799999999997</v>
      </c>
      <c r="AE920" s="44"/>
      <c r="AF920" s="24">
        <f>(AA920+AC920)*$AH$7</f>
        <v>0.18286559999999999</v>
      </c>
      <c r="AG920" s="24">
        <f>(AB920+AD920)*$AH$7</f>
        <v>0.18286559999999999</v>
      </c>
      <c r="AH920" s="44"/>
      <c r="AI920" s="28">
        <f>AA920+AC920+AF920</f>
        <v>6.2783856</v>
      </c>
      <c r="AJ920" s="28">
        <f>AB920+AD920+AG920</f>
        <v>6.2783856</v>
      </c>
      <c r="AK920" s="28">
        <f>AI920*$AM$7</f>
        <v>1.2556771200000001</v>
      </c>
      <c r="AL920" s="28">
        <f>AJ920*$AM$7</f>
        <v>1.2556771200000001</v>
      </c>
      <c r="AM920" s="73"/>
      <c r="AN920" s="28">
        <f>AI920+AK920</f>
        <v>7.5340627199999997</v>
      </c>
      <c r="AO920" s="28">
        <f>AJ920+AL920</f>
        <v>7.5340627199999997</v>
      </c>
    </row>
    <row r="921" spans="1:41" s="13" customFormat="1" ht="38.25" customHeight="1">
      <c r="A921" s="160"/>
      <c r="B921" s="161"/>
      <c r="C921" s="162"/>
      <c r="D921" s="21" t="s">
        <v>49</v>
      </c>
      <c r="E921" s="22">
        <v>13</v>
      </c>
      <c r="F921" s="22">
        <v>13</v>
      </c>
      <c r="G921" s="24">
        <f>$G$591</f>
        <v>4.1000000000000002E-2</v>
      </c>
      <c r="H921" s="24">
        <f t="shared" si="106"/>
        <v>0.53300000000000003</v>
      </c>
      <c r="I921" s="25"/>
      <c r="J921" s="24">
        <f t="shared" si="107"/>
        <v>0.53300000000000003</v>
      </c>
      <c r="K921" s="25"/>
      <c r="L921" s="24"/>
      <c r="M921" s="24"/>
      <c r="N921" s="24"/>
      <c r="O921" s="24"/>
      <c r="P921" s="24"/>
      <c r="Q921" s="24"/>
      <c r="R921" s="24"/>
      <c r="S921" s="26"/>
      <c r="T921" s="44"/>
      <c r="U921" s="27"/>
      <c r="V921" s="27"/>
      <c r="W921" s="44"/>
      <c r="X921" s="24"/>
      <c r="Y921" s="24"/>
      <c r="Z921" s="44"/>
      <c r="AA921" s="24"/>
      <c r="AB921" s="24"/>
      <c r="AC921" s="24"/>
      <c r="AD921" s="24"/>
      <c r="AE921" s="44"/>
      <c r="AF921" s="24"/>
      <c r="AG921" s="24"/>
      <c r="AH921" s="44"/>
      <c r="AI921" s="28"/>
      <c r="AJ921" s="28"/>
      <c r="AK921" s="28"/>
      <c r="AL921" s="28"/>
      <c r="AM921" s="73"/>
      <c r="AN921" s="28"/>
      <c r="AO921" s="28"/>
    </row>
    <row r="922" spans="1:41" s="13" customFormat="1" ht="38.25" customHeight="1">
      <c r="A922" s="160" t="s">
        <v>1119</v>
      </c>
      <c r="B922" s="161" t="s">
        <v>1049</v>
      </c>
      <c r="C922" s="162" t="s">
        <v>178</v>
      </c>
      <c r="D922" s="21" t="s">
        <v>793</v>
      </c>
      <c r="E922" s="22">
        <v>10</v>
      </c>
      <c r="F922" s="22">
        <v>10</v>
      </c>
      <c r="G922" s="24">
        <f>$G$592</f>
        <v>6.0999999999999999E-2</v>
      </c>
      <c r="H922" s="24">
        <f t="shared" si="106"/>
        <v>0.61</v>
      </c>
      <c r="I922" s="25">
        <f>H922+H923</f>
        <v>1.2250000000000001</v>
      </c>
      <c r="J922" s="24">
        <f t="shared" si="107"/>
        <v>0.61</v>
      </c>
      <c r="K922" s="25">
        <f>J922+J923</f>
        <v>1.2250000000000001</v>
      </c>
      <c r="L922" s="24"/>
      <c r="M922" s="24"/>
      <c r="N922" s="24"/>
      <c r="O922" s="24">
        <f>I922*$Q$7</f>
        <v>1.8374999999999999E-2</v>
      </c>
      <c r="P922" s="24">
        <f>K922*$Q$7</f>
        <v>1.8374999999999999E-2</v>
      </c>
      <c r="Q922" s="24"/>
      <c r="R922" s="24">
        <f>I922*$T$7</f>
        <v>0.41650000000000004</v>
      </c>
      <c r="S922" s="26">
        <f>K922*$T$7</f>
        <v>0.41650000000000004</v>
      </c>
      <c r="T922" s="44"/>
      <c r="U922" s="27">
        <f>I922*$W$7</f>
        <v>1.2250000000000002E-4</v>
      </c>
      <c r="V922" s="27">
        <f>K922*$W$7</f>
        <v>1.2250000000000002E-4</v>
      </c>
      <c r="W922" s="44"/>
      <c r="X922" s="24">
        <f>I922*$Z$7</f>
        <v>0.93271500000000007</v>
      </c>
      <c r="Y922" s="24">
        <f>K922*$Z$7</f>
        <v>0.93271500000000007</v>
      </c>
      <c r="Z922" s="44"/>
      <c r="AA922" s="24">
        <f>I922+O922+R922+U922+X922</f>
        <v>2.5927125000000002</v>
      </c>
      <c r="AB922" s="24">
        <f>K922+P922+S922+V922+Y922</f>
        <v>2.5927125000000002</v>
      </c>
      <c r="AC922" s="24">
        <f>AA922*$AE$7</f>
        <v>5.1854250000000004</v>
      </c>
      <c r="AD922" s="24">
        <f>AB922*$AE$7</f>
        <v>5.1854250000000004</v>
      </c>
      <c r="AE922" s="44"/>
      <c r="AF922" s="24">
        <f>(AA922+AC922)*$AH$7</f>
        <v>0.23334412500000001</v>
      </c>
      <c r="AG922" s="24">
        <f>(AB922+AD922)*$AH$7</f>
        <v>0.23334412500000001</v>
      </c>
      <c r="AH922" s="44"/>
      <c r="AI922" s="28">
        <f>AA922+AC922+AF922</f>
        <v>8.0114816250000001</v>
      </c>
      <c r="AJ922" s="28">
        <f>AB922+AD922+AG922</f>
        <v>8.0114816250000001</v>
      </c>
      <c r="AK922" s="28">
        <f>AI922*$AM$7</f>
        <v>1.6022963250000002</v>
      </c>
      <c r="AL922" s="28">
        <f>AJ922*$AM$7</f>
        <v>1.6022963250000002</v>
      </c>
      <c r="AM922" s="73"/>
      <c r="AN922" s="28">
        <f>AI922+AK922</f>
        <v>9.6137779499999994</v>
      </c>
      <c r="AO922" s="28">
        <f>AJ922+AL922</f>
        <v>9.6137779499999994</v>
      </c>
    </row>
    <row r="923" spans="1:41" s="13" customFormat="1" ht="38.25" customHeight="1">
      <c r="A923" s="160"/>
      <c r="B923" s="161"/>
      <c r="C923" s="162"/>
      <c r="D923" s="21" t="s">
        <v>49</v>
      </c>
      <c r="E923" s="22">
        <v>15</v>
      </c>
      <c r="F923" s="22">
        <v>15</v>
      </c>
      <c r="G923" s="24">
        <f>$G$591</f>
        <v>4.1000000000000002E-2</v>
      </c>
      <c r="H923" s="24">
        <f t="shared" si="106"/>
        <v>0.61499999999999999</v>
      </c>
      <c r="I923" s="25"/>
      <c r="J923" s="24">
        <f t="shared" si="107"/>
        <v>0.61499999999999999</v>
      </c>
      <c r="K923" s="25"/>
      <c r="L923" s="24"/>
      <c r="M923" s="24"/>
      <c r="N923" s="24"/>
      <c r="O923" s="24"/>
      <c r="P923" s="24"/>
      <c r="Q923" s="24"/>
      <c r="R923" s="24"/>
      <c r="S923" s="26"/>
      <c r="T923" s="44"/>
      <c r="U923" s="27"/>
      <c r="V923" s="27"/>
      <c r="W923" s="44"/>
      <c r="X923" s="24"/>
      <c r="Y923" s="24"/>
      <c r="Z923" s="44"/>
      <c r="AA923" s="24"/>
      <c r="AB923" s="24"/>
      <c r="AC923" s="24"/>
      <c r="AD923" s="24"/>
      <c r="AE923" s="44"/>
      <c r="AF923" s="24"/>
      <c r="AG923" s="24"/>
      <c r="AH923" s="44"/>
      <c r="AI923" s="28"/>
      <c r="AJ923" s="28"/>
      <c r="AK923" s="28"/>
      <c r="AL923" s="28"/>
      <c r="AM923" s="73"/>
      <c r="AN923" s="28"/>
      <c r="AO923" s="28"/>
    </row>
    <row r="924" spans="1:41" s="13" customFormat="1" ht="38.25" customHeight="1">
      <c r="A924" s="19" t="s">
        <v>1120</v>
      </c>
      <c r="B924" s="20" t="s">
        <v>1057</v>
      </c>
      <c r="C924" s="21"/>
      <c r="D924" s="21"/>
      <c r="E924" s="22"/>
      <c r="F924" s="22"/>
      <c r="G924" s="24"/>
      <c r="H924" s="24"/>
      <c r="I924" s="25"/>
      <c r="J924" s="24"/>
      <c r="K924" s="25"/>
      <c r="L924" s="24"/>
      <c r="M924" s="24"/>
      <c r="N924" s="24"/>
      <c r="O924" s="24"/>
      <c r="P924" s="24"/>
      <c r="Q924" s="24"/>
      <c r="R924" s="24"/>
      <c r="S924" s="26"/>
      <c r="T924" s="44"/>
      <c r="U924" s="27"/>
      <c r="V924" s="27"/>
      <c r="W924" s="44"/>
      <c r="X924" s="24"/>
      <c r="Y924" s="24"/>
      <c r="Z924" s="44"/>
      <c r="AA924" s="24"/>
      <c r="AB924" s="24"/>
      <c r="AC924" s="24"/>
      <c r="AD924" s="24"/>
      <c r="AE924" s="44"/>
      <c r="AF924" s="24"/>
      <c r="AG924" s="24"/>
      <c r="AH924" s="44"/>
      <c r="AI924" s="28"/>
      <c r="AJ924" s="28"/>
      <c r="AK924" s="28"/>
      <c r="AL924" s="28"/>
      <c r="AM924" s="73"/>
      <c r="AN924" s="28"/>
      <c r="AO924" s="28"/>
    </row>
    <row r="925" spans="1:41" s="13" customFormat="1" ht="38.25" customHeight="1">
      <c r="A925" s="160" t="s">
        <v>1121</v>
      </c>
      <c r="B925" s="161" t="s">
        <v>1059</v>
      </c>
      <c r="C925" s="162" t="s">
        <v>178</v>
      </c>
      <c r="D925" s="21" t="s">
        <v>793</v>
      </c>
      <c r="E925" s="22">
        <v>10</v>
      </c>
      <c r="F925" s="22">
        <v>10</v>
      </c>
      <c r="G925" s="24">
        <f>$G$592</f>
        <v>6.0999999999999999E-2</v>
      </c>
      <c r="H925" s="24">
        <f t="shared" si="106"/>
        <v>0.61</v>
      </c>
      <c r="I925" s="25">
        <f>H925+H926</f>
        <v>1.4300000000000002</v>
      </c>
      <c r="J925" s="24">
        <f t="shared" si="107"/>
        <v>0.61</v>
      </c>
      <c r="K925" s="25">
        <f>J925+J926</f>
        <v>1.4300000000000002</v>
      </c>
      <c r="L925" s="24"/>
      <c r="M925" s="24"/>
      <c r="N925" s="24"/>
      <c r="O925" s="24">
        <f>I925*$Q$7</f>
        <v>2.145E-2</v>
      </c>
      <c r="P925" s="24">
        <f>K925*$Q$7</f>
        <v>2.145E-2</v>
      </c>
      <c r="Q925" s="24"/>
      <c r="R925" s="24">
        <f>I925*$T$7</f>
        <v>0.48620000000000008</v>
      </c>
      <c r="S925" s="26">
        <f>K925*$T$7</f>
        <v>0.48620000000000008</v>
      </c>
      <c r="T925" s="44"/>
      <c r="U925" s="27">
        <f>I925*$W$7</f>
        <v>1.4300000000000003E-4</v>
      </c>
      <c r="V925" s="27">
        <f>K925*$W$7</f>
        <v>1.4300000000000003E-4</v>
      </c>
      <c r="W925" s="44"/>
      <c r="X925" s="24">
        <f>I925*$Z$7</f>
        <v>1.088802</v>
      </c>
      <c r="Y925" s="24">
        <f>K925*$Z$7</f>
        <v>1.088802</v>
      </c>
      <c r="Z925" s="44"/>
      <c r="AA925" s="24">
        <f>I925+O925+R925+U925+X925</f>
        <v>3.0265950000000004</v>
      </c>
      <c r="AB925" s="24">
        <f>K925+P925+S925+V925+Y925</f>
        <v>3.0265950000000004</v>
      </c>
      <c r="AC925" s="24">
        <f>AA925*$AE$7</f>
        <v>6.0531900000000007</v>
      </c>
      <c r="AD925" s="24">
        <f>AB925*$AE$7</f>
        <v>6.0531900000000007</v>
      </c>
      <c r="AE925" s="44"/>
      <c r="AF925" s="24">
        <f>(AA925+AC925)*$AH$7</f>
        <v>0.27239355000000004</v>
      </c>
      <c r="AG925" s="24">
        <f>(AB925+AD925)*$AH$7</f>
        <v>0.27239355000000004</v>
      </c>
      <c r="AH925" s="44"/>
      <c r="AI925" s="28">
        <f>AA925+AC925+AF925</f>
        <v>9.3521785500000014</v>
      </c>
      <c r="AJ925" s="28">
        <f>AB925+AD925+AG925</f>
        <v>9.3521785500000014</v>
      </c>
      <c r="AK925" s="28">
        <f>AI925*$AM$7</f>
        <v>1.8704357100000004</v>
      </c>
      <c r="AL925" s="28">
        <f>AJ925*$AM$7</f>
        <v>1.8704357100000004</v>
      </c>
      <c r="AM925" s="73"/>
      <c r="AN925" s="28">
        <f>AI925+AK925</f>
        <v>11.222614260000002</v>
      </c>
      <c r="AO925" s="28">
        <f>AJ925+AL925</f>
        <v>11.222614260000002</v>
      </c>
    </row>
    <row r="926" spans="1:41" s="13" customFormat="1" ht="38.25" customHeight="1">
      <c r="A926" s="160"/>
      <c r="B926" s="161"/>
      <c r="C926" s="162"/>
      <c r="D926" s="21" t="s">
        <v>49</v>
      </c>
      <c r="E926" s="22">
        <v>20</v>
      </c>
      <c r="F926" s="22">
        <v>20</v>
      </c>
      <c r="G926" s="24">
        <f>$G$591</f>
        <v>4.1000000000000002E-2</v>
      </c>
      <c r="H926" s="24">
        <f t="shared" si="106"/>
        <v>0.82000000000000006</v>
      </c>
      <c r="I926" s="25"/>
      <c r="J926" s="24">
        <f t="shared" si="107"/>
        <v>0.82000000000000006</v>
      </c>
      <c r="K926" s="25"/>
      <c r="L926" s="24"/>
      <c r="M926" s="24"/>
      <c r="N926" s="24"/>
      <c r="O926" s="24"/>
      <c r="P926" s="24"/>
      <c r="Q926" s="24"/>
      <c r="R926" s="24"/>
      <c r="S926" s="26"/>
      <c r="T926" s="44"/>
      <c r="U926" s="27"/>
      <c r="V926" s="27"/>
      <c r="W926" s="44"/>
      <c r="X926" s="24"/>
      <c r="Y926" s="24"/>
      <c r="Z926" s="44"/>
      <c r="AA926" s="24"/>
      <c r="AB926" s="24"/>
      <c r="AC926" s="24"/>
      <c r="AD926" s="24"/>
      <c r="AE926" s="44"/>
      <c r="AF926" s="24"/>
      <c r="AG926" s="24"/>
      <c r="AH926" s="44"/>
      <c r="AI926" s="28"/>
      <c r="AJ926" s="28"/>
      <c r="AK926" s="28"/>
      <c r="AL926" s="28"/>
      <c r="AM926" s="73"/>
      <c r="AN926" s="28"/>
      <c r="AO926" s="28"/>
    </row>
    <row r="927" spans="1:41" s="13" customFormat="1" ht="38.25" customHeight="1">
      <c r="A927" s="19" t="s">
        <v>1122</v>
      </c>
      <c r="B927" s="20" t="s">
        <v>1123</v>
      </c>
      <c r="C927" s="21"/>
      <c r="D927" s="21"/>
      <c r="E927" s="22"/>
      <c r="F927" s="22"/>
      <c r="G927" s="24"/>
      <c r="H927" s="24"/>
      <c r="I927" s="25"/>
      <c r="J927" s="24"/>
      <c r="K927" s="25"/>
      <c r="L927" s="24"/>
      <c r="M927" s="24"/>
      <c r="N927" s="24"/>
      <c r="O927" s="24"/>
      <c r="P927" s="24"/>
      <c r="Q927" s="24"/>
      <c r="R927" s="24"/>
      <c r="S927" s="26"/>
      <c r="T927" s="44"/>
      <c r="U927" s="27"/>
      <c r="V927" s="27"/>
      <c r="W927" s="44"/>
      <c r="X927" s="24"/>
      <c r="Y927" s="24"/>
      <c r="Z927" s="44"/>
      <c r="AA927" s="24"/>
      <c r="AB927" s="24"/>
      <c r="AC927" s="24"/>
      <c r="AD927" s="24"/>
      <c r="AE927" s="44"/>
      <c r="AF927" s="24"/>
      <c r="AG927" s="24"/>
      <c r="AH927" s="44"/>
      <c r="AI927" s="28"/>
      <c r="AJ927" s="28"/>
      <c r="AK927" s="28"/>
      <c r="AL927" s="28"/>
      <c r="AM927" s="73"/>
      <c r="AN927" s="28"/>
      <c r="AO927" s="28"/>
    </row>
    <row r="928" spans="1:41" s="13" customFormat="1" ht="38.25" customHeight="1">
      <c r="A928" s="160" t="s">
        <v>1124</v>
      </c>
      <c r="B928" s="161" t="s">
        <v>1064</v>
      </c>
      <c r="C928" s="162" t="s">
        <v>178</v>
      </c>
      <c r="D928" s="21" t="s">
        <v>793</v>
      </c>
      <c r="E928" s="22">
        <v>4</v>
      </c>
      <c r="F928" s="22">
        <v>4</v>
      </c>
      <c r="G928" s="24">
        <f>$G$592</f>
        <v>6.0999999999999999E-2</v>
      </c>
      <c r="H928" s="24">
        <f t="shared" si="106"/>
        <v>0.24399999999999999</v>
      </c>
      <c r="I928" s="25">
        <f>H928+H929</f>
        <v>0.49</v>
      </c>
      <c r="J928" s="24">
        <f t="shared" si="107"/>
        <v>0.24399999999999999</v>
      </c>
      <c r="K928" s="25">
        <f>J928+J929</f>
        <v>0.49</v>
      </c>
      <c r="L928" s="24"/>
      <c r="M928" s="24"/>
      <c r="N928" s="24"/>
      <c r="O928" s="24">
        <f>I928*$Q$7</f>
        <v>7.3499999999999998E-3</v>
      </c>
      <c r="P928" s="24">
        <f>K928*$Q$7</f>
        <v>7.3499999999999998E-3</v>
      </c>
      <c r="Q928" s="24"/>
      <c r="R928" s="24">
        <f>I928*$T$7</f>
        <v>0.1666</v>
      </c>
      <c r="S928" s="26">
        <f>K928*$T$7</f>
        <v>0.1666</v>
      </c>
      <c r="T928" s="44"/>
      <c r="U928" s="27">
        <f>I928*$W$7</f>
        <v>4.8999999999999998E-5</v>
      </c>
      <c r="V928" s="27">
        <f>K928*$W$7</f>
        <v>4.8999999999999998E-5</v>
      </c>
      <c r="W928" s="44"/>
      <c r="X928" s="24">
        <f>I928*$Z$7</f>
        <v>0.37308599999999997</v>
      </c>
      <c r="Y928" s="24">
        <f>K928*$Z$7</f>
        <v>0.37308599999999997</v>
      </c>
      <c r="Z928" s="44"/>
      <c r="AA928" s="24">
        <f>I928+O928+R928+U928+X928</f>
        <v>1.037085</v>
      </c>
      <c r="AB928" s="24">
        <f>K928+P928+S928+V928+Y928</f>
        <v>1.037085</v>
      </c>
      <c r="AC928" s="24">
        <f>AA928*$AE$7</f>
        <v>2.0741700000000001</v>
      </c>
      <c r="AD928" s="24">
        <f>AB928*$AE$7</f>
        <v>2.0741700000000001</v>
      </c>
      <c r="AE928" s="44"/>
      <c r="AF928" s="24">
        <f>(AA928+AC928)*$AH$7</f>
        <v>9.3337649999999994E-2</v>
      </c>
      <c r="AG928" s="24">
        <f>(AB928+AD928)*$AH$7</f>
        <v>9.3337649999999994E-2</v>
      </c>
      <c r="AH928" s="44"/>
      <c r="AI928" s="28">
        <f>AA928+AC928+AF928</f>
        <v>3.2045926499999999</v>
      </c>
      <c r="AJ928" s="28">
        <f>AB928+AD928+AG928</f>
        <v>3.2045926499999999</v>
      </c>
      <c r="AK928" s="28">
        <f>AI928*$AM$7</f>
        <v>0.64091852999999999</v>
      </c>
      <c r="AL928" s="28">
        <f>AJ928*$AM$7</f>
        <v>0.64091852999999999</v>
      </c>
      <c r="AM928" s="73"/>
      <c r="AN928" s="28">
        <f>AI928+AK928</f>
        <v>3.8455111799999999</v>
      </c>
      <c r="AO928" s="28">
        <f>AJ928+AL928</f>
        <v>3.8455111799999999</v>
      </c>
    </row>
    <row r="929" spans="1:41" s="13" customFormat="1" ht="38.25" customHeight="1">
      <c r="A929" s="160"/>
      <c r="B929" s="161"/>
      <c r="C929" s="162"/>
      <c r="D929" s="21" t="s">
        <v>49</v>
      </c>
      <c r="E929" s="22">
        <v>6</v>
      </c>
      <c r="F929" s="22">
        <v>6</v>
      </c>
      <c r="G929" s="24">
        <f>$G$591</f>
        <v>4.1000000000000002E-2</v>
      </c>
      <c r="H929" s="24">
        <f t="shared" si="106"/>
        <v>0.246</v>
      </c>
      <c r="I929" s="25"/>
      <c r="J929" s="24">
        <f t="shared" si="107"/>
        <v>0.246</v>
      </c>
      <c r="K929" s="25"/>
      <c r="L929" s="24"/>
      <c r="M929" s="24"/>
      <c r="N929" s="24"/>
      <c r="O929" s="24"/>
      <c r="P929" s="24"/>
      <c r="Q929" s="24"/>
      <c r="R929" s="24"/>
      <c r="S929" s="26"/>
      <c r="T929" s="44"/>
      <c r="U929" s="27"/>
      <c r="V929" s="27"/>
      <c r="W929" s="44"/>
      <c r="X929" s="24"/>
      <c r="Y929" s="24"/>
      <c r="Z929" s="44"/>
      <c r="AA929" s="24"/>
      <c r="AB929" s="24"/>
      <c r="AC929" s="24"/>
      <c r="AD929" s="24"/>
      <c r="AE929" s="44"/>
      <c r="AF929" s="24"/>
      <c r="AG929" s="24"/>
      <c r="AH929" s="44"/>
      <c r="AI929" s="28"/>
      <c r="AJ929" s="28"/>
      <c r="AK929" s="28"/>
      <c r="AL929" s="28"/>
      <c r="AM929" s="73"/>
      <c r="AN929" s="28"/>
      <c r="AO929" s="28"/>
    </row>
    <row r="930" spans="1:41" s="13" customFormat="1" ht="38.25" customHeight="1">
      <c r="A930" s="160" t="s">
        <v>1125</v>
      </c>
      <c r="B930" s="161" t="s">
        <v>961</v>
      </c>
      <c r="C930" s="162" t="s">
        <v>178</v>
      </c>
      <c r="D930" s="21" t="s">
        <v>793</v>
      </c>
      <c r="E930" s="22">
        <v>13</v>
      </c>
      <c r="F930" s="22">
        <v>13</v>
      </c>
      <c r="G930" s="24">
        <f>$G$592</f>
        <v>6.0999999999999999E-2</v>
      </c>
      <c r="H930" s="24">
        <f t="shared" si="106"/>
        <v>0.79299999999999993</v>
      </c>
      <c r="I930" s="25">
        <f>H930+H931</f>
        <v>1.1619999999999999</v>
      </c>
      <c r="J930" s="24">
        <f t="shared" si="107"/>
        <v>0.79299999999999993</v>
      </c>
      <c r="K930" s="25">
        <f>J930+J931</f>
        <v>1.1619999999999999</v>
      </c>
      <c r="L930" s="24"/>
      <c r="M930" s="24"/>
      <c r="N930" s="24"/>
      <c r="O930" s="24">
        <f>I930*$Q$7</f>
        <v>1.7429999999999998E-2</v>
      </c>
      <c r="P930" s="24">
        <f>K930*$Q$7</f>
        <v>1.7429999999999998E-2</v>
      </c>
      <c r="Q930" s="24"/>
      <c r="R930" s="24">
        <f>I930*$T$7</f>
        <v>0.39507999999999999</v>
      </c>
      <c r="S930" s="26">
        <f>K930*$T$7</f>
        <v>0.39507999999999999</v>
      </c>
      <c r="T930" s="44"/>
      <c r="U930" s="27">
        <f>I930*$W$7</f>
        <v>1.1619999999999999E-4</v>
      </c>
      <c r="V930" s="27">
        <f>K930*$W$7</f>
        <v>1.1619999999999999E-4</v>
      </c>
      <c r="W930" s="44"/>
      <c r="X930" s="24">
        <f>I930*$Z$7</f>
        <v>0.88474679999999994</v>
      </c>
      <c r="Y930" s="24">
        <f>K930*$Z$7</f>
        <v>0.88474679999999994</v>
      </c>
      <c r="Z930" s="44"/>
      <c r="AA930" s="24">
        <f>I930+O930+R930+U930+X930</f>
        <v>2.4593729999999998</v>
      </c>
      <c r="AB930" s="24">
        <f>K930+P930+S930+V930+Y930</f>
        <v>2.4593729999999998</v>
      </c>
      <c r="AC930" s="24">
        <f>AA930*$AE$7</f>
        <v>4.9187459999999996</v>
      </c>
      <c r="AD930" s="24">
        <f>AB930*$AE$7</f>
        <v>4.9187459999999996</v>
      </c>
      <c r="AE930" s="44"/>
      <c r="AF930" s="24">
        <f>(AA930+AC930)*$AH$7</f>
        <v>0.22134356999999999</v>
      </c>
      <c r="AG930" s="24">
        <f>(AB930+AD930)*$AH$7</f>
        <v>0.22134356999999999</v>
      </c>
      <c r="AH930" s="44"/>
      <c r="AI930" s="28">
        <f>AA930+AC930+AF930</f>
        <v>7.59946257</v>
      </c>
      <c r="AJ930" s="28">
        <f>AB930+AD930+AG930</f>
        <v>7.59946257</v>
      </c>
      <c r="AK930" s="28">
        <f>AI930*$AM$7</f>
        <v>1.5198925140000001</v>
      </c>
      <c r="AL930" s="28">
        <f>AJ930*$AM$7</f>
        <v>1.5198925140000001</v>
      </c>
      <c r="AM930" s="73"/>
      <c r="AN930" s="28">
        <f>AI930+AK930</f>
        <v>9.1193550840000004</v>
      </c>
      <c r="AO930" s="28">
        <f>AJ930+AL930</f>
        <v>9.1193550840000004</v>
      </c>
    </row>
    <row r="931" spans="1:41" s="13" customFormat="1" ht="38.25" customHeight="1">
      <c r="A931" s="160"/>
      <c r="B931" s="161"/>
      <c r="C931" s="162"/>
      <c r="D931" s="21" t="s">
        <v>49</v>
      </c>
      <c r="E931" s="22">
        <v>9</v>
      </c>
      <c r="F931" s="22">
        <v>9</v>
      </c>
      <c r="G931" s="24">
        <f>$G$591</f>
        <v>4.1000000000000002E-2</v>
      </c>
      <c r="H931" s="24">
        <f t="shared" si="106"/>
        <v>0.36899999999999999</v>
      </c>
      <c r="I931" s="25"/>
      <c r="J931" s="24">
        <f t="shared" si="107"/>
        <v>0.36899999999999999</v>
      </c>
      <c r="K931" s="25"/>
      <c r="L931" s="24"/>
      <c r="M931" s="24"/>
      <c r="N931" s="24"/>
      <c r="O931" s="24"/>
      <c r="P931" s="24"/>
      <c r="Q931" s="24"/>
      <c r="R931" s="24"/>
      <c r="S931" s="26"/>
      <c r="T931" s="44"/>
      <c r="U931" s="27"/>
      <c r="V931" s="27"/>
      <c r="W931" s="44"/>
      <c r="X931" s="24"/>
      <c r="Y931" s="24"/>
      <c r="Z931" s="44"/>
      <c r="AA931" s="24"/>
      <c r="AB931" s="24"/>
      <c r="AC931" s="24"/>
      <c r="AD931" s="24"/>
      <c r="AE931" s="44"/>
      <c r="AF931" s="24"/>
      <c r="AG931" s="24"/>
      <c r="AH931" s="44"/>
      <c r="AI931" s="28"/>
      <c r="AJ931" s="28"/>
      <c r="AK931" s="28"/>
      <c r="AL931" s="28"/>
      <c r="AM931" s="73"/>
      <c r="AN931" s="28"/>
      <c r="AO931" s="28"/>
    </row>
    <row r="932" spans="1:41" s="13" customFormat="1" ht="38.25" customHeight="1">
      <c r="A932" s="160" t="s">
        <v>1126</v>
      </c>
      <c r="B932" s="161" t="s">
        <v>1127</v>
      </c>
      <c r="C932" s="162" t="s">
        <v>178</v>
      </c>
      <c r="D932" s="21" t="s">
        <v>793</v>
      </c>
      <c r="E932" s="22">
        <v>8</v>
      </c>
      <c r="F932" s="22">
        <v>8</v>
      </c>
      <c r="G932" s="24">
        <f>$G$592</f>
        <v>6.0999999999999999E-2</v>
      </c>
      <c r="H932" s="24">
        <f t="shared" si="106"/>
        <v>0.48799999999999999</v>
      </c>
      <c r="I932" s="25">
        <f>H932+H933</f>
        <v>0.98</v>
      </c>
      <c r="J932" s="24">
        <f t="shared" si="107"/>
        <v>0.48799999999999999</v>
      </c>
      <c r="K932" s="25">
        <f>J932+J933</f>
        <v>0.98</v>
      </c>
      <c r="L932" s="24"/>
      <c r="M932" s="24"/>
      <c r="N932" s="24"/>
      <c r="O932" s="24">
        <f>I932*$Q$7</f>
        <v>1.47E-2</v>
      </c>
      <c r="P932" s="24">
        <f>K932*$Q$7</f>
        <v>1.47E-2</v>
      </c>
      <c r="Q932" s="24"/>
      <c r="R932" s="24">
        <f>I932*$T$7</f>
        <v>0.3332</v>
      </c>
      <c r="S932" s="26">
        <f>K932*$T$7</f>
        <v>0.3332</v>
      </c>
      <c r="T932" s="44"/>
      <c r="U932" s="27">
        <f>I932*$W$7</f>
        <v>9.7999999999999997E-5</v>
      </c>
      <c r="V932" s="27">
        <f>K932*$W$7</f>
        <v>9.7999999999999997E-5</v>
      </c>
      <c r="W932" s="44"/>
      <c r="X932" s="24">
        <f>I932*$Z$7</f>
        <v>0.74617199999999995</v>
      </c>
      <c r="Y932" s="24">
        <f>K932*$Z$7</f>
        <v>0.74617199999999995</v>
      </c>
      <c r="Z932" s="44"/>
      <c r="AA932" s="24">
        <f>I932+O932+R932+U932+X932</f>
        <v>2.0741700000000001</v>
      </c>
      <c r="AB932" s="24">
        <f>K932+P932+S932+V932+Y932</f>
        <v>2.0741700000000001</v>
      </c>
      <c r="AC932" s="24">
        <f>AA932*$AE$7</f>
        <v>4.1483400000000001</v>
      </c>
      <c r="AD932" s="24">
        <f>AB932*$AE$7</f>
        <v>4.1483400000000001</v>
      </c>
      <c r="AE932" s="44"/>
      <c r="AF932" s="24">
        <f>(AA932+AC932)*$AH$7</f>
        <v>0.18667529999999999</v>
      </c>
      <c r="AG932" s="24">
        <f>(AB932+AD932)*$AH$7</f>
        <v>0.18667529999999999</v>
      </c>
      <c r="AH932" s="44"/>
      <c r="AI932" s="28">
        <f>AA932+AC932+AF932</f>
        <v>6.4091852999999999</v>
      </c>
      <c r="AJ932" s="28">
        <f>AB932+AD932+AG932</f>
        <v>6.4091852999999999</v>
      </c>
      <c r="AK932" s="28">
        <f>AI932*$AM$7</f>
        <v>1.28183706</v>
      </c>
      <c r="AL932" s="28">
        <f>AJ932*$AM$7</f>
        <v>1.28183706</v>
      </c>
      <c r="AM932" s="73"/>
      <c r="AN932" s="28">
        <f>AI932+AK932</f>
        <v>7.6910223599999998</v>
      </c>
      <c r="AO932" s="28">
        <f>AJ932+AL932</f>
        <v>7.6910223599999998</v>
      </c>
    </row>
    <row r="933" spans="1:41" s="13" customFormat="1" ht="38.25" customHeight="1">
      <c r="A933" s="160"/>
      <c r="B933" s="161"/>
      <c r="C933" s="162"/>
      <c r="D933" s="21" t="s">
        <v>49</v>
      </c>
      <c r="E933" s="22">
        <v>12</v>
      </c>
      <c r="F933" s="22">
        <v>12</v>
      </c>
      <c r="G933" s="24">
        <f>$G$591</f>
        <v>4.1000000000000002E-2</v>
      </c>
      <c r="H933" s="24">
        <f t="shared" ref="H933:H963" si="108">E933*G933</f>
        <v>0.49199999999999999</v>
      </c>
      <c r="I933" s="25"/>
      <c r="J933" s="24">
        <f t="shared" si="107"/>
        <v>0.49199999999999999</v>
      </c>
      <c r="K933" s="25"/>
      <c r="L933" s="24"/>
      <c r="M933" s="24"/>
      <c r="N933" s="24"/>
      <c r="O933" s="24"/>
      <c r="P933" s="24"/>
      <c r="Q933" s="24"/>
      <c r="R933" s="24"/>
      <c r="S933" s="26"/>
      <c r="T933" s="44"/>
      <c r="U933" s="27"/>
      <c r="V933" s="27"/>
      <c r="W933" s="44"/>
      <c r="X933" s="24"/>
      <c r="Y933" s="24"/>
      <c r="Z933" s="44"/>
      <c r="AA933" s="24"/>
      <c r="AB933" s="24"/>
      <c r="AC933" s="24"/>
      <c r="AD933" s="24"/>
      <c r="AE933" s="44"/>
      <c r="AF933" s="24"/>
      <c r="AG933" s="24"/>
      <c r="AH933" s="44"/>
      <c r="AI933" s="28"/>
      <c r="AJ933" s="28"/>
      <c r="AK933" s="28"/>
      <c r="AL933" s="28"/>
      <c r="AM933" s="73"/>
      <c r="AN933" s="28"/>
      <c r="AO933" s="28"/>
    </row>
    <row r="934" spans="1:41" s="13" customFormat="1" ht="38.25" customHeight="1">
      <c r="A934" s="160" t="s">
        <v>1128</v>
      </c>
      <c r="B934" s="161" t="s">
        <v>1129</v>
      </c>
      <c r="C934" s="162" t="s">
        <v>178</v>
      </c>
      <c r="D934" s="21" t="s">
        <v>793</v>
      </c>
      <c r="E934" s="22">
        <v>35</v>
      </c>
      <c r="F934" s="22">
        <v>35</v>
      </c>
      <c r="G934" s="24">
        <f>$G$592</f>
        <v>6.0999999999999999E-2</v>
      </c>
      <c r="H934" s="24">
        <f t="shared" si="108"/>
        <v>2.1349999999999998</v>
      </c>
      <c r="I934" s="25">
        <f>H934+H935</f>
        <v>5.21</v>
      </c>
      <c r="J934" s="24">
        <f t="shared" ref="J934:J963" si="109">F934*G934</f>
        <v>2.1349999999999998</v>
      </c>
      <c r="K934" s="25">
        <f>J934+J935</f>
        <v>5.21</v>
      </c>
      <c r="L934" s="24"/>
      <c r="M934" s="24"/>
      <c r="N934" s="24"/>
      <c r="O934" s="24">
        <f>I934*$Q$7</f>
        <v>7.8149999999999997E-2</v>
      </c>
      <c r="P934" s="24">
        <f>K934*$Q$7</f>
        <v>7.8149999999999997E-2</v>
      </c>
      <c r="Q934" s="24"/>
      <c r="R934" s="24">
        <f>I934*$T$7</f>
        <v>1.7714000000000001</v>
      </c>
      <c r="S934" s="26">
        <f>K934*$T$7</f>
        <v>1.7714000000000001</v>
      </c>
      <c r="T934" s="44"/>
      <c r="U934" s="27">
        <f>I934*$W$7</f>
        <v>5.2099999999999998E-4</v>
      </c>
      <c r="V934" s="27">
        <f>K934*$W$7</f>
        <v>5.2099999999999998E-4</v>
      </c>
      <c r="W934" s="44"/>
      <c r="X934" s="24">
        <f>I934*$Z$7</f>
        <v>3.9668939999999999</v>
      </c>
      <c r="Y934" s="24">
        <f>K934*$Z$7</f>
        <v>3.9668939999999999</v>
      </c>
      <c r="Z934" s="44"/>
      <c r="AA934" s="24">
        <f>I934+O934+R934+U934+X934</f>
        <v>11.026965000000001</v>
      </c>
      <c r="AB934" s="24">
        <f>K934+P934+S934+V934+Y934</f>
        <v>11.026965000000001</v>
      </c>
      <c r="AC934" s="24">
        <f>AA934*$AE$7</f>
        <v>22.053930000000001</v>
      </c>
      <c r="AD934" s="24">
        <f>AB934*$AE$7</f>
        <v>22.053930000000001</v>
      </c>
      <c r="AE934" s="44"/>
      <c r="AF934" s="24">
        <f>(AA934+AC934)*$AH$7</f>
        <v>0.99242684999999986</v>
      </c>
      <c r="AG934" s="24">
        <f>(AB934+AD934)*$AH$7</f>
        <v>0.99242684999999986</v>
      </c>
      <c r="AH934" s="44"/>
      <c r="AI934" s="28">
        <f>AA934+AC934+AF934</f>
        <v>34.073321849999999</v>
      </c>
      <c r="AJ934" s="28">
        <f>AB934+AD934+AG934</f>
        <v>34.073321849999999</v>
      </c>
      <c r="AK934" s="28">
        <f>AI934*$AM$7</f>
        <v>6.81466437</v>
      </c>
      <c r="AL934" s="28">
        <f>AJ934*$AM$7</f>
        <v>6.81466437</v>
      </c>
      <c r="AM934" s="73"/>
      <c r="AN934" s="28">
        <f>AI934+AK934</f>
        <v>40.887986220000002</v>
      </c>
      <c r="AO934" s="28">
        <f>AJ934+AL934</f>
        <v>40.887986220000002</v>
      </c>
    </row>
    <row r="935" spans="1:41" s="13" customFormat="1" ht="38.25" customHeight="1">
      <c r="A935" s="160"/>
      <c r="B935" s="161"/>
      <c r="C935" s="162"/>
      <c r="D935" s="21" t="s">
        <v>49</v>
      </c>
      <c r="E935" s="22">
        <v>75</v>
      </c>
      <c r="F935" s="22">
        <v>75</v>
      </c>
      <c r="G935" s="24">
        <f>$G$591</f>
        <v>4.1000000000000002E-2</v>
      </c>
      <c r="H935" s="24">
        <f t="shared" si="108"/>
        <v>3.0750000000000002</v>
      </c>
      <c r="I935" s="25"/>
      <c r="J935" s="24">
        <f t="shared" si="109"/>
        <v>3.0750000000000002</v>
      </c>
      <c r="K935" s="25"/>
      <c r="L935" s="24"/>
      <c r="M935" s="24"/>
      <c r="N935" s="24"/>
      <c r="O935" s="24"/>
      <c r="P935" s="24"/>
      <c r="Q935" s="24"/>
      <c r="R935" s="24"/>
      <c r="S935" s="26"/>
      <c r="T935" s="44"/>
      <c r="U935" s="27"/>
      <c r="V935" s="27"/>
      <c r="W935" s="44"/>
      <c r="X935" s="24"/>
      <c r="Y935" s="24"/>
      <c r="Z935" s="44"/>
      <c r="AA935" s="24"/>
      <c r="AB935" s="24"/>
      <c r="AC935" s="24"/>
      <c r="AD935" s="24"/>
      <c r="AE935" s="44"/>
      <c r="AF935" s="24"/>
      <c r="AG935" s="24"/>
      <c r="AH935" s="44"/>
      <c r="AI935" s="28"/>
      <c r="AJ935" s="28"/>
      <c r="AK935" s="28"/>
      <c r="AL935" s="28"/>
      <c r="AM935" s="73"/>
      <c r="AN935" s="28"/>
      <c r="AO935" s="28"/>
    </row>
    <row r="936" spans="1:41" s="13" customFormat="1" ht="38.25" customHeight="1">
      <c r="A936" s="19" t="s">
        <v>1130</v>
      </c>
      <c r="B936" s="20" t="s">
        <v>1131</v>
      </c>
      <c r="C936" s="21"/>
      <c r="D936" s="21"/>
      <c r="E936" s="22"/>
      <c r="F936" s="22"/>
      <c r="G936" s="24"/>
      <c r="H936" s="24"/>
      <c r="I936" s="25"/>
      <c r="J936" s="24"/>
      <c r="K936" s="25"/>
      <c r="L936" s="24"/>
      <c r="M936" s="24"/>
      <c r="N936" s="24"/>
      <c r="O936" s="24"/>
      <c r="P936" s="24"/>
      <c r="Q936" s="24"/>
      <c r="R936" s="24"/>
      <c r="S936" s="26"/>
      <c r="T936" s="44"/>
      <c r="U936" s="27"/>
      <c r="V936" s="27"/>
      <c r="W936" s="44"/>
      <c r="X936" s="24"/>
      <c r="Y936" s="24"/>
      <c r="Z936" s="44"/>
      <c r="AA936" s="24"/>
      <c r="AB936" s="24"/>
      <c r="AC936" s="24"/>
      <c r="AD936" s="24"/>
      <c r="AE936" s="44"/>
      <c r="AF936" s="24"/>
      <c r="AG936" s="24"/>
      <c r="AH936" s="44"/>
      <c r="AI936" s="28"/>
      <c r="AJ936" s="28"/>
      <c r="AK936" s="28"/>
      <c r="AL936" s="28"/>
      <c r="AM936" s="73"/>
      <c r="AN936" s="28"/>
      <c r="AO936" s="28"/>
    </row>
    <row r="937" spans="1:41" s="13" customFormat="1" ht="38.25" customHeight="1">
      <c r="A937" s="160" t="s">
        <v>1132</v>
      </c>
      <c r="B937" s="161" t="s">
        <v>1133</v>
      </c>
      <c r="C937" s="162" t="s">
        <v>178</v>
      </c>
      <c r="D937" s="21" t="s">
        <v>793</v>
      </c>
      <c r="E937" s="22">
        <v>5.5</v>
      </c>
      <c r="F937" s="22">
        <v>3</v>
      </c>
      <c r="G937" s="24">
        <f>$G$592</f>
        <v>6.0999999999999999E-2</v>
      </c>
      <c r="H937" s="24">
        <f t="shared" si="108"/>
        <v>0.33550000000000002</v>
      </c>
      <c r="I937" s="25">
        <f>H937+H938</f>
        <v>0.66349999999999998</v>
      </c>
      <c r="J937" s="24">
        <f t="shared" si="109"/>
        <v>0.183</v>
      </c>
      <c r="K937" s="25">
        <f>J937+J938</f>
        <v>0.42899999999999999</v>
      </c>
      <c r="L937" s="24"/>
      <c r="M937" s="24"/>
      <c r="N937" s="24"/>
      <c r="O937" s="24">
        <f>I937*$Q$7</f>
        <v>9.9524999999999995E-3</v>
      </c>
      <c r="P937" s="24">
        <f>K937*$Q$7</f>
        <v>6.4349999999999997E-3</v>
      </c>
      <c r="Q937" s="24"/>
      <c r="R937" s="24">
        <f>I937*$T$7</f>
        <v>0.22559000000000001</v>
      </c>
      <c r="S937" s="26">
        <f>K937*$T$7</f>
        <v>0.14586000000000002</v>
      </c>
      <c r="T937" s="44"/>
      <c r="U937" s="27">
        <f>I937*$W$7</f>
        <v>6.635E-5</v>
      </c>
      <c r="V937" s="27">
        <f>K937*$W$7</f>
        <v>4.2899999999999999E-5</v>
      </c>
      <c r="W937" s="44"/>
      <c r="X937" s="24">
        <f>I937*$Z$7</f>
        <v>0.50518889999999994</v>
      </c>
      <c r="Y937" s="24">
        <f>K937*$Z$7</f>
        <v>0.3266406</v>
      </c>
      <c r="Z937" s="44"/>
      <c r="AA937" s="24">
        <f>I937+O937+R937+U937+X937</f>
        <v>1.40429775</v>
      </c>
      <c r="AB937" s="24">
        <f>K937+P937+S937+V937+Y937</f>
        <v>0.90797850000000002</v>
      </c>
      <c r="AC937" s="24">
        <f>AA937*$AE$7</f>
        <v>2.8085955</v>
      </c>
      <c r="AD937" s="24">
        <f>AB937*$AE$7</f>
        <v>1.815957</v>
      </c>
      <c r="AE937" s="44"/>
      <c r="AF937" s="24">
        <f>(AA937+AC937)*$AH$7</f>
        <v>0.12638679750000001</v>
      </c>
      <c r="AG937" s="24">
        <f>(AB937+AD937)*$AH$7</f>
        <v>8.1718064999999993E-2</v>
      </c>
      <c r="AH937" s="44"/>
      <c r="AI937" s="28">
        <f>AA937+AC937+AF937</f>
        <v>4.3392800475000008</v>
      </c>
      <c r="AJ937" s="28">
        <f>AB937+AD937+AG937</f>
        <v>2.8056535650000001</v>
      </c>
      <c r="AK937" s="28">
        <f>AI937*$AM$7</f>
        <v>0.86785600950000019</v>
      </c>
      <c r="AL937" s="28">
        <f>AJ937*$AM$7</f>
        <v>0.56113071300000006</v>
      </c>
      <c r="AM937" s="73"/>
      <c r="AN937" s="28">
        <f>AI937+AK937</f>
        <v>5.2071360570000014</v>
      </c>
      <c r="AO937" s="28">
        <f>AJ937+AL937</f>
        <v>3.3667842779999999</v>
      </c>
    </row>
    <row r="938" spans="1:41" s="13" customFormat="1" ht="38.25" customHeight="1">
      <c r="A938" s="160"/>
      <c r="B938" s="161"/>
      <c r="C938" s="162"/>
      <c r="D938" s="21" t="s">
        <v>49</v>
      </c>
      <c r="E938" s="22">
        <v>8</v>
      </c>
      <c r="F938" s="22">
        <v>6</v>
      </c>
      <c r="G938" s="24">
        <f>$G$591</f>
        <v>4.1000000000000002E-2</v>
      </c>
      <c r="H938" s="24">
        <f t="shared" si="108"/>
        <v>0.32800000000000001</v>
      </c>
      <c r="I938" s="25"/>
      <c r="J938" s="24">
        <f t="shared" si="109"/>
        <v>0.246</v>
      </c>
      <c r="K938" s="25"/>
      <c r="L938" s="24"/>
      <c r="M938" s="24"/>
      <c r="N938" s="24"/>
      <c r="O938" s="24"/>
      <c r="P938" s="24"/>
      <c r="Q938" s="24"/>
      <c r="R938" s="24"/>
      <c r="S938" s="26"/>
      <c r="T938" s="44"/>
      <c r="U938" s="27"/>
      <c r="V938" s="27"/>
      <c r="W938" s="44"/>
      <c r="X938" s="24"/>
      <c r="Y938" s="24"/>
      <c r="Z938" s="44"/>
      <c r="AA938" s="24"/>
      <c r="AB938" s="24"/>
      <c r="AC938" s="24"/>
      <c r="AD938" s="24"/>
      <c r="AE938" s="44"/>
      <c r="AF938" s="24"/>
      <c r="AG938" s="24"/>
      <c r="AH938" s="44"/>
      <c r="AI938" s="28"/>
      <c r="AJ938" s="28"/>
      <c r="AK938" s="28"/>
      <c r="AL938" s="28"/>
      <c r="AM938" s="73"/>
      <c r="AN938" s="28"/>
      <c r="AO938" s="28"/>
    </row>
    <row r="939" spans="1:41" s="13" customFormat="1" ht="38.25" customHeight="1">
      <c r="A939" s="19" t="s">
        <v>1134</v>
      </c>
      <c r="B939" s="20" t="s">
        <v>1135</v>
      </c>
      <c r="C939" s="21"/>
      <c r="D939" s="21"/>
      <c r="E939" s="22"/>
      <c r="F939" s="22"/>
      <c r="G939" s="24"/>
      <c r="H939" s="24"/>
      <c r="I939" s="25"/>
      <c r="J939" s="24"/>
      <c r="K939" s="25"/>
      <c r="L939" s="24"/>
      <c r="M939" s="24"/>
      <c r="N939" s="24"/>
      <c r="O939" s="24"/>
      <c r="P939" s="24"/>
      <c r="Q939" s="24"/>
      <c r="R939" s="24"/>
      <c r="S939" s="26"/>
      <c r="T939" s="44"/>
      <c r="U939" s="27"/>
      <c r="V939" s="27"/>
      <c r="W939" s="44"/>
      <c r="X939" s="24"/>
      <c r="Y939" s="24"/>
      <c r="Z939" s="44"/>
      <c r="AA939" s="24"/>
      <c r="AB939" s="24"/>
      <c r="AC939" s="24"/>
      <c r="AD939" s="24"/>
      <c r="AE939" s="44"/>
      <c r="AF939" s="24"/>
      <c r="AG939" s="24"/>
      <c r="AH939" s="44"/>
      <c r="AI939" s="28"/>
      <c r="AJ939" s="28"/>
      <c r="AK939" s="28"/>
      <c r="AL939" s="28"/>
      <c r="AM939" s="73"/>
      <c r="AN939" s="28"/>
      <c r="AO939" s="28"/>
    </row>
    <row r="940" spans="1:41" s="13" customFormat="1" ht="38.25" customHeight="1">
      <c r="A940" s="160" t="s">
        <v>1136</v>
      </c>
      <c r="B940" s="161" t="s">
        <v>1137</v>
      </c>
      <c r="C940" s="162" t="s">
        <v>178</v>
      </c>
      <c r="D940" s="21" t="s">
        <v>793</v>
      </c>
      <c r="E940" s="22">
        <v>4</v>
      </c>
      <c r="F940" s="22">
        <v>2.5</v>
      </c>
      <c r="G940" s="24">
        <f>$G$592</f>
        <v>6.0999999999999999E-2</v>
      </c>
      <c r="H940" s="24">
        <f t="shared" si="108"/>
        <v>0.24399999999999999</v>
      </c>
      <c r="I940" s="25">
        <f>H940+H941</f>
        <v>0.53100000000000003</v>
      </c>
      <c r="J940" s="24">
        <f t="shared" si="109"/>
        <v>0.1525</v>
      </c>
      <c r="K940" s="25">
        <f>J940+J941</f>
        <v>0.33699999999999997</v>
      </c>
      <c r="L940" s="24"/>
      <c r="M940" s="24"/>
      <c r="N940" s="24"/>
      <c r="O940" s="24">
        <f>I940*$Q$7</f>
        <v>7.9649999999999999E-3</v>
      </c>
      <c r="P940" s="24">
        <f>K940*$Q$7</f>
        <v>5.0549999999999996E-3</v>
      </c>
      <c r="Q940" s="24"/>
      <c r="R940" s="24">
        <f>I940*$T$7</f>
        <v>0.18054000000000003</v>
      </c>
      <c r="S940" s="26">
        <f>K940*$T$7</f>
        <v>0.11458</v>
      </c>
      <c r="T940" s="44"/>
      <c r="U940" s="27">
        <f>I940*$W$7</f>
        <v>5.3100000000000003E-5</v>
      </c>
      <c r="V940" s="27">
        <f>K940*$W$7</f>
        <v>3.3699999999999999E-5</v>
      </c>
      <c r="W940" s="44"/>
      <c r="X940" s="24">
        <f>I940*$Z$7</f>
        <v>0.40430339999999998</v>
      </c>
      <c r="Y940" s="24">
        <f>K940*$Z$7</f>
        <v>0.25659179999999998</v>
      </c>
      <c r="Z940" s="44"/>
      <c r="AA940" s="24">
        <f>I940+O940+R940+U940+X940</f>
        <v>1.1238615000000001</v>
      </c>
      <c r="AB940" s="24">
        <f>K940+P940+S940+V940+Y940</f>
        <v>0.71326049999999996</v>
      </c>
      <c r="AC940" s="24">
        <f>AA940*$AE$7</f>
        <v>2.2477230000000001</v>
      </c>
      <c r="AD940" s="24">
        <f>AB940*$AE$7</f>
        <v>1.4265209999999999</v>
      </c>
      <c r="AE940" s="44"/>
      <c r="AF940" s="24">
        <f>(AA940+AC940)*$AH$7</f>
        <v>0.101147535</v>
      </c>
      <c r="AG940" s="24">
        <f>(AB940+AD940)*$AH$7</f>
        <v>6.4193444999999988E-2</v>
      </c>
      <c r="AH940" s="44"/>
      <c r="AI940" s="28">
        <f>AA940+AC940+AF940</f>
        <v>3.4727320349999999</v>
      </c>
      <c r="AJ940" s="28">
        <f>AB940+AD940+AG940</f>
        <v>2.2039749449999997</v>
      </c>
      <c r="AK940" s="28">
        <f>AI940*$AM$7</f>
        <v>0.69454640700000003</v>
      </c>
      <c r="AL940" s="28">
        <f>AJ940*$AM$7</f>
        <v>0.44079498899999997</v>
      </c>
      <c r="AM940" s="73"/>
      <c r="AN940" s="28">
        <f>AI940+AK940</f>
        <v>4.1672784419999997</v>
      </c>
      <c r="AO940" s="28">
        <f>AJ940+AL940</f>
        <v>2.6447699339999997</v>
      </c>
    </row>
    <row r="941" spans="1:41" s="13" customFormat="1" ht="38.25" customHeight="1">
      <c r="A941" s="160"/>
      <c r="B941" s="161"/>
      <c r="C941" s="162"/>
      <c r="D941" s="21" t="s">
        <v>49</v>
      </c>
      <c r="E941" s="22">
        <v>7</v>
      </c>
      <c r="F941" s="22">
        <v>4.5</v>
      </c>
      <c r="G941" s="24">
        <f>$G$591</f>
        <v>4.1000000000000002E-2</v>
      </c>
      <c r="H941" s="24">
        <f t="shared" si="108"/>
        <v>0.28700000000000003</v>
      </c>
      <c r="I941" s="25"/>
      <c r="J941" s="24">
        <f t="shared" si="109"/>
        <v>0.1845</v>
      </c>
      <c r="K941" s="25"/>
      <c r="L941" s="24"/>
      <c r="M941" s="24"/>
      <c r="N941" s="24"/>
      <c r="O941" s="24"/>
      <c r="P941" s="24"/>
      <c r="Q941" s="24"/>
      <c r="R941" s="24"/>
      <c r="S941" s="26"/>
      <c r="T941" s="44"/>
      <c r="U941" s="27"/>
      <c r="V941" s="27"/>
      <c r="W941" s="44"/>
      <c r="X941" s="24"/>
      <c r="Y941" s="24"/>
      <c r="Z941" s="44"/>
      <c r="AA941" s="24"/>
      <c r="AB941" s="24"/>
      <c r="AC941" s="24"/>
      <c r="AD941" s="24"/>
      <c r="AE941" s="44"/>
      <c r="AF941" s="24"/>
      <c r="AG941" s="24"/>
      <c r="AH941" s="44"/>
      <c r="AI941" s="28"/>
      <c r="AJ941" s="28"/>
      <c r="AK941" s="28"/>
      <c r="AL941" s="28"/>
      <c r="AM941" s="73"/>
      <c r="AN941" s="28"/>
      <c r="AO941" s="28"/>
    </row>
    <row r="942" spans="1:41" s="13" customFormat="1" ht="38.25" customHeight="1">
      <c r="A942" s="160" t="s">
        <v>1138</v>
      </c>
      <c r="B942" s="161" t="s">
        <v>1139</v>
      </c>
      <c r="C942" s="162" t="s">
        <v>178</v>
      </c>
      <c r="D942" s="21" t="s">
        <v>793</v>
      </c>
      <c r="E942" s="22">
        <v>10</v>
      </c>
      <c r="F942" s="22">
        <v>10</v>
      </c>
      <c r="G942" s="24">
        <f>$G$592</f>
        <v>6.0999999999999999E-2</v>
      </c>
      <c r="H942" s="24">
        <f t="shared" si="108"/>
        <v>0.61</v>
      </c>
      <c r="I942" s="25">
        <f>H942+H943</f>
        <v>1.4300000000000002</v>
      </c>
      <c r="J942" s="24">
        <f t="shared" si="109"/>
        <v>0.61</v>
      </c>
      <c r="K942" s="25">
        <f>J942+J943</f>
        <v>1.4300000000000002</v>
      </c>
      <c r="L942" s="24"/>
      <c r="M942" s="24"/>
      <c r="N942" s="24"/>
      <c r="O942" s="24">
        <f>I942*$Q$7</f>
        <v>2.145E-2</v>
      </c>
      <c r="P942" s="24">
        <f>K942*$Q$7</f>
        <v>2.145E-2</v>
      </c>
      <c r="Q942" s="24"/>
      <c r="R942" s="24">
        <f>I942*$T$7</f>
        <v>0.48620000000000008</v>
      </c>
      <c r="S942" s="26">
        <f>K942*$T$7</f>
        <v>0.48620000000000008</v>
      </c>
      <c r="T942" s="44"/>
      <c r="U942" s="27">
        <f>I942*$W$7</f>
        <v>1.4300000000000003E-4</v>
      </c>
      <c r="V942" s="27">
        <f>K942*$W$7</f>
        <v>1.4300000000000003E-4</v>
      </c>
      <c r="W942" s="44"/>
      <c r="X942" s="24">
        <f>I942*$Z$7</f>
        <v>1.088802</v>
      </c>
      <c r="Y942" s="24">
        <f>K942*$Z$7</f>
        <v>1.088802</v>
      </c>
      <c r="Z942" s="44"/>
      <c r="AA942" s="24">
        <f>I942+O942+R942+U942+X942</f>
        <v>3.0265950000000004</v>
      </c>
      <c r="AB942" s="24">
        <f>K942+P942+S942+V942+Y942</f>
        <v>3.0265950000000004</v>
      </c>
      <c r="AC942" s="24">
        <f>AA942*$AE$7</f>
        <v>6.0531900000000007</v>
      </c>
      <c r="AD942" s="24">
        <f>AB942*$AE$7</f>
        <v>6.0531900000000007</v>
      </c>
      <c r="AE942" s="44"/>
      <c r="AF942" s="24">
        <f>(AA942+AC942)*$AH$7</f>
        <v>0.27239355000000004</v>
      </c>
      <c r="AG942" s="24">
        <f>(AB942+AD942)*$AH$7</f>
        <v>0.27239355000000004</v>
      </c>
      <c r="AH942" s="44"/>
      <c r="AI942" s="28">
        <f>AA942+AC942+AF942</f>
        <v>9.3521785500000014</v>
      </c>
      <c r="AJ942" s="28">
        <f>AB942+AD942+AG942</f>
        <v>9.3521785500000014</v>
      </c>
      <c r="AK942" s="28">
        <f>AI942*$AM$7</f>
        <v>1.8704357100000004</v>
      </c>
      <c r="AL942" s="28">
        <f>AJ942*$AM$7</f>
        <v>1.8704357100000004</v>
      </c>
      <c r="AM942" s="73"/>
      <c r="AN942" s="28">
        <f>AI942+AK942</f>
        <v>11.222614260000002</v>
      </c>
      <c r="AO942" s="28">
        <f>AJ942+AL942</f>
        <v>11.222614260000002</v>
      </c>
    </row>
    <row r="943" spans="1:41" s="13" customFormat="1" ht="38.25" customHeight="1">
      <c r="A943" s="160"/>
      <c r="B943" s="161"/>
      <c r="C943" s="162"/>
      <c r="D943" s="21" t="s">
        <v>49</v>
      </c>
      <c r="E943" s="22">
        <v>20</v>
      </c>
      <c r="F943" s="22">
        <v>20</v>
      </c>
      <c r="G943" s="24">
        <f>$G$591</f>
        <v>4.1000000000000002E-2</v>
      </c>
      <c r="H943" s="24">
        <f t="shared" si="108"/>
        <v>0.82000000000000006</v>
      </c>
      <c r="I943" s="25"/>
      <c r="J943" s="24">
        <f t="shared" si="109"/>
        <v>0.82000000000000006</v>
      </c>
      <c r="K943" s="25"/>
      <c r="L943" s="24"/>
      <c r="M943" s="24"/>
      <c r="N943" s="24"/>
      <c r="O943" s="24"/>
      <c r="P943" s="24"/>
      <c r="Q943" s="24"/>
      <c r="R943" s="24"/>
      <c r="S943" s="26"/>
      <c r="T943" s="44"/>
      <c r="U943" s="27"/>
      <c r="V943" s="27"/>
      <c r="W943" s="44"/>
      <c r="X943" s="24"/>
      <c r="Y943" s="24"/>
      <c r="Z943" s="44"/>
      <c r="AA943" s="24"/>
      <c r="AB943" s="24"/>
      <c r="AC943" s="24"/>
      <c r="AD943" s="24"/>
      <c r="AE943" s="44"/>
      <c r="AF943" s="24"/>
      <c r="AG943" s="24"/>
      <c r="AH943" s="44"/>
      <c r="AI943" s="28"/>
      <c r="AJ943" s="28"/>
      <c r="AK943" s="28"/>
      <c r="AL943" s="28"/>
      <c r="AM943" s="73"/>
      <c r="AN943" s="28"/>
      <c r="AO943" s="28"/>
    </row>
    <row r="944" spans="1:41" s="13" customFormat="1" ht="38.25" customHeight="1">
      <c r="A944" s="19" t="s">
        <v>1140</v>
      </c>
      <c r="B944" s="20" t="s">
        <v>1141</v>
      </c>
      <c r="C944" s="21"/>
      <c r="D944" s="21"/>
      <c r="E944" s="22"/>
      <c r="F944" s="22"/>
      <c r="G944" s="24"/>
      <c r="H944" s="24"/>
      <c r="I944" s="25"/>
      <c r="J944" s="24"/>
      <c r="K944" s="25"/>
      <c r="L944" s="24"/>
      <c r="M944" s="24"/>
      <c r="N944" s="24"/>
      <c r="O944" s="24"/>
      <c r="P944" s="24"/>
      <c r="Q944" s="24"/>
      <c r="R944" s="24"/>
      <c r="S944" s="26"/>
      <c r="T944" s="44"/>
      <c r="U944" s="27"/>
      <c r="V944" s="27"/>
      <c r="W944" s="44"/>
      <c r="X944" s="24"/>
      <c r="Y944" s="24"/>
      <c r="Z944" s="44"/>
      <c r="AA944" s="24"/>
      <c r="AB944" s="24"/>
      <c r="AC944" s="24"/>
      <c r="AD944" s="24"/>
      <c r="AE944" s="44"/>
      <c r="AF944" s="24"/>
      <c r="AG944" s="24"/>
      <c r="AH944" s="44"/>
      <c r="AI944" s="28"/>
      <c r="AJ944" s="28"/>
      <c r="AK944" s="28"/>
      <c r="AL944" s="28"/>
      <c r="AM944" s="73"/>
      <c r="AN944" s="28"/>
      <c r="AO944" s="28"/>
    </row>
    <row r="945" spans="1:41" s="13" customFormat="1" ht="38.25" customHeight="1">
      <c r="A945" s="160" t="s">
        <v>1142</v>
      </c>
      <c r="B945" s="161" t="s">
        <v>1143</v>
      </c>
      <c r="C945" s="162" t="s">
        <v>178</v>
      </c>
      <c r="D945" s="21" t="s">
        <v>793</v>
      </c>
      <c r="E945" s="22">
        <v>5</v>
      </c>
      <c r="F945" s="22">
        <v>5</v>
      </c>
      <c r="G945" s="24">
        <f>$G$592</f>
        <v>6.0999999999999999E-2</v>
      </c>
      <c r="H945" s="24">
        <f t="shared" si="108"/>
        <v>0.30499999999999999</v>
      </c>
      <c r="I945" s="25">
        <f>H945+H946</f>
        <v>0.38700000000000001</v>
      </c>
      <c r="J945" s="24">
        <f t="shared" si="109"/>
        <v>0.30499999999999999</v>
      </c>
      <c r="K945" s="25">
        <f>J945+J946</f>
        <v>0.38700000000000001</v>
      </c>
      <c r="L945" s="24"/>
      <c r="M945" s="24"/>
      <c r="N945" s="24"/>
      <c r="O945" s="24">
        <f>I945*$Q$7</f>
        <v>5.8050000000000003E-3</v>
      </c>
      <c r="P945" s="24">
        <f>K945*$Q$7</f>
        <v>5.8050000000000003E-3</v>
      </c>
      <c r="Q945" s="24"/>
      <c r="R945" s="24">
        <f>I945*$T$7</f>
        <v>0.13158</v>
      </c>
      <c r="S945" s="26">
        <f>K945*$T$7</f>
        <v>0.13158</v>
      </c>
      <c r="T945" s="44"/>
      <c r="U945" s="27">
        <f>I945*$W$7</f>
        <v>3.8700000000000006E-5</v>
      </c>
      <c r="V945" s="27">
        <f>K945*$W$7</f>
        <v>3.8700000000000006E-5</v>
      </c>
      <c r="W945" s="44"/>
      <c r="X945" s="24">
        <f>I945*$Z$7</f>
        <v>0.29466179999999997</v>
      </c>
      <c r="Y945" s="24">
        <f>K945*$Z$7</f>
        <v>0.29466179999999997</v>
      </c>
      <c r="Z945" s="44"/>
      <c r="AA945" s="24">
        <f>I945+O945+R945+U945+X945</f>
        <v>0.81908549999999991</v>
      </c>
      <c r="AB945" s="24">
        <f>K945+P945+S945+V945+Y945</f>
        <v>0.81908549999999991</v>
      </c>
      <c r="AC945" s="24">
        <f>AA945*$AE$7</f>
        <v>1.6381709999999998</v>
      </c>
      <c r="AD945" s="24">
        <f>AB945*$AE$7</f>
        <v>1.6381709999999998</v>
      </c>
      <c r="AE945" s="44"/>
      <c r="AF945" s="24">
        <f>(AA945+AC945)*$AH$7</f>
        <v>7.3717694999999986E-2</v>
      </c>
      <c r="AG945" s="24">
        <f>(AB945+AD945)*$AH$7</f>
        <v>7.3717694999999986E-2</v>
      </c>
      <c r="AH945" s="44"/>
      <c r="AI945" s="28">
        <f>AA945+AC945+AF945</f>
        <v>2.5309741949999998</v>
      </c>
      <c r="AJ945" s="28">
        <f>AB945+AD945+AG945</f>
        <v>2.5309741949999998</v>
      </c>
      <c r="AK945" s="28">
        <f>AI945*$AM$7</f>
        <v>0.50619483899999995</v>
      </c>
      <c r="AL945" s="28">
        <f>AJ945*$AM$7</f>
        <v>0.50619483899999995</v>
      </c>
      <c r="AM945" s="73"/>
      <c r="AN945" s="28">
        <f>AI945+AK945</f>
        <v>3.0371690339999997</v>
      </c>
      <c r="AO945" s="28">
        <f>AJ945+AL945</f>
        <v>3.0371690339999997</v>
      </c>
    </row>
    <row r="946" spans="1:41" s="13" customFormat="1" ht="38.25" customHeight="1">
      <c r="A946" s="160"/>
      <c r="B946" s="161"/>
      <c r="C946" s="162"/>
      <c r="D946" s="21" t="s">
        <v>49</v>
      </c>
      <c r="E946" s="22">
        <v>2</v>
      </c>
      <c r="F946" s="22">
        <v>2</v>
      </c>
      <c r="G946" s="24">
        <f>$G$591</f>
        <v>4.1000000000000002E-2</v>
      </c>
      <c r="H946" s="24">
        <f t="shared" si="108"/>
        <v>8.2000000000000003E-2</v>
      </c>
      <c r="I946" s="25"/>
      <c r="J946" s="24">
        <f t="shared" si="109"/>
        <v>8.2000000000000003E-2</v>
      </c>
      <c r="K946" s="25"/>
      <c r="L946" s="24"/>
      <c r="M946" s="24"/>
      <c r="N946" s="24"/>
      <c r="O946" s="24"/>
      <c r="P946" s="24"/>
      <c r="Q946" s="24"/>
      <c r="R946" s="24"/>
      <c r="S946" s="26"/>
      <c r="T946" s="44"/>
      <c r="U946" s="27"/>
      <c r="V946" s="27"/>
      <c r="W946" s="44"/>
      <c r="X946" s="24"/>
      <c r="Y946" s="24"/>
      <c r="Z946" s="44"/>
      <c r="AA946" s="24"/>
      <c r="AB946" s="24"/>
      <c r="AC946" s="24"/>
      <c r="AD946" s="24"/>
      <c r="AE946" s="44"/>
      <c r="AF946" s="24"/>
      <c r="AG946" s="24"/>
      <c r="AH946" s="44"/>
      <c r="AI946" s="28"/>
      <c r="AJ946" s="28"/>
      <c r="AK946" s="28"/>
      <c r="AL946" s="28"/>
      <c r="AM946" s="73"/>
      <c r="AN946" s="28"/>
      <c r="AO946" s="28"/>
    </row>
    <row r="947" spans="1:41" s="13" customFormat="1" ht="38.25" customHeight="1">
      <c r="A947" s="19" t="s">
        <v>1144</v>
      </c>
      <c r="B947" s="20" t="s">
        <v>1145</v>
      </c>
      <c r="C947" s="21"/>
      <c r="D947" s="21"/>
      <c r="E947" s="22"/>
      <c r="F947" s="22"/>
      <c r="G947" s="24"/>
      <c r="H947" s="24"/>
      <c r="I947" s="25"/>
      <c r="J947" s="24"/>
      <c r="K947" s="25"/>
      <c r="L947" s="24"/>
      <c r="M947" s="24"/>
      <c r="N947" s="24"/>
      <c r="O947" s="24"/>
      <c r="P947" s="24"/>
      <c r="Q947" s="24"/>
      <c r="R947" s="24"/>
      <c r="S947" s="26"/>
      <c r="T947" s="44"/>
      <c r="U947" s="27"/>
      <c r="V947" s="27"/>
      <c r="W947" s="44"/>
      <c r="X947" s="24"/>
      <c r="Y947" s="24"/>
      <c r="Z947" s="44"/>
      <c r="AA947" s="24"/>
      <c r="AB947" s="24"/>
      <c r="AC947" s="24"/>
      <c r="AD947" s="24"/>
      <c r="AE947" s="44"/>
      <c r="AF947" s="24"/>
      <c r="AG947" s="24"/>
      <c r="AH947" s="44"/>
      <c r="AI947" s="28"/>
      <c r="AJ947" s="28"/>
      <c r="AK947" s="28"/>
      <c r="AL947" s="28"/>
      <c r="AM947" s="73"/>
      <c r="AN947" s="28"/>
      <c r="AO947" s="28"/>
    </row>
    <row r="948" spans="1:41" s="13" customFormat="1" ht="38.25" customHeight="1">
      <c r="A948" s="160" t="s">
        <v>1146</v>
      </c>
      <c r="B948" s="161" t="s">
        <v>1147</v>
      </c>
      <c r="C948" s="162" t="s">
        <v>178</v>
      </c>
      <c r="D948" s="21" t="s">
        <v>793</v>
      </c>
      <c r="E948" s="22">
        <v>4</v>
      </c>
      <c r="F948" s="22">
        <v>4</v>
      </c>
      <c r="G948" s="24">
        <f>$G$592</f>
        <v>6.0999999999999999E-2</v>
      </c>
      <c r="H948" s="24">
        <f t="shared" si="108"/>
        <v>0.24399999999999999</v>
      </c>
      <c r="I948" s="25">
        <f>H948+H949</f>
        <v>0.49</v>
      </c>
      <c r="J948" s="24">
        <f t="shared" si="109"/>
        <v>0.24399999999999999</v>
      </c>
      <c r="K948" s="25">
        <f>J948+J949</f>
        <v>0.49</v>
      </c>
      <c r="L948" s="24"/>
      <c r="M948" s="24"/>
      <c r="N948" s="24"/>
      <c r="O948" s="24">
        <f>I948*$Q$7</f>
        <v>7.3499999999999998E-3</v>
      </c>
      <c r="P948" s="24">
        <f>K948*$Q$7</f>
        <v>7.3499999999999998E-3</v>
      </c>
      <c r="Q948" s="24"/>
      <c r="R948" s="24">
        <f>I948*$T$7</f>
        <v>0.1666</v>
      </c>
      <c r="S948" s="26">
        <f>K948*$T$7</f>
        <v>0.1666</v>
      </c>
      <c r="T948" s="44"/>
      <c r="U948" s="27">
        <f>I948*$W$7</f>
        <v>4.8999999999999998E-5</v>
      </c>
      <c r="V948" s="27">
        <f>K948*$W$7</f>
        <v>4.8999999999999998E-5</v>
      </c>
      <c r="W948" s="44"/>
      <c r="X948" s="24">
        <f>I948*$Z$7</f>
        <v>0.37308599999999997</v>
      </c>
      <c r="Y948" s="24">
        <f>K948*$Z$7</f>
        <v>0.37308599999999997</v>
      </c>
      <c r="Z948" s="44"/>
      <c r="AA948" s="24">
        <f>I948+O948+R948+U948+X948</f>
        <v>1.037085</v>
      </c>
      <c r="AB948" s="24">
        <f>K948+P948+S948+V948+Y948</f>
        <v>1.037085</v>
      </c>
      <c r="AC948" s="24">
        <f>AA948*$AE$7</f>
        <v>2.0741700000000001</v>
      </c>
      <c r="AD948" s="24">
        <f>AB948*$AE$7</f>
        <v>2.0741700000000001</v>
      </c>
      <c r="AE948" s="44"/>
      <c r="AF948" s="24">
        <f>(AA948+AC948)*$AH$7</f>
        <v>9.3337649999999994E-2</v>
      </c>
      <c r="AG948" s="24">
        <f>(AB948+AD948)*$AH$7</f>
        <v>9.3337649999999994E-2</v>
      </c>
      <c r="AH948" s="44"/>
      <c r="AI948" s="28">
        <f>AA948+AC948+AF948</f>
        <v>3.2045926499999999</v>
      </c>
      <c r="AJ948" s="28">
        <f>AB948+AD948+AG948</f>
        <v>3.2045926499999999</v>
      </c>
      <c r="AK948" s="28">
        <f>AI948*$AM$7</f>
        <v>0.64091852999999999</v>
      </c>
      <c r="AL948" s="28">
        <f>AJ948*$AM$7</f>
        <v>0.64091852999999999</v>
      </c>
      <c r="AM948" s="73"/>
      <c r="AN948" s="28">
        <f>AI948+AK948</f>
        <v>3.8455111799999999</v>
      </c>
      <c r="AO948" s="28">
        <f>AJ948+AL948</f>
        <v>3.8455111799999999</v>
      </c>
    </row>
    <row r="949" spans="1:41" s="13" customFormat="1" ht="38.25" customHeight="1">
      <c r="A949" s="160"/>
      <c r="B949" s="161"/>
      <c r="C949" s="162"/>
      <c r="D949" s="21" t="s">
        <v>49</v>
      </c>
      <c r="E949" s="22">
        <v>6</v>
      </c>
      <c r="F949" s="22">
        <v>6</v>
      </c>
      <c r="G949" s="24">
        <f>$G$591</f>
        <v>4.1000000000000002E-2</v>
      </c>
      <c r="H949" s="24">
        <f t="shared" si="108"/>
        <v>0.246</v>
      </c>
      <c r="I949" s="25"/>
      <c r="J949" s="24">
        <f t="shared" si="109"/>
        <v>0.246</v>
      </c>
      <c r="K949" s="25"/>
      <c r="L949" s="24"/>
      <c r="M949" s="24"/>
      <c r="N949" s="24"/>
      <c r="O949" s="24"/>
      <c r="P949" s="24"/>
      <c r="Q949" s="24"/>
      <c r="R949" s="24"/>
      <c r="S949" s="26"/>
      <c r="T949" s="44"/>
      <c r="U949" s="27"/>
      <c r="V949" s="27"/>
      <c r="W949" s="44"/>
      <c r="X949" s="24"/>
      <c r="Y949" s="24"/>
      <c r="Z949" s="44"/>
      <c r="AA949" s="24"/>
      <c r="AB949" s="24"/>
      <c r="AC949" s="24"/>
      <c r="AD949" s="24"/>
      <c r="AE949" s="44"/>
      <c r="AF949" s="24"/>
      <c r="AG949" s="24"/>
      <c r="AH949" s="44"/>
      <c r="AI949" s="28"/>
      <c r="AJ949" s="28"/>
      <c r="AK949" s="28"/>
      <c r="AL949" s="28"/>
      <c r="AM949" s="73"/>
      <c r="AN949" s="28"/>
      <c r="AO949" s="28"/>
    </row>
    <row r="950" spans="1:41" s="13" customFormat="1" ht="38.25" customHeight="1">
      <c r="A950" s="19" t="s">
        <v>1148</v>
      </c>
      <c r="B950" s="20" t="s">
        <v>1149</v>
      </c>
      <c r="C950" s="21"/>
      <c r="D950" s="21"/>
      <c r="E950" s="22"/>
      <c r="F950" s="22"/>
      <c r="G950" s="24"/>
      <c r="H950" s="24"/>
      <c r="I950" s="25"/>
      <c r="J950" s="24"/>
      <c r="K950" s="25"/>
      <c r="L950" s="24"/>
      <c r="M950" s="24"/>
      <c r="N950" s="24"/>
      <c r="O950" s="24"/>
      <c r="P950" s="24"/>
      <c r="Q950" s="24"/>
      <c r="R950" s="24"/>
      <c r="S950" s="26"/>
      <c r="T950" s="44"/>
      <c r="U950" s="27"/>
      <c r="V950" s="27"/>
      <c r="W950" s="44"/>
      <c r="X950" s="24"/>
      <c r="Y950" s="24"/>
      <c r="Z950" s="44"/>
      <c r="AA950" s="24"/>
      <c r="AB950" s="24"/>
      <c r="AC950" s="24"/>
      <c r="AD950" s="24"/>
      <c r="AE950" s="44"/>
      <c r="AF950" s="24"/>
      <c r="AG950" s="24"/>
      <c r="AH950" s="44"/>
      <c r="AI950" s="28"/>
      <c r="AJ950" s="28"/>
      <c r="AK950" s="28"/>
      <c r="AL950" s="28"/>
      <c r="AM950" s="73"/>
      <c r="AN950" s="28"/>
      <c r="AO950" s="28"/>
    </row>
    <row r="951" spans="1:41" s="13" customFormat="1" ht="38.25" customHeight="1">
      <c r="A951" s="160" t="s">
        <v>1150</v>
      </c>
      <c r="B951" s="161" t="s">
        <v>1151</v>
      </c>
      <c r="C951" s="162" t="s">
        <v>178</v>
      </c>
      <c r="D951" s="21" t="s">
        <v>793</v>
      </c>
      <c r="E951" s="22">
        <v>4</v>
      </c>
      <c r="F951" s="22">
        <v>4</v>
      </c>
      <c r="G951" s="24">
        <f>$G$592</f>
        <v>6.0999999999999999E-2</v>
      </c>
      <c r="H951" s="24">
        <f t="shared" si="108"/>
        <v>0.24399999999999999</v>
      </c>
      <c r="I951" s="25">
        <f>H951+H952</f>
        <v>0.49</v>
      </c>
      <c r="J951" s="24">
        <f t="shared" si="109"/>
        <v>0.24399999999999999</v>
      </c>
      <c r="K951" s="25">
        <f>J951+J952</f>
        <v>0.49</v>
      </c>
      <c r="L951" s="24"/>
      <c r="M951" s="24"/>
      <c r="N951" s="24"/>
      <c r="O951" s="24">
        <f>I951*$Q$7</f>
        <v>7.3499999999999998E-3</v>
      </c>
      <c r="P951" s="24">
        <f>K951*$Q$7</f>
        <v>7.3499999999999998E-3</v>
      </c>
      <c r="Q951" s="24"/>
      <c r="R951" s="24">
        <f>I951*$T$7</f>
        <v>0.1666</v>
      </c>
      <c r="S951" s="26">
        <f>K951*$T$7</f>
        <v>0.1666</v>
      </c>
      <c r="T951" s="44"/>
      <c r="U951" s="27">
        <f>I951*$W$7</f>
        <v>4.8999999999999998E-5</v>
      </c>
      <c r="V951" s="27">
        <f>K951*$W$7</f>
        <v>4.8999999999999998E-5</v>
      </c>
      <c r="W951" s="44"/>
      <c r="X951" s="24">
        <f>I951*$Z$7</f>
        <v>0.37308599999999997</v>
      </c>
      <c r="Y951" s="24">
        <f>K951*$Z$7</f>
        <v>0.37308599999999997</v>
      </c>
      <c r="Z951" s="44"/>
      <c r="AA951" s="24">
        <f>I951+O951+R951+U951+X951</f>
        <v>1.037085</v>
      </c>
      <c r="AB951" s="24">
        <f>K951+P951+S951+V951+Y951</f>
        <v>1.037085</v>
      </c>
      <c r="AC951" s="24">
        <f>AA951*$AE$7</f>
        <v>2.0741700000000001</v>
      </c>
      <c r="AD951" s="24">
        <f>AB951*$AE$7</f>
        <v>2.0741700000000001</v>
      </c>
      <c r="AE951" s="44"/>
      <c r="AF951" s="24">
        <f>(AA951+AC951)*$AH$7</f>
        <v>9.3337649999999994E-2</v>
      </c>
      <c r="AG951" s="24">
        <f>(AB951+AD951)*$AH$7</f>
        <v>9.3337649999999994E-2</v>
      </c>
      <c r="AH951" s="44"/>
      <c r="AI951" s="28">
        <f>AA951+AC951+AF951</f>
        <v>3.2045926499999999</v>
      </c>
      <c r="AJ951" s="28">
        <f>AB951+AD951+AG951</f>
        <v>3.2045926499999999</v>
      </c>
      <c r="AK951" s="28">
        <f>AI951*$AM$7</f>
        <v>0.64091852999999999</v>
      </c>
      <c r="AL951" s="28">
        <f>AJ951*$AM$7</f>
        <v>0.64091852999999999</v>
      </c>
      <c r="AM951" s="73"/>
      <c r="AN951" s="28">
        <f>AI951+AK951</f>
        <v>3.8455111799999999</v>
      </c>
      <c r="AO951" s="28">
        <f>AJ951+AL951</f>
        <v>3.8455111799999999</v>
      </c>
    </row>
    <row r="952" spans="1:41" s="13" customFormat="1" ht="38.25" customHeight="1">
      <c r="A952" s="160"/>
      <c r="B952" s="161"/>
      <c r="C952" s="162"/>
      <c r="D952" s="21" t="s">
        <v>49</v>
      </c>
      <c r="E952" s="22">
        <v>6</v>
      </c>
      <c r="F952" s="22">
        <v>6</v>
      </c>
      <c r="G952" s="24">
        <f>$G$591</f>
        <v>4.1000000000000002E-2</v>
      </c>
      <c r="H952" s="24">
        <f t="shared" si="108"/>
        <v>0.246</v>
      </c>
      <c r="I952" s="25"/>
      <c r="J952" s="24">
        <f t="shared" si="109"/>
        <v>0.246</v>
      </c>
      <c r="K952" s="25"/>
      <c r="L952" s="24"/>
      <c r="M952" s="24"/>
      <c r="N952" s="24"/>
      <c r="O952" s="24"/>
      <c r="P952" s="24"/>
      <c r="Q952" s="24"/>
      <c r="R952" s="24"/>
      <c r="S952" s="26"/>
      <c r="T952" s="44"/>
      <c r="U952" s="27"/>
      <c r="V952" s="27"/>
      <c r="W952" s="44"/>
      <c r="X952" s="24"/>
      <c r="Y952" s="24"/>
      <c r="Z952" s="44"/>
      <c r="AA952" s="24"/>
      <c r="AB952" s="24"/>
      <c r="AC952" s="24"/>
      <c r="AD952" s="24"/>
      <c r="AE952" s="44"/>
      <c r="AF952" s="24"/>
      <c r="AG952" s="24"/>
      <c r="AH952" s="44"/>
      <c r="AI952" s="28"/>
      <c r="AJ952" s="28"/>
      <c r="AK952" s="28"/>
      <c r="AL952" s="28"/>
      <c r="AM952" s="73"/>
      <c r="AN952" s="28"/>
      <c r="AO952" s="28"/>
    </row>
    <row r="953" spans="1:41" s="13" customFormat="1" ht="38.25" customHeight="1">
      <c r="A953" s="160" t="s">
        <v>1152</v>
      </c>
      <c r="B953" s="161" t="s">
        <v>1153</v>
      </c>
      <c r="C953" s="162" t="s">
        <v>178</v>
      </c>
      <c r="D953" s="21" t="s">
        <v>793</v>
      </c>
      <c r="E953" s="22">
        <v>4</v>
      </c>
      <c r="F953" s="22">
        <v>4</v>
      </c>
      <c r="G953" s="24">
        <f>$G$592</f>
        <v>6.0999999999999999E-2</v>
      </c>
      <c r="H953" s="24">
        <f t="shared" si="108"/>
        <v>0.24399999999999999</v>
      </c>
      <c r="I953" s="25">
        <f>H953+H954</f>
        <v>0.49</v>
      </c>
      <c r="J953" s="24">
        <f t="shared" si="109"/>
        <v>0.24399999999999999</v>
      </c>
      <c r="K953" s="25">
        <f>J953+J954</f>
        <v>0.49</v>
      </c>
      <c r="L953" s="24"/>
      <c r="M953" s="24"/>
      <c r="N953" s="24"/>
      <c r="O953" s="24">
        <f>I953*$Q$7</f>
        <v>7.3499999999999998E-3</v>
      </c>
      <c r="P953" s="24">
        <f>K953*$Q$7</f>
        <v>7.3499999999999998E-3</v>
      </c>
      <c r="Q953" s="24"/>
      <c r="R953" s="24">
        <f>I953*$T$7</f>
        <v>0.1666</v>
      </c>
      <c r="S953" s="26">
        <f>K953*$T$7</f>
        <v>0.1666</v>
      </c>
      <c r="T953" s="44"/>
      <c r="U953" s="27">
        <f>I953*$W$7</f>
        <v>4.8999999999999998E-5</v>
      </c>
      <c r="V953" s="27">
        <f>K953*$W$7</f>
        <v>4.8999999999999998E-5</v>
      </c>
      <c r="W953" s="44"/>
      <c r="X953" s="24">
        <f>I953*$Z$7</f>
        <v>0.37308599999999997</v>
      </c>
      <c r="Y953" s="24">
        <f>K953*$Z$7</f>
        <v>0.37308599999999997</v>
      </c>
      <c r="Z953" s="44"/>
      <c r="AA953" s="24">
        <f>I953+O953+R953+U953+X953</f>
        <v>1.037085</v>
      </c>
      <c r="AB953" s="24">
        <f>K953+P953+S953+V953+Y953</f>
        <v>1.037085</v>
      </c>
      <c r="AC953" s="24">
        <f>AA953*$AE$7</f>
        <v>2.0741700000000001</v>
      </c>
      <c r="AD953" s="24">
        <f>AB953*$AE$7</f>
        <v>2.0741700000000001</v>
      </c>
      <c r="AE953" s="44"/>
      <c r="AF953" s="24">
        <f>(AA953+AC953)*$AH$7</f>
        <v>9.3337649999999994E-2</v>
      </c>
      <c r="AG953" s="24">
        <f>(AB953+AD953)*$AH$7</f>
        <v>9.3337649999999994E-2</v>
      </c>
      <c r="AH953" s="44"/>
      <c r="AI953" s="28">
        <f>AA953+AC953+AF953</f>
        <v>3.2045926499999999</v>
      </c>
      <c r="AJ953" s="28">
        <f>AB953+AD953+AG953</f>
        <v>3.2045926499999999</v>
      </c>
      <c r="AK953" s="28">
        <f>AI953*$AM$7</f>
        <v>0.64091852999999999</v>
      </c>
      <c r="AL953" s="28">
        <f>AJ953*$AM$7</f>
        <v>0.64091852999999999</v>
      </c>
      <c r="AM953" s="73"/>
      <c r="AN953" s="28">
        <f>AI953+AK953</f>
        <v>3.8455111799999999</v>
      </c>
      <c r="AO953" s="28">
        <f>AJ953+AL953</f>
        <v>3.8455111799999999</v>
      </c>
    </row>
    <row r="954" spans="1:41" s="13" customFormat="1" ht="38.25" customHeight="1">
      <c r="A954" s="160"/>
      <c r="B954" s="161"/>
      <c r="C954" s="162"/>
      <c r="D954" s="21" t="s">
        <v>49</v>
      </c>
      <c r="E954" s="22">
        <v>6</v>
      </c>
      <c r="F954" s="22">
        <v>6</v>
      </c>
      <c r="G954" s="24">
        <f>$G$591</f>
        <v>4.1000000000000002E-2</v>
      </c>
      <c r="H954" s="24">
        <f t="shared" si="108"/>
        <v>0.246</v>
      </c>
      <c r="I954" s="25"/>
      <c r="J954" s="24">
        <f t="shared" si="109"/>
        <v>0.246</v>
      </c>
      <c r="K954" s="25"/>
      <c r="L954" s="24"/>
      <c r="M954" s="24"/>
      <c r="N954" s="24"/>
      <c r="O954" s="24"/>
      <c r="P954" s="24"/>
      <c r="Q954" s="24"/>
      <c r="R954" s="24"/>
      <c r="S954" s="26"/>
      <c r="T954" s="44"/>
      <c r="U954" s="27"/>
      <c r="V954" s="27"/>
      <c r="W954" s="44"/>
      <c r="X954" s="24"/>
      <c r="Y954" s="24"/>
      <c r="Z954" s="44"/>
      <c r="AA954" s="24"/>
      <c r="AB954" s="24"/>
      <c r="AC954" s="24"/>
      <c r="AD954" s="24"/>
      <c r="AE954" s="44"/>
      <c r="AF954" s="24"/>
      <c r="AG954" s="24"/>
      <c r="AH954" s="44"/>
      <c r="AI954" s="28"/>
      <c r="AJ954" s="28"/>
      <c r="AK954" s="28"/>
      <c r="AL954" s="28"/>
      <c r="AM954" s="73"/>
      <c r="AN954" s="28"/>
      <c r="AO954" s="28"/>
    </row>
    <row r="955" spans="1:41" s="13" customFormat="1" ht="38.25" customHeight="1">
      <c r="A955" s="19" t="s">
        <v>1154</v>
      </c>
      <c r="B955" s="20" t="s">
        <v>1155</v>
      </c>
      <c r="C955" s="21"/>
      <c r="D955" s="21"/>
      <c r="E955" s="22"/>
      <c r="F955" s="22"/>
      <c r="G955" s="24"/>
      <c r="H955" s="24"/>
      <c r="I955" s="25"/>
      <c r="J955" s="24"/>
      <c r="K955" s="25"/>
      <c r="L955" s="24"/>
      <c r="M955" s="24"/>
      <c r="N955" s="24"/>
      <c r="O955" s="24"/>
      <c r="P955" s="24"/>
      <c r="Q955" s="24"/>
      <c r="R955" s="24"/>
      <c r="S955" s="26"/>
      <c r="T955" s="44"/>
      <c r="U955" s="27"/>
      <c r="V955" s="27"/>
      <c r="W955" s="44"/>
      <c r="X955" s="24"/>
      <c r="Y955" s="24"/>
      <c r="Z955" s="44"/>
      <c r="AA955" s="24"/>
      <c r="AB955" s="24"/>
      <c r="AC955" s="24"/>
      <c r="AD955" s="24"/>
      <c r="AE955" s="44"/>
      <c r="AF955" s="24"/>
      <c r="AG955" s="24"/>
      <c r="AH955" s="44"/>
      <c r="AI955" s="28"/>
      <c r="AJ955" s="28"/>
      <c r="AK955" s="28"/>
      <c r="AL955" s="28"/>
      <c r="AM955" s="73"/>
      <c r="AN955" s="28"/>
      <c r="AO955" s="28"/>
    </row>
    <row r="956" spans="1:41" s="13" customFormat="1" ht="38.25" customHeight="1">
      <c r="A956" s="160" t="s">
        <v>1156</v>
      </c>
      <c r="B956" s="161" t="s">
        <v>1157</v>
      </c>
      <c r="C956" s="162" t="s">
        <v>178</v>
      </c>
      <c r="D956" s="21" t="s">
        <v>793</v>
      </c>
      <c r="E956" s="22">
        <v>10</v>
      </c>
      <c r="F956" s="22">
        <v>10</v>
      </c>
      <c r="G956" s="24">
        <f>$G$592</f>
        <v>6.0999999999999999E-2</v>
      </c>
      <c r="H956" s="24">
        <f t="shared" si="108"/>
        <v>0.61</v>
      </c>
      <c r="I956" s="25">
        <f>H956+H957</f>
        <v>0.81499999999999995</v>
      </c>
      <c r="J956" s="24">
        <f t="shared" si="109"/>
        <v>0.61</v>
      </c>
      <c r="K956" s="25">
        <f>J956+J957</f>
        <v>0.81499999999999995</v>
      </c>
      <c r="L956" s="24"/>
      <c r="M956" s="24"/>
      <c r="N956" s="24"/>
      <c r="O956" s="24">
        <f>I956*$Q$7</f>
        <v>1.2224999999999998E-2</v>
      </c>
      <c r="P956" s="24">
        <f>K956*$Q$7</f>
        <v>1.2224999999999998E-2</v>
      </c>
      <c r="Q956" s="24"/>
      <c r="R956" s="24">
        <f>I956*$T$7</f>
        <v>0.27710000000000001</v>
      </c>
      <c r="S956" s="26">
        <f>K956*$T$7</f>
        <v>0.27710000000000001</v>
      </c>
      <c r="T956" s="44"/>
      <c r="U956" s="27">
        <f>I956*$W$7</f>
        <v>8.1500000000000002E-5</v>
      </c>
      <c r="V956" s="27">
        <f>K956*$W$7</f>
        <v>8.1500000000000002E-5</v>
      </c>
      <c r="W956" s="44"/>
      <c r="X956" s="24">
        <f>I956*$Z$7</f>
        <v>0.6205409999999999</v>
      </c>
      <c r="Y956" s="24">
        <f>K956*$Z$7</f>
        <v>0.6205409999999999</v>
      </c>
      <c r="Z956" s="44"/>
      <c r="AA956" s="24">
        <f>I956+O956+R956+U956+X956</f>
        <v>1.7249474999999999</v>
      </c>
      <c r="AB956" s="24">
        <f>K956+P956+S956+V956+Y956</f>
        <v>1.7249474999999999</v>
      </c>
      <c r="AC956" s="24">
        <f>AA956*$AE$7</f>
        <v>3.4498949999999997</v>
      </c>
      <c r="AD956" s="24">
        <f>AB956*$AE$7</f>
        <v>3.4498949999999997</v>
      </c>
      <c r="AE956" s="44"/>
      <c r="AF956" s="24">
        <f>(AA956+AC956)*$AH$7</f>
        <v>0.15524527499999999</v>
      </c>
      <c r="AG956" s="24">
        <f>(AB956+AD956)*$AH$7</f>
        <v>0.15524527499999999</v>
      </c>
      <c r="AH956" s="44"/>
      <c r="AI956" s="28">
        <f>AA956+AC956+AF956</f>
        <v>5.330087775</v>
      </c>
      <c r="AJ956" s="28">
        <f>AB956+AD956+AG956</f>
        <v>5.330087775</v>
      </c>
      <c r="AK956" s="28">
        <f>AI956*$AM$7</f>
        <v>1.066017555</v>
      </c>
      <c r="AL956" s="28">
        <f>AJ956*$AM$7</f>
        <v>1.066017555</v>
      </c>
      <c r="AM956" s="73"/>
      <c r="AN956" s="28">
        <f>AI956+AK956</f>
        <v>6.3961053300000001</v>
      </c>
      <c r="AO956" s="28">
        <f>AJ956+AL956</f>
        <v>6.3961053300000001</v>
      </c>
    </row>
    <row r="957" spans="1:41" s="13" customFormat="1" ht="38.25" customHeight="1">
      <c r="A957" s="160"/>
      <c r="B957" s="161"/>
      <c r="C957" s="162"/>
      <c r="D957" s="21" t="s">
        <v>49</v>
      </c>
      <c r="E957" s="22">
        <v>5</v>
      </c>
      <c r="F957" s="22">
        <v>5</v>
      </c>
      <c r="G957" s="24">
        <f>$G$591</f>
        <v>4.1000000000000002E-2</v>
      </c>
      <c r="H957" s="24">
        <f t="shared" si="108"/>
        <v>0.20500000000000002</v>
      </c>
      <c r="I957" s="25"/>
      <c r="J957" s="24">
        <f t="shared" si="109"/>
        <v>0.20500000000000002</v>
      </c>
      <c r="K957" s="25"/>
      <c r="L957" s="24"/>
      <c r="M957" s="24"/>
      <c r="N957" s="24"/>
      <c r="O957" s="24"/>
      <c r="P957" s="24"/>
      <c r="Q957" s="24"/>
      <c r="R957" s="24"/>
      <c r="S957" s="26"/>
      <c r="T957" s="44"/>
      <c r="U957" s="27"/>
      <c r="V957" s="27"/>
      <c r="W957" s="44"/>
      <c r="X957" s="24"/>
      <c r="Y957" s="24"/>
      <c r="Z957" s="44"/>
      <c r="AA957" s="24"/>
      <c r="AB957" s="24"/>
      <c r="AC957" s="24"/>
      <c r="AD957" s="24"/>
      <c r="AE957" s="44"/>
      <c r="AF957" s="24"/>
      <c r="AG957" s="24"/>
      <c r="AH957" s="44"/>
      <c r="AI957" s="28"/>
      <c r="AJ957" s="28"/>
      <c r="AK957" s="28"/>
      <c r="AL957" s="28"/>
      <c r="AM957" s="73"/>
      <c r="AN957" s="28"/>
      <c r="AO957" s="28"/>
    </row>
    <row r="958" spans="1:41" s="13" customFormat="1" ht="38.25" customHeight="1">
      <c r="A958" s="19" t="s">
        <v>1158</v>
      </c>
      <c r="B958" s="20" t="s">
        <v>1159</v>
      </c>
      <c r="C958" s="21"/>
      <c r="D958" s="21"/>
      <c r="E958" s="22"/>
      <c r="F958" s="22"/>
      <c r="G958" s="24"/>
      <c r="H958" s="24"/>
      <c r="I958" s="25"/>
      <c r="J958" s="24"/>
      <c r="K958" s="25"/>
      <c r="L958" s="24"/>
      <c r="M958" s="24"/>
      <c r="N958" s="24"/>
      <c r="O958" s="24"/>
      <c r="P958" s="24"/>
      <c r="Q958" s="24"/>
      <c r="R958" s="24"/>
      <c r="S958" s="26"/>
      <c r="T958" s="44"/>
      <c r="U958" s="27"/>
      <c r="V958" s="27"/>
      <c r="W958" s="44"/>
      <c r="X958" s="24"/>
      <c r="Y958" s="24"/>
      <c r="Z958" s="44"/>
      <c r="AA958" s="24"/>
      <c r="AB958" s="24"/>
      <c r="AC958" s="24"/>
      <c r="AD958" s="24"/>
      <c r="AE958" s="44"/>
      <c r="AF958" s="24"/>
      <c r="AG958" s="24"/>
      <c r="AH958" s="44"/>
      <c r="AI958" s="28"/>
      <c r="AJ958" s="28"/>
      <c r="AK958" s="28"/>
      <c r="AL958" s="28"/>
      <c r="AM958" s="73"/>
      <c r="AN958" s="28"/>
      <c r="AO958" s="28"/>
    </row>
    <row r="959" spans="1:41" s="13" customFormat="1" ht="38.25" customHeight="1">
      <c r="A959" s="160" t="s">
        <v>1160</v>
      </c>
      <c r="B959" s="161" t="s">
        <v>1161</v>
      </c>
      <c r="C959" s="162" t="s">
        <v>178</v>
      </c>
      <c r="D959" s="21" t="s">
        <v>793</v>
      </c>
      <c r="E959" s="22">
        <v>5</v>
      </c>
      <c r="F959" s="22">
        <v>5</v>
      </c>
      <c r="G959" s="24">
        <f>$G$592</f>
        <v>6.0999999999999999E-2</v>
      </c>
      <c r="H959" s="24">
        <f t="shared" si="108"/>
        <v>0.30499999999999999</v>
      </c>
      <c r="I959" s="25">
        <f>H959+H960</f>
        <v>0.51</v>
      </c>
      <c r="J959" s="24">
        <f t="shared" si="109"/>
        <v>0.30499999999999999</v>
      </c>
      <c r="K959" s="25">
        <f>J959+J960</f>
        <v>0.51</v>
      </c>
      <c r="L959" s="24"/>
      <c r="M959" s="24"/>
      <c r="N959" s="24"/>
      <c r="O959" s="24">
        <f>I959*$Q$7</f>
        <v>7.6499999999999997E-3</v>
      </c>
      <c r="P959" s="24">
        <f>K959*$Q$7</f>
        <v>7.6499999999999997E-3</v>
      </c>
      <c r="Q959" s="24"/>
      <c r="R959" s="24">
        <f>I959*$T$7</f>
        <v>0.17340000000000003</v>
      </c>
      <c r="S959" s="26">
        <f>K959*$T$7</f>
        <v>0.17340000000000003</v>
      </c>
      <c r="T959" s="44"/>
      <c r="U959" s="27">
        <f>I959*$W$7</f>
        <v>5.1000000000000006E-5</v>
      </c>
      <c r="V959" s="27">
        <f>K959*$W$7</f>
        <v>5.1000000000000006E-5</v>
      </c>
      <c r="W959" s="44"/>
      <c r="X959" s="24">
        <f>I959*$Z$7</f>
        <v>0.38831399999999999</v>
      </c>
      <c r="Y959" s="24">
        <f>K959*$Z$7</f>
        <v>0.38831399999999999</v>
      </c>
      <c r="Z959" s="44"/>
      <c r="AA959" s="24">
        <f>I959+O959+R959+U959+X959</f>
        <v>1.079415</v>
      </c>
      <c r="AB959" s="24">
        <f>K959+P959+S959+V959+Y959</f>
        <v>1.079415</v>
      </c>
      <c r="AC959" s="24">
        <f>AA959*$AE$7</f>
        <v>2.15883</v>
      </c>
      <c r="AD959" s="24">
        <f>AB959*$AE$7</f>
        <v>2.15883</v>
      </c>
      <c r="AE959" s="44"/>
      <c r="AF959" s="24">
        <f>(AA959+AC959)*$AH$7</f>
        <v>9.7147349999999993E-2</v>
      </c>
      <c r="AG959" s="24">
        <f>(AB959+AD959)*$AH$7</f>
        <v>9.7147349999999993E-2</v>
      </c>
      <c r="AH959" s="44"/>
      <c r="AI959" s="28">
        <f>AA959+AC959+AF959</f>
        <v>3.3353923500000002</v>
      </c>
      <c r="AJ959" s="28">
        <f>AB959+AD959+AG959</f>
        <v>3.3353923500000002</v>
      </c>
      <c r="AK959" s="28">
        <f>AI959*$AM$7</f>
        <v>0.66707847000000009</v>
      </c>
      <c r="AL959" s="28">
        <f>AJ959*$AM$7</f>
        <v>0.66707847000000009</v>
      </c>
      <c r="AM959" s="73"/>
      <c r="AN959" s="28">
        <f>AI959+AK959</f>
        <v>4.0024708200000001</v>
      </c>
      <c r="AO959" s="28">
        <f>AJ959+AL959</f>
        <v>4.0024708200000001</v>
      </c>
    </row>
    <row r="960" spans="1:41" s="13" customFormat="1" ht="38.25" customHeight="1">
      <c r="A960" s="160"/>
      <c r="B960" s="161"/>
      <c r="C960" s="162"/>
      <c r="D960" s="21" t="s">
        <v>49</v>
      </c>
      <c r="E960" s="22">
        <v>5</v>
      </c>
      <c r="F960" s="22">
        <v>5</v>
      </c>
      <c r="G960" s="24">
        <f>$G$591</f>
        <v>4.1000000000000002E-2</v>
      </c>
      <c r="H960" s="24">
        <f t="shared" si="108"/>
        <v>0.20500000000000002</v>
      </c>
      <c r="I960" s="25"/>
      <c r="J960" s="24">
        <f t="shared" si="109"/>
        <v>0.20500000000000002</v>
      </c>
      <c r="K960" s="25"/>
      <c r="L960" s="24"/>
      <c r="M960" s="24"/>
      <c r="N960" s="24"/>
      <c r="O960" s="24"/>
      <c r="P960" s="24"/>
      <c r="Q960" s="24"/>
      <c r="R960" s="24"/>
      <c r="S960" s="26"/>
      <c r="T960" s="44"/>
      <c r="U960" s="27"/>
      <c r="V960" s="27"/>
      <c r="W960" s="44"/>
      <c r="X960" s="24"/>
      <c r="Y960" s="24"/>
      <c r="Z960" s="44"/>
      <c r="AA960" s="24"/>
      <c r="AB960" s="24"/>
      <c r="AC960" s="24"/>
      <c r="AD960" s="24"/>
      <c r="AE960" s="44"/>
      <c r="AF960" s="24"/>
      <c r="AG960" s="24"/>
      <c r="AH960" s="44"/>
      <c r="AI960" s="28"/>
      <c r="AJ960" s="28"/>
      <c r="AK960" s="28"/>
      <c r="AL960" s="28"/>
      <c r="AM960" s="73"/>
      <c r="AN960" s="28"/>
      <c r="AO960" s="28"/>
    </row>
    <row r="961" spans="1:41" s="13" customFormat="1" ht="38.25" customHeight="1">
      <c r="A961" s="19" t="s">
        <v>1162</v>
      </c>
      <c r="B961" s="20" t="s">
        <v>1163</v>
      </c>
      <c r="C961" s="21"/>
      <c r="D961" s="21"/>
      <c r="E961" s="22"/>
      <c r="F961" s="22"/>
      <c r="G961" s="24"/>
      <c r="H961" s="24"/>
      <c r="I961" s="25"/>
      <c r="J961" s="24"/>
      <c r="K961" s="25"/>
      <c r="L961" s="24"/>
      <c r="M961" s="24"/>
      <c r="N961" s="24"/>
      <c r="O961" s="24"/>
      <c r="P961" s="24"/>
      <c r="Q961" s="24"/>
      <c r="R961" s="24"/>
      <c r="S961" s="26"/>
      <c r="T961" s="44"/>
      <c r="U961" s="27"/>
      <c r="V961" s="27"/>
      <c r="W961" s="44"/>
      <c r="X961" s="24"/>
      <c r="Y961" s="24"/>
      <c r="Z961" s="44"/>
      <c r="AA961" s="24"/>
      <c r="AB961" s="24"/>
      <c r="AC961" s="24"/>
      <c r="AD961" s="24"/>
      <c r="AE961" s="44"/>
      <c r="AF961" s="24"/>
      <c r="AG961" s="24"/>
      <c r="AH961" s="44"/>
      <c r="AI961" s="28"/>
      <c r="AJ961" s="28"/>
      <c r="AK961" s="28"/>
      <c r="AL961" s="28"/>
      <c r="AM961" s="73"/>
      <c r="AN961" s="28"/>
      <c r="AO961" s="28"/>
    </row>
    <row r="962" spans="1:41" s="13" customFormat="1" ht="38.25" customHeight="1">
      <c r="A962" s="19" t="s">
        <v>1164</v>
      </c>
      <c r="B962" s="20" t="s">
        <v>1165</v>
      </c>
      <c r="C962" s="21" t="s">
        <v>789</v>
      </c>
      <c r="D962" s="21" t="s">
        <v>49</v>
      </c>
      <c r="E962" s="22">
        <v>3</v>
      </c>
      <c r="F962" s="22">
        <v>3</v>
      </c>
      <c r="G962" s="24">
        <f>$G$591</f>
        <v>4.1000000000000002E-2</v>
      </c>
      <c r="H962" s="24">
        <f t="shared" si="108"/>
        <v>0.123</v>
      </c>
      <c r="I962" s="25">
        <f>H962</f>
        <v>0.123</v>
      </c>
      <c r="J962" s="24">
        <f t="shared" si="109"/>
        <v>0.123</v>
      </c>
      <c r="K962" s="25">
        <f>J962</f>
        <v>0.123</v>
      </c>
      <c r="L962" s="24"/>
      <c r="M962" s="24"/>
      <c r="N962" s="24"/>
      <c r="O962" s="24">
        <f>I962*$Q$7</f>
        <v>1.8449999999999999E-3</v>
      </c>
      <c r="P962" s="24">
        <f>K962*$Q$7</f>
        <v>1.8449999999999999E-3</v>
      </c>
      <c r="Q962" s="24"/>
      <c r="R962" s="24">
        <f>I962*$T$7</f>
        <v>4.1820000000000003E-2</v>
      </c>
      <c r="S962" s="26">
        <f>K962*$T$7</f>
        <v>4.1820000000000003E-2</v>
      </c>
      <c r="T962" s="44"/>
      <c r="U962" s="27">
        <f>I962*$W$7</f>
        <v>1.2300000000000001E-5</v>
      </c>
      <c r="V962" s="27">
        <f>K962*$W$7</f>
        <v>1.2300000000000001E-5</v>
      </c>
      <c r="W962" s="44"/>
      <c r="X962" s="24">
        <f>I962*$Z$7</f>
        <v>9.3652199999999991E-2</v>
      </c>
      <c r="Y962" s="24">
        <f>K962*$Z$7</f>
        <v>9.3652199999999991E-2</v>
      </c>
      <c r="Z962" s="44"/>
      <c r="AA962" s="24">
        <f>I962+O962+R962+U962+X962</f>
        <v>0.26032949999999999</v>
      </c>
      <c r="AB962" s="24">
        <f>K962+P962+S962+V962+Y962</f>
        <v>0.26032949999999999</v>
      </c>
      <c r="AC962" s="24">
        <f>AA962*$AE$7</f>
        <v>0.52065899999999998</v>
      </c>
      <c r="AD962" s="24">
        <f>AB962*$AE$7</f>
        <v>0.52065899999999998</v>
      </c>
      <c r="AE962" s="44"/>
      <c r="AF962" s="24">
        <f>(AA962+AC962)*$AH$7</f>
        <v>2.3429654999999997E-2</v>
      </c>
      <c r="AG962" s="24">
        <f>(AB962+AD962)*$AH$7</f>
        <v>2.3429654999999997E-2</v>
      </c>
      <c r="AH962" s="44"/>
      <c r="AI962" s="28">
        <f>AA962+AC962+AF962</f>
        <v>0.80441815500000002</v>
      </c>
      <c r="AJ962" s="28">
        <f>AB962+AD962+AG962</f>
        <v>0.80441815500000002</v>
      </c>
      <c r="AK962" s="28">
        <f>AI962*$AM$7</f>
        <v>0.16088363100000003</v>
      </c>
      <c r="AL962" s="28">
        <f>AJ962*$AM$7</f>
        <v>0.16088363100000003</v>
      </c>
      <c r="AM962" s="73"/>
      <c r="AN962" s="28">
        <f>AI962+AK962</f>
        <v>0.96530178600000005</v>
      </c>
      <c r="AO962" s="28">
        <f>AJ962+AL962</f>
        <v>0.96530178600000005</v>
      </c>
    </row>
    <row r="963" spans="1:41" s="13" customFormat="1" ht="38.25" customHeight="1">
      <c r="A963" s="19" t="s">
        <v>1166</v>
      </c>
      <c r="B963" s="20" t="s">
        <v>1167</v>
      </c>
      <c r="C963" s="21"/>
      <c r="D963" s="21" t="s">
        <v>49</v>
      </c>
      <c r="E963" s="22">
        <v>2</v>
      </c>
      <c r="F963" s="22">
        <v>2</v>
      </c>
      <c r="G963" s="24">
        <f>$G$591</f>
        <v>4.1000000000000002E-2</v>
      </c>
      <c r="H963" s="24">
        <f t="shared" si="108"/>
        <v>8.2000000000000003E-2</v>
      </c>
      <c r="I963" s="25">
        <f>H963</f>
        <v>8.2000000000000003E-2</v>
      </c>
      <c r="J963" s="24">
        <f t="shared" si="109"/>
        <v>8.2000000000000003E-2</v>
      </c>
      <c r="K963" s="25">
        <f>J963</f>
        <v>8.2000000000000003E-2</v>
      </c>
      <c r="L963" s="24"/>
      <c r="M963" s="24"/>
      <c r="N963" s="24"/>
      <c r="O963" s="24">
        <f>I963*$Q$7</f>
        <v>1.23E-3</v>
      </c>
      <c r="P963" s="24">
        <f>K963*$Q$7</f>
        <v>1.23E-3</v>
      </c>
      <c r="Q963" s="24"/>
      <c r="R963" s="24">
        <f>I963*$T$7</f>
        <v>2.7880000000000002E-2</v>
      </c>
      <c r="S963" s="26">
        <f>K963*$T$7</f>
        <v>2.7880000000000002E-2</v>
      </c>
      <c r="T963" s="44"/>
      <c r="U963" s="27">
        <f>I963*$W$7</f>
        <v>8.2000000000000011E-6</v>
      </c>
      <c r="V963" s="27">
        <f>K963*$W$7</f>
        <v>8.2000000000000011E-6</v>
      </c>
      <c r="W963" s="44"/>
      <c r="X963" s="24">
        <f>I963*$Z$7</f>
        <v>6.2434799999999999E-2</v>
      </c>
      <c r="Y963" s="24">
        <f>K963*$Z$7</f>
        <v>6.2434799999999999E-2</v>
      </c>
      <c r="Z963" s="44"/>
      <c r="AA963" s="24">
        <f>I963+O963+R963+U963+X963</f>
        <v>0.17355300000000001</v>
      </c>
      <c r="AB963" s="24">
        <f>K963+P963+S963+V963+Y963</f>
        <v>0.17355300000000001</v>
      </c>
      <c r="AC963" s="24">
        <f>AA963*$AE$7</f>
        <v>0.34710600000000003</v>
      </c>
      <c r="AD963" s="24">
        <f>AB963*$AE$7</f>
        <v>0.34710600000000003</v>
      </c>
      <c r="AE963" s="44"/>
      <c r="AF963" s="24">
        <f>(AA963+AC963)*$AH$7</f>
        <v>1.5619769999999998E-2</v>
      </c>
      <c r="AG963" s="24">
        <f>(AB963+AD963)*$AH$7</f>
        <v>1.5619769999999998E-2</v>
      </c>
      <c r="AH963" s="44"/>
      <c r="AI963" s="28">
        <f>AA963+AC963+AF963</f>
        <v>0.53627877000000002</v>
      </c>
      <c r="AJ963" s="28">
        <f>AB963+AD963+AG963</f>
        <v>0.53627877000000002</v>
      </c>
      <c r="AK963" s="28">
        <f>AI963*$AM$7</f>
        <v>0.10725575400000001</v>
      </c>
      <c r="AL963" s="28">
        <f>AJ963*$AM$7</f>
        <v>0.10725575400000001</v>
      </c>
      <c r="AM963" s="73"/>
      <c r="AN963" s="28">
        <f>AI963+AK963</f>
        <v>0.643534524</v>
      </c>
      <c r="AO963" s="28">
        <f>AJ963+AL963</f>
        <v>0.643534524</v>
      </c>
    </row>
    <row r="964" spans="1:41" s="13" customFormat="1" ht="38.25" customHeight="1">
      <c r="A964" s="76"/>
      <c r="B964" s="77"/>
      <c r="C964" s="78"/>
      <c r="D964" s="78"/>
      <c r="G964" s="44"/>
      <c r="H964" s="44"/>
      <c r="I964" s="79"/>
      <c r="J964" s="79"/>
      <c r="K964" s="79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  <c r="AA964" s="44"/>
      <c r="AB964" s="44"/>
      <c r="AC964" s="44"/>
      <c r="AD964" s="44"/>
      <c r="AE964" s="44"/>
      <c r="AF964" s="44"/>
      <c r="AG964" s="44"/>
      <c r="AH964" s="44"/>
      <c r="AI964" s="73"/>
      <c r="AJ964" s="73"/>
      <c r="AK964" s="73"/>
      <c r="AL964" s="73"/>
      <c r="AM964" s="73"/>
      <c r="AN964" s="73"/>
      <c r="AO964" s="73"/>
    </row>
    <row r="965" spans="1:41" s="13" customFormat="1" ht="38.25" customHeight="1">
      <c r="A965" s="76"/>
      <c r="B965" s="77"/>
      <c r="C965" s="78"/>
      <c r="D965" s="78"/>
      <c r="G965" s="44"/>
      <c r="H965" s="44"/>
      <c r="I965" s="79"/>
      <c r="J965" s="79"/>
      <c r="K965" s="79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  <c r="AA965" s="44"/>
      <c r="AB965" s="44"/>
      <c r="AC965" s="44"/>
      <c r="AD965" s="44"/>
      <c r="AE965" s="44"/>
      <c r="AF965" s="44"/>
      <c r="AG965" s="44"/>
      <c r="AH965" s="44"/>
      <c r="AI965" s="73"/>
      <c r="AJ965" s="73"/>
      <c r="AK965" s="73"/>
      <c r="AL965" s="73"/>
      <c r="AM965" s="73"/>
      <c r="AN965" s="73"/>
      <c r="AO965" s="73"/>
    </row>
    <row r="966" spans="1:41" s="13" customFormat="1" ht="38.25" customHeight="1">
      <c r="A966" s="76"/>
      <c r="B966" s="77" t="s">
        <v>1168</v>
      </c>
      <c r="C966" s="185" t="s">
        <v>1169</v>
      </c>
      <c r="D966" s="185"/>
      <c r="G966" s="44"/>
      <c r="H966" s="44"/>
      <c r="I966" s="79" t="s">
        <v>1170</v>
      </c>
      <c r="J966" s="79"/>
      <c r="K966" s="79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  <c r="AA966" s="44"/>
      <c r="AB966" s="44"/>
      <c r="AC966" s="44"/>
      <c r="AD966" s="44"/>
      <c r="AE966" s="44"/>
      <c r="AF966" s="44"/>
      <c r="AG966" s="44"/>
      <c r="AH966" s="44"/>
      <c r="AI966" s="73"/>
      <c r="AJ966" s="73"/>
      <c r="AK966" s="73"/>
      <c r="AL966" s="73"/>
      <c r="AM966" s="73"/>
      <c r="AN966" s="73"/>
      <c r="AO966" s="73"/>
    </row>
    <row r="967" spans="1:41" s="13" customFormat="1" ht="38.25" customHeight="1">
      <c r="A967" s="76"/>
      <c r="B967" s="77"/>
      <c r="C967" s="78"/>
      <c r="D967" s="78"/>
      <c r="G967" s="44"/>
      <c r="H967" s="44"/>
      <c r="I967" s="79"/>
      <c r="J967" s="79"/>
      <c r="K967" s="79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  <c r="AA967" s="44"/>
      <c r="AB967" s="44"/>
      <c r="AC967" s="44"/>
      <c r="AD967" s="44"/>
      <c r="AE967" s="44"/>
      <c r="AF967" s="44"/>
      <c r="AG967" s="44"/>
      <c r="AH967" s="44"/>
      <c r="AI967" s="73"/>
      <c r="AJ967" s="73"/>
      <c r="AK967" s="73"/>
      <c r="AL967" s="73"/>
      <c r="AM967" s="73"/>
      <c r="AN967" s="73"/>
      <c r="AO967" s="73"/>
    </row>
    <row r="968" spans="1:41" s="13" customFormat="1" ht="38.25" customHeight="1">
      <c r="A968" s="76"/>
      <c r="B968" s="77" t="s">
        <v>1171</v>
      </c>
      <c r="C968" s="185" t="s">
        <v>1172</v>
      </c>
      <c r="D968" s="185"/>
      <c r="G968" s="44"/>
      <c r="H968" s="44"/>
      <c r="I968" s="79" t="s">
        <v>1173</v>
      </c>
      <c r="J968" s="79"/>
      <c r="K968" s="79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  <c r="AA968" s="44"/>
      <c r="AB968" s="44"/>
      <c r="AC968" s="44"/>
      <c r="AD968" s="44"/>
      <c r="AE968" s="44"/>
      <c r="AF968" s="44"/>
      <c r="AG968" s="44"/>
      <c r="AH968" s="44"/>
      <c r="AI968" s="73"/>
      <c r="AJ968" s="73"/>
      <c r="AK968" s="73"/>
      <c r="AL968" s="73"/>
      <c r="AM968" s="73"/>
      <c r="AN968" s="73"/>
      <c r="AO968" s="73"/>
    </row>
    <row r="969" spans="1:41" ht="17.25" customHeight="1">
      <c r="B969" s="77"/>
      <c r="C969" s="78"/>
      <c r="D969" s="78"/>
      <c r="E969" s="13"/>
      <c r="F969" s="13"/>
      <c r="G969" s="44"/>
      <c r="H969" s="44"/>
      <c r="I969" s="79"/>
      <c r="J969" s="79"/>
      <c r="K969" s="79"/>
      <c r="L969" s="44"/>
      <c r="M969" s="44"/>
      <c r="N969" s="44"/>
      <c r="O969" s="44"/>
      <c r="P969" s="44"/>
      <c r="Q969" s="44"/>
      <c r="R969" s="44"/>
      <c r="S969" s="44"/>
      <c r="T969" s="81"/>
      <c r="U969" s="81"/>
      <c r="V969" s="81"/>
      <c r="W969" s="81"/>
      <c r="X969" s="81"/>
      <c r="Y969" s="81"/>
      <c r="Z969" s="81"/>
      <c r="AA969" s="81"/>
      <c r="AB969" s="81"/>
      <c r="AC969" s="81"/>
      <c r="AD969" s="81"/>
      <c r="AE969" s="81"/>
      <c r="AF969" s="81"/>
      <c r="AG969" s="81"/>
      <c r="AH969" s="81"/>
      <c r="AI969" s="82"/>
      <c r="AJ969" s="82"/>
      <c r="AK969" s="82"/>
      <c r="AL969" s="82"/>
      <c r="AM969" s="82"/>
      <c r="AN969" s="82"/>
      <c r="AO969" s="82"/>
    </row>
    <row r="970" spans="1:41" ht="17.25" customHeight="1">
      <c r="H970" s="81"/>
      <c r="I970" s="5"/>
      <c r="J970" s="5"/>
      <c r="K970" s="5"/>
      <c r="L970" s="81"/>
      <c r="M970" s="81"/>
      <c r="N970" s="81"/>
      <c r="O970" s="81"/>
      <c r="P970" s="81"/>
      <c r="Q970" s="81"/>
      <c r="R970" s="81"/>
      <c r="S970" s="81"/>
      <c r="T970" s="81"/>
      <c r="U970" s="81"/>
      <c r="V970" s="81"/>
      <c r="W970" s="81"/>
      <c r="X970" s="81"/>
      <c r="Y970" s="81"/>
      <c r="Z970" s="81"/>
      <c r="AA970" s="81"/>
      <c r="AB970" s="81"/>
      <c r="AC970" s="81"/>
      <c r="AD970" s="81"/>
      <c r="AE970" s="81"/>
      <c r="AF970" s="81"/>
      <c r="AG970" s="81"/>
      <c r="AH970" s="81"/>
      <c r="AI970" s="82"/>
      <c r="AJ970" s="82"/>
      <c r="AK970" s="82"/>
      <c r="AL970" s="82"/>
      <c r="AM970" s="82"/>
      <c r="AN970" s="82"/>
      <c r="AO970" s="82"/>
    </row>
    <row r="971" spans="1:41" ht="17.25" customHeight="1">
      <c r="H971" s="81"/>
      <c r="I971" s="5"/>
      <c r="J971" s="5"/>
      <c r="K971" s="5"/>
      <c r="L971" s="81"/>
      <c r="M971" s="81"/>
      <c r="N971" s="81"/>
      <c r="O971" s="81"/>
      <c r="P971" s="81"/>
      <c r="Q971" s="81"/>
      <c r="R971" s="81"/>
      <c r="S971" s="81"/>
      <c r="T971" s="81"/>
      <c r="U971" s="81"/>
      <c r="V971" s="81"/>
      <c r="W971" s="81"/>
      <c r="X971" s="81"/>
      <c r="Y971" s="81"/>
      <c r="Z971" s="81"/>
      <c r="AA971" s="81"/>
      <c r="AB971" s="81"/>
      <c r="AC971" s="81"/>
      <c r="AD971" s="81"/>
      <c r="AE971" s="81"/>
      <c r="AF971" s="81"/>
      <c r="AG971" s="81"/>
      <c r="AH971" s="81"/>
      <c r="AI971" s="82"/>
      <c r="AJ971" s="82"/>
      <c r="AK971" s="82"/>
      <c r="AL971" s="82"/>
      <c r="AM971" s="82"/>
      <c r="AN971" s="82"/>
      <c r="AO971" s="82"/>
    </row>
    <row r="972" spans="1:41" ht="17.25" customHeight="1">
      <c r="B972" s="2"/>
      <c r="C972" s="3"/>
      <c r="D972" s="3"/>
      <c r="E972" s="4"/>
      <c r="F972" s="4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81"/>
      <c r="AA972" s="81"/>
      <c r="AB972" s="81"/>
      <c r="AC972" s="81"/>
      <c r="AD972" s="81"/>
      <c r="AE972" s="81"/>
      <c r="AF972" s="81"/>
      <c r="AG972" s="81"/>
      <c r="AH972" s="81"/>
      <c r="AI972" s="82"/>
      <c r="AJ972" s="82"/>
      <c r="AK972" s="82"/>
      <c r="AL972" s="82"/>
      <c r="AM972" s="82"/>
      <c r="AN972" s="82"/>
      <c r="AO972" s="82"/>
    </row>
    <row r="973" spans="1:41" ht="17.25" customHeight="1">
      <c r="B973" s="2"/>
      <c r="C973" s="3"/>
      <c r="D973" s="3"/>
      <c r="E973" s="4"/>
      <c r="F973" s="4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81"/>
      <c r="AA973" s="81"/>
      <c r="AB973" s="81"/>
      <c r="AC973" s="81"/>
      <c r="AD973" s="81"/>
      <c r="AE973" s="81"/>
      <c r="AF973" s="81"/>
      <c r="AG973" s="81"/>
      <c r="AH973" s="81"/>
      <c r="AI973" s="82"/>
      <c r="AJ973" s="82"/>
      <c r="AK973" s="82"/>
      <c r="AL973" s="82"/>
      <c r="AM973" s="82"/>
      <c r="AN973" s="82"/>
      <c r="AO973" s="82"/>
    </row>
    <row r="974" spans="1:41" ht="17.25" customHeight="1">
      <c r="B974" s="2"/>
      <c r="C974" s="3"/>
      <c r="D974" s="3"/>
      <c r="E974" s="4"/>
      <c r="F974" s="4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81"/>
      <c r="AA974" s="81"/>
      <c r="AB974" s="81"/>
      <c r="AC974" s="81"/>
      <c r="AD974" s="81"/>
      <c r="AE974" s="81"/>
      <c r="AF974" s="81"/>
      <c r="AG974" s="81"/>
      <c r="AH974" s="81"/>
      <c r="AI974" s="82"/>
      <c r="AJ974" s="82"/>
      <c r="AK974" s="82"/>
      <c r="AL974" s="82"/>
      <c r="AM974" s="82"/>
      <c r="AN974" s="82"/>
      <c r="AO974" s="82"/>
    </row>
    <row r="975" spans="1:41" ht="17.25" customHeight="1">
      <c r="B975" s="2"/>
      <c r="C975" s="3"/>
      <c r="D975" s="3"/>
      <c r="E975" s="4"/>
      <c r="F975" s="4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81"/>
      <c r="AA975" s="81"/>
      <c r="AB975" s="81"/>
      <c r="AC975" s="81"/>
      <c r="AD975" s="81"/>
      <c r="AE975" s="81"/>
      <c r="AF975" s="81"/>
      <c r="AG975" s="81"/>
      <c r="AH975" s="81"/>
      <c r="AI975" s="82"/>
      <c r="AJ975" s="82"/>
      <c r="AK975" s="82"/>
      <c r="AL975" s="82"/>
      <c r="AM975" s="82"/>
      <c r="AN975" s="82"/>
      <c r="AO975" s="82"/>
    </row>
    <row r="976" spans="1:41" ht="17.25" customHeight="1">
      <c r="B976" s="2"/>
      <c r="C976" s="3"/>
      <c r="D976" s="3"/>
      <c r="E976" s="4"/>
      <c r="F976" s="4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81"/>
      <c r="AA976" s="81"/>
      <c r="AB976" s="81"/>
      <c r="AC976" s="81"/>
      <c r="AD976" s="81"/>
      <c r="AE976" s="81"/>
      <c r="AF976" s="81"/>
      <c r="AG976" s="81"/>
      <c r="AH976" s="81"/>
      <c r="AI976" s="82"/>
      <c r="AJ976" s="82"/>
      <c r="AK976" s="82"/>
      <c r="AL976" s="82"/>
      <c r="AM976" s="82"/>
      <c r="AN976" s="82"/>
      <c r="AO976" s="82"/>
    </row>
    <row r="977" spans="2:41" ht="17.25" customHeight="1">
      <c r="B977" s="2"/>
      <c r="C977" s="3"/>
      <c r="D977" s="3"/>
      <c r="E977" s="4"/>
      <c r="F977" s="4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81"/>
      <c r="AA977" s="81"/>
      <c r="AB977" s="81"/>
      <c r="AC977" s="81"/>
      <c r="AD977" s="81"/>
      <c r="AE977" s="81"/>
      <c r="AF977" s="81"/>
      <c r="AG977" s="81"/>
      <c r="AH977" s="81"/>
      <c r="AI977" s="82"/>
      <c r="AJ977" s="82"/>
      <c r="AK977" s="82"/>
      <c r="AL977" s="82"/>
      <c r="AM977" s="82"/>
      <c r="AN977" s="82"/>
      <c r="AO977" s="82"/>
    </row>
    <row r="978" spans="2:41" ht="17.25" customHeight="1">
      <c r="B978" s="2"/>
      <c r="C978" s="3"/>
      <c r="D978" s="3"/>
      <c r="E978" s="4"/>
      <c r="F978" s="4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81"/>
      <c r="AA978" s="81"/>
      <c r="AB978" s="81"/>
      <c r="AC978" s="81"/>
      <c r="AD978" s="81"/>
      <c r="AE978" s="81"/>
      <c r="AF978" s="81"/>
      <c r="AG978" s="81"/>
      <c r="AH978" s="81"/>
      <c r="AI978" s="82"/>
      <c r="AJ978" s="82"/>
      <c r="AK978" s="82"/>
      <c r="AL978" s="82"/>
      <c r="AM978" s="82"/>
      <c r="AN978" s="82"/>
      <c r="AO978" s="82"/>
    </row>
    <row r="979" spans="2:41" ht="17.25" customHeight="1">
      <c r="B979" s="2"/>
      <c r="C979" s="3"/>
      <c r="D979" s="3"/>
      <c r="E979" s="4"/>
      <c r="F979" s="4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81"/>
      <c r="AA979" s="81"/>
      <c r="AB979" s="81"/>
      <c r="AC979" s="81"/>
      <c r="AD979" s="81"/>
      <c r="AE979" s="81"/>
      <c r="AF979" s="81"/>
      <c r="AG979" s="81"/>
      <c r="AH979" s="81"/>
      <c r="AI979" s="82"/>
      <c r="AJ979" s="82"/>
      <c r="AK979" s="82"/>
      <c r="AL979" s="82"/>
      <c r="AM979" s="82"/>
      <c r="AN979" s="82"/>
      <c r="AO979" s="82"/>
    </row>
    <row r="980" spans="2:41" ht="17.25" customHeight="1">
      <c r="B980" s="2"/>
      <c r="C980" s="3"/>
      <c r="D980" s="3"/>
      <c r="E980" s="4"/>
      <c r="F980" s="4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81"/>
      <c r="AA980" s="81"/>
      <c r="AB980" s="81"/>
      <c r="AC980" s="81"/>
      <c r="AD980" s="81"/>
      <c r="AE980" s="81"/>
      <c r="AF980" s="81"/>
      <c r="AG980" s="81"/>
      <c r="AH980" s="81"/>
      <c r="AI980" s="82"/>
      <c r="AJ980" s="82"/>
      <c r="AK980" s="82"/>
      <c r="AL980" s="82"/>
      <c r="AM980" s="82"/>
      <c r="AN980" s="82"/>
      <c r="AO980" s="82"/>
    </row>
    <row r="981" spans="2:41" ht="17.25" customHeight="1">
      <c r="B981" s="2"/>
      <c r="C981" s="3"/>
      <c r="D981" s="3"/>
      <c r="E981" s="4"/>
      <c r="F981" s="4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81"/>
      <c r="AA981" s="81"/>
      <c r="AB981" s="81"/>
      <c r="AC981" s="81"/>
      <c r="AD981" s="81"/>
      <c r="AE981" s="81"/>
      <c r="AF981" s="81"/>
      <c r="AG981" s="81"/>
      <c r="AH981" s="81"/>
      <c r="AI981" s="82"/>
      <c r="AJ981" s="82"/>
      <c r="AK981" s="82"/>
      <c r="AL981" s="82"/>
      <c r="AM981" s="82"/>
      <c r="AN981" s="82"/>
      <c r="AO981" s="82"/>
    </row>
    <row r="982" spans="2:41" ht="17.25" customHeight="1">
      <c r="B982" s="2"/>
      <c r="C982" s="3"/>
      <c r="D982" s="3"/>
      <c r="E982" s="4"/>
      <c r="F982" s="4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81"/>
      <c r="AA982" s="81"/>
      <c r="AB982" s="81"/>
      <c r="AC982" s="81"/>
      <c r="AD982" s="81"/>
      <c r="AE982" s="81"/>
      <c r="AF982" s="81"/>
      <c r="AG982" s="81"/>
      <c r="AH982" s="81"/>
      <c r="AI982" s="82"/>
      <c r="AJ982" s="82"/>
      <c r="AK982" s="82"/>
      <c r="AL982" s="82"/>
      <c r="AM982" s="82"/>
      <c r="AN982" s="82"/>
      <c r="AO982" s="82"/>
    </row>
    <row r="983" spans="2:41" ht="17.25" customHeight="1">
      <c r="B983" s="2"/>
      <c r="C983" s="3"/>
      <c r="D983" s="3"/>
      <c r="E983" s="4"/>
      <c r="F983" s="4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81"/>
      <c r="AA983" s="81"/>
      <c r="AB983" s="81"/>
      <c r="AC983" s="81"/>
      <c r="AD983" s="81"/>
      <c r="AE983" s="81"/>
      <c r="AF983" s="81"/>
      <c r="AG983" s="81"/>
      <c r="AH983" s="81"/>
      <c r="AI983" s="82"/>
      <c r="AJ983" s="82"/>
      <c r="AK983" s="82"/>
      <c r="AL983" s="82"/>
      <c r="AM983" s="82"/>
      <c r="AN983" s="82"/>
      <c r="AO983" s="82"/>
    </row>
    <row r="984" spans="2:41" ht="17.25" customHeight="1">
      <c r="B984" s="2"/>
      <c r="C984" s="3"/>
      <c r="D984" s="3"/>
      <c r="E984" s="4"/>
      <c r="F984" s="4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81"/>
      <c r="AA984" s="81"/>
      <c r="AB984" s="81"/>
      <c r="AC984" s="81"/>
      <c r="AD984" s="81"/>
      <c r="AE984" s="81"/>
      <c r="AF984" s="81"/>
      <c r="AG984" s="81"/>
      <c r="AH984" s="81"/>
      <c r="AI984" s="82"/>
      <c r="AJ984" s="82"/>
      <c r="AK984" s="82"/>
      <c r="AL984" s="82"/>
      <c r="AM984" s="82"/>
      <c r="AN984" s="82"/>
      <c r="AO984" s="82"/>
    </row>
    <row r="985" spans="2:41" ht="17.25" customHeight="1">
      <c r="B985" s="2"/>
      <c r="C985" s="3"/>
      <c r="D985" s="3"/>
      <c r="E985" s="4"/>
      <c r="F985" s="4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81"/>
      <c r="AA985" s="81"/>
      <c r="AB985" s="81"/>
      <c r="AC985" s="81"/>
      <c r="AD985" s="81"/>
      <c r="AE985" s="81"/>
      <c r="AF985" s="81"/>
      <c r="AG985" s="81"/>
      <c r="AH985" s="81"/>
      <c r="AI985" s="82"/>
      <c r="AJ985" s="82"/>
      <c r="AK985" s="82"/>
      <c r="AL985" s="82"/>
      <c r="AM985" s="82"/>
      <c r="AN985" s="82"/>
      <c r="AO985" s="82"/>
    </row>
    <row r="986" spans="2:41" ht="17.25" customHeight="1">
      <c r="B986" s="2"/>
      <c r="C986" s="3"/>
      <c r="D986" s="3"/>
      <c r="E986" s="4"/>
      <c r="F986" s="4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81"/>
      <c r="AA986" s="81"/>
      <c r="AB986" s="81"/>
      <c r="AC986" s="81"/>
      <c r="AD986" s="81"/>
      <c r="AE986" s="81"/>
      <c r="AF986" s="81"/>
      <c r="AG986" s="81"/>
      <c r="AH986" s="81"/>
      <c r="AI986" s="82"/>
      <c r="AJ986" s="82"/>
      <c r="AK986" s="82"/>
      <c r="AL986" s="82"/>
      <c r="AM986" s="82"/>
      <c r="AN986" s="82"/>
      <c r="AO986" s="82"/>
    </row>
    <row r="987" spans="2:41" ht="17.25" customHeight="1">
      <c r="B987" s="2"/>
      <c r="C987" s="3"/>
      <c r="D987" s="3"/>
      <c r="E987" s="4"/>
      <c r="F987" s="4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81"/>
      <c r="AA987" s="81"/>
      <c r="AB987" s="81"/>
      <c r="AC987" s="81"/>
      <c r="AD987" s="81"/>
      <c r="AE987" s="81"/>
      <c r="AF987" s="81"/>
      <c r="AG987" s="81"/>
      <c r="AH987" s="81"/>
      <c r="AI987" s="82"/>
      <c r="AJ987" s="82"/>
      <c r="AK987" s="82"/>
      <c r="AL987" s="82"/>
      <c r="AM987" s="82"/>
      <c r="AN987" s="82"/>
      <c r="AO987" s="82"/>
    </row>
    <row r="988" spans="2:41" ht="17.25" customHeight="1">
      <c r="B988" s="2"/>
      <c r="C988" s="3"/>
      <c r="D988" s="3"/>
      <c r="E988" s="4"/>
      <c r="F988" s="4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81"/>
      <c r="AA988" s="81"/>
      <c r="AB988" s="81"/>
      <c r="AC988" s="81"/>
      <c r="AD988" s="81"/>
      <c r="AE988" s="81"/>
      <c r="AF988" s="81"/>
      <c r="AG988" s="81"/>
      <c r="AH988" s="81"/>
      <c r="AI988" s="82"/>
      <c r="AJ988" s="82"/>
      <c r="AK988" s="82"/>
      <c r="AL988" s="82"/>
      <c r="AM988" s="82"/>
      <c r="AN988" s="82"/>
      <c r="AO988" s="82"/>
    </row>
    <row r="989" spans="2:41" ht="17.25" customHeight="1">
      <c r="B989" s="2"/>
      <c r="C989" s="3"/>
      <c r="D989" s="3"/>
      <c r="E989" s="4"/>
      <c r="F989" s="4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81"/>
      <c r="AA989" s="81"/>
      <c r="AB989" s="81"/>
      <c r="AC989" s="81"/>
      <c r="AD989" s="81"/>
      <c r="AE989" s="81"/>
      <c r="AF989" s="81"/>
      <c r="AG989" s="81"/>
      <c r="AH989" s="81"/>
      <c r="AI989" s="82"/>
      <c r="AJ989" s="82"/>
      <c r="AK989" s="82"/>
      <c r="AL989" s="82"/>
      <c r="AM989" s="82"/>
      <c r="AN989" s="82"/>
      <c r="AO989" s="82"/>
    </row>
    <row r="990" spans="2:41" ht="17.25" customHeight="1">
      <c r="B990" s="2"/>
      <c r="C990" s="3"/>
      <c r="D990" s="3"/>
      <c r="E990" s="4"/>
      <c r="F990" s="4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81"/>
      <c r="AA990" s="81"/>
      <c r="AB990" s="81"/>
      <c r="AC990" s="81"/>
      <c r="AD990" s="81"/>
      <c r="AE990" s="81"/>
      <c r="AF990" s="81"/>
      <c r="AG990" s="81"/>
      <c r="AH990" s="81"/>
      <c r="AI990" s="82"/>
      <c r="AJ990" s="82"/>
      <c r="AK990" s="82"/>
      <c r="AL990" s="82"/>
      <c r="AM990" s="82"/>
      <c r="AN990" s="82"/>
      <c r="AO990" s="82"/>
    </row>
    <row r="991" spans="2:41" ht="17.25" customHeight="1">
      <c r="B991" s="2"/>
      <c r="C991" s="3"/>
      <c r="D991" s="3"/>
      <c r="E991" s="4"/>
      <c r="F991" s="4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81"/>
      <c r="AA991" s="81"/>
      <c r="AB991" s="81"/>
      <c r="AC991" s="81"/>
      <c r="AD991" s="81"/>
      <c r="AE991" s="81"/>
      <c r="AF991" s="81"/>
      <c r="AG991" s="81"/>
      <c r="AH991" s="81"/>
      <c r="AI991" s="82"/>
      <c r="AJ991" s="82"/>
      <c r="AK991" s="82"/>
      <c r="AL991" s="82"/>
      <c r="AM991" s="82"/>
      <c r="AN991" s="82"/>
      <c r="AO991" s="82"/>
    </row>
    <row r="992" spans="2:41" ht="17.25" customHeight="1">
      <c r="B992" s="2"/>
      <c r="C992" s="3"/>
      <c r="D992" s="3"/>
      <c r="E992" s="4"/>
      <c r="F992" s="4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81"/>
      <c r="AA992" s="81"/>
      <c r="AB992" s="81"/>
      <c r="AC992" s="81"/>
      <c r="AD992" s="81"/>
      <c r="AE992" s="81"/>
      <c r="AF992" s="81"/>
      <c r="AG992" s="81"/>
      <c r="AH992" s="81"/>
      <c r="AI992" s="82"/>
      <c r="AJ992" s="82"/>
      <c r="AK992" s="82"/>
      <c r="AL992" s="82"/>
      <c r="AM992" s="82"/>
      <c r="AN992" s="82"/>
      <c r="AO992" s="82"/>
    </row>
    <row r="993" spans="2:41" ht="17.25" customHeight="1">
      <c r="B993" s="2"/>
      <c r="C993" s="3"/>
      <c r="D993" s="3"/>
      <c r="E993" s="4"/>
      <c r="F993" s="4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81"/>
      <c r="AA993" s="81"/>
      <c r="AB993" s="81"/>
      <c r="AC993" s="81"/>
      <c r="AD993" s="81"/>
      <c r="AE993" s="81"/>
      <c r="AF993" s="81"/>
      <c r="AG993" s="81"/>
      <c r="AH993" s="81"/>
      <c r="AI993" s="82"/>
      <c r="AJ993" s="82"/>
      <c r="AK993" s="82"/>
      <c r="AL993" s="82"/>
      <c r="AM993" s="82"/>
      <c r="AN993" s="82"/>
      <c r="AO993" s="82"/>
    </row>
    <row r="994" spans="2:41" ht="17.25" customHeight="1">
      <c r="B994" s="2"/>
      <c r="C994" s="3"/>
      <c r="D994" s="3"/>
      <c r="E994" s="4"/>
      <c r="F994" s="4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81"/>
      <c r="AA994" s="81"/>
      <c r="AB994" s="81"/>
      <c r="AC994" s="81"/>
      <c r="AD994" s="81"/>
      <c r="AE994" s="81"/>
      <c r="AF994" s="81"/>
      <c r="AG994" s="81"/>
      <c r="AH994" s="81"/>
      <c r="AI994" s="82"/>
      <c r="AJ994" s="82"/>
      <c r="AK994" s="82"/>
      <c r="AL994" s="82"/>
      <c r="AM994" s="82"/>
      <c r="AN994" s="82"/>
      <c r="AO994" s="82"/>
    </row>
    <row r="995" spans="2:41" ht="17.25" customHeight="1">
      <c r="B995" s="2"/>
      <c r="C995" s="3"/>
      <c r="D995" s="3"/>
      <c r="E995" s="4"/>
      <c r="F995" s="4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81"/>
      <c r="AA995" s="81"/>
      <c r="AB995" s="81"/>
      <c r="AC995" s="81"/>
      <c r="AD995" s="81"/>
      <c r="AE995" s="81"/>
      <c r="AF995" s="81"/>
      <c r="AG995" s="81"/>
      <c r="AH995" s="81"/>
      <c r="AI995" s="82"/>
      <c r="AJ995" s="82"/>
      <c r="AK995" s="82"/>
      <c r="AL995" s="82"/>
      <c r="AM995" s="82"/>
      <c r="AN995" s="82"/>
      <c r="AO995" s="82"/>
    </row>
    <row r="996" spans="2:41" ht="17.25" customHeight="1">
      <c r="B996" s="2"/>
      <c r="C996" s="3"/>
      <c r="D996" s="3"/>
      <c r="E996" s="4"/>
      <c r="F996" s="4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81"/>
      <c r="AA996" s="81"/>
      <c r="AB996" s="81"/>
      <c r="AC996" s="81"/>
      <c r="AD996" s="81"/>
      <c r="AE996" s="81"/>
      <c r="AF996" s="81"/>
      <c r="AG996" s="81"/>
      <c r="AH996" s="81"/>
      <c r="AI996" s="82"/>
      <c r="AJ996" s="82"/>
      <c r="AK996" s="82"/>
      <c r="AL996" s="82"/>
      <c r="AM996" s="82"/>
      <c r="AN996" s="82"/>
      <c r="AO996" s="82"/>
    </row>
    <row r="997" spans="2:41" ht="17.25" customHeight="1">
      <c r="B997" s="2"/>
      <c r="C997" s="3"/>
      <c r="D997" s="3"/>
      <c r="E997" s="4"/>
      <c r="F997" s="4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81"/>
      <c r="AA997" s="81"/>
      <c r="AB997" s="81"/>
      <c r="AC997" s="81"/>
      <c r="AD997" s="81"/>
      <c r="AE997" s="81"/>
      <c r="AF997" s="81"/>
      <c r="AG997" s="81"/>
      <c r="AH997" s="81"/>
      <c r="AI997" s="82"/>
      <c r="AJ997" s="82"/>
      <c r="AK997" s="82"/>
      <c r="AL997" s="82"/>
      <c r="AM997" s="82"/>
      <c r="AN997" s="82"/>
      <c r="AO997" s="82"/>
    </row>
    <row r="998" spans="2:41" ht="17.25" customHeight="1">
      <c r="B998" s="2"/>
      <c r="C998" s="3"/>
      <c r="D998" s="3"/>
      <c r="E998" s="4"/>
      <c r="F998" s="4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81"/>
      <c r="AA998" s="81"/>
      <c r="AB998" s="81"/>
      <c r="AC998" s="81"/>
      <c r="AD998" s="81"/>
      <c r="AE998" s="81"/>
      <c r="AF998" s="81"/>
      <c r="AG998" s="81"/>
      <c r="AH998" s="81"/>
      <c r="AI998" s="82"/>
      <c r="AJ998" s="82"/>
      <c r="AK998" s="82"/>
      <c r="AL998" s="82"/>
      <c r="AM998" s="82"/>
      <c r="AN998" s="82"/>
      <c r="AO998" s="82"/>
    </row>
    <row r="999" spans="2:41" ht="17.25" customHeight="1">
      <c r="B999" s="2"/>
      <c r="C999" s="3"/>
      <c r="D999" s="3"/>
      <c r="E999" s="4"/>
      <c r="F999" s="4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81"/>
      <c r="AA999" s="81"/>
      <c r="AB999" s="81"/>
      <c r="AC999" s="81"/>
      <c r="AD999" s="81"/>
      <c r="AE999" s="81"/>
      <c r="AF999" s="81"/>
      <c r="AG999" s="81"/>
      <c r="AH999" s="81"/>
      <c r="AI999" s="82"/>
      <c r="AJ999" s="82"/>
      <c r="AK999" s="82"/>
      <c r="AL999" s="82"/>
      <c r="AM999" s="82"/>
      <c r="AN999" s="82"/>
      <c r="AO999" s="82"/>
    </row>
    <row r="1000" spans="2:41" ht="17.25" customHeight="1">
      <c r="B1000" s="2"/>
      <c r="C1000" s="3"/>
      <c r="D1000" s="3"/>
      <c r="E1000" s="4"/>
      <c r="F1000" s="4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81"/>
      <c r="AA1000" s="81"/>
      <c r="AB1000" s="81"/>
      <c r="AC1000" s="81"/>
      <c r="AD1000" s="81"/>
      <c r="AE1000" s="81"/>
      <c r="AF1000" s="81"/>
      <c r="AG1000" s="81"/>
      <c r="AH1000" s="81"/>
      <c r="AI1000" s="82"/>
      <c r="AJ1000" s="82"/>
      <c r="AK1000" s="82"/>
      <c r="AL1000" s="82"/>
      <c r="AM1000" s="82"/>
      <c r="AN1000" s="82"/>
      <c r="AO1000" s="82"/>
    </row>
    <row r="1001" spans="2:41" ht="17.25" customHeight="1">
      <c r="H1001" s="81"/>
      <c r="I1001" s="85"/>
      <c r="J1001" s="81"/>
      <c r="K1001" s="85"/>
      <c r="L1001" s="81"/>
      <c r="M1001" s="81"/>
      <c r="N1001" s="81"/>
      <c r="O1001" s="81"/>
      <c r="P1001" s="81"/>
      <c r="Q1001" s="81"/>
      <c r="R1001" s="81"/>
      <c r="S1001" s="81"/>
      <c r="T1001" s="81"/>
      <c r="U1001" s="81"/>
      <c r="V1001" s="81"/>
      <c r="W1001" s="81"/>
      <c r="X1001" s="81"/>
      <c r="Y1001" s="81"/>
      <c r="Z1001" s="81"/>
      <c r="AA1001" s="81"/>
      <c r="AB1001" s="81"/>
      <c r="AC1001" s="81"/>
      <c r="AD1001" s="81"/>
      <c r="AE1001" s="81"/>
      <c r="AF1001" s="81"/>
      <c r="AG1001" s="81"/>
      <c r="AH1001" s="81"/>
      <c r="AI1001" s="82"/>
      <c r="AJ1001" s="82"/>
      <c r="AK1001" s="82"/>
      <c r="AL1001" s="82"/>
      <c r="AM1001" s="82"/>
      <c r="AN1001" s="82"/>
      <c r="AO1001" s="82"/>
    </row>
    <row r="1002" spans="2:41" ht="17.25" customHeight="1">
      <c r="H1002" s="81"/>
      <c r="I1002" s="85"/>
      <c r="J1002" s="81"/>
      <c r="K1002" s="85"/>
      <c r="L1002" s="81"/>
      <c r="M1002" s="81"/>
      <c r="N1002" s="81"/>
      <c r="O1002" s="81"/>
      <c r="P1002" s="81"/>
      <c r="Q1002" s="81"/>
      <c r="R1002" s="81"/>
      <c r="S1002" s="81"/>
      <c r="T1002" s="81"/>
      <c r="U1002" s="81"/>
      <c r="V1002" s="81"/>
      <c r="W1002" s="81"/>
      <c r="X1002" s="81"/>
      <c r="Y1002" s="81"/>
      <c r="Z1002" s="81"/>
      <c r="AA1002" s="81"/>
      <c r="AB1002" s="81"/>
      <c r="AC1002" s="81"/>
      <c r="AD1002" s="81"/>
      <c r="AE1002" s="81"/>
      <c r="AF1002" s="81"/>
      <c r="AG1002" s="81"/>
      <c r="AH1002" s="81"/>
      <c r="AI1002" s="82"/>
      <c r="AJ1002" s="82"/>
      <c r="AK1002" s="82"/>
      <c r="AL1002" s="82"/>
      <c r="AM1002" s="82"/>
      <c r="AN1002" s="82"/>
      <c r="AO1002" s="82"/>
    </row>
    <row r="1003" spans="2:41" ht="17.25" customHeight="1">
      <c r="H1003" s="81"/>
      <c r="I1003" s="85"/>
      <c r="J1003" s="81"/>
      <c r="K1003" s="85"/>
      <c r="L1003" s="81"/>
      <c r="M1003" s="81"/>
      <c r="N1003" s="81"/>
      <c r="O1003" s="81"/>
      <c r="P1003" s="81"/>
      <c r="Q1003" s="81"/>
      <c r="R1003" s="81"/>
      <c r="S1003" s="81"/>
      <c r="T1003" s="81"/>
      <c r="U1003" s="81"/>
      <c r="V1003" s="81"/>
      <c r="W1003" s="81"/>
      <c r="X1003" s="81"/>
      <c r="Y1003" s="81"/>
      <c r="Z1003" s="81"/>
      <c r="AA1003" s="81"/>
      <c r="AB1003" s="81"/>
      <c r="AC1003" s="81"/>
      <c r="AD1003" s="81"/>
      <c r="AE1003" s="81"/>
      <c r="AF1003" s="81"/>
      <c r="AG1003" s="81"/>
      <c r="AH1003" s="81"/>
      <c r="AI1003" s="82"/>
      <c r="AJ1003" s="82"/>
      <c r="AK1003" s="82"/>
      <c r="AL1003" s="82"/>
      <c r="AM1003" s="82"/>
      <c r="AN1003" s="82"/>
      <c r="AO1003" s="82"/>
    </row>
    <row r="1004" spans="2:41" ht="17.25" customHeight="1">
      <c r="H1004" s="81"/>
      <c r="I1004" s="85"/>
      <c r="J1004" s="81"/>
      <c r="K1004" s="85"/>
      <c r="L1004" s="81"/>
      <c r="M1004" s="81"/>
      <c r="N1004" s="81"/>
      <c r="O1004" s="81"/>
      <c r="P1004" s="81"/>
      <c r="Q1004" s="81"/>
      <c r="R1004" s="81"/>
      <c r="S1004" s="81"/>
      <c r="T1004" s="81"/>
      <c r="U1004" s="81"/>
      <c r="V1004" s="81"/>
      <c r="W1004" s="81"/>
      <c r="X1004" s="81"/>
      <c r="Y1004" s="81"/>
      <c r="Z1004" s="81"/>
      <c r="AA1004" s="81"/>
      <c r="AB1004" s="81"/>
      <c r="AC1004" s="81"/>
      <c r="AD1004" s="81"/>
      <c r="AE1004" s="81"/>
      <c r="AF1004" s="81"/>
      <c r="AG1004" s="81"/>
      <c r="AH1004" s="81"/>
      <c r="AI1004" s="82"/>
      <c r="AJ1004" s="82"/>
      <c r="AK1004" s="82"/>
      <c r="AL1004" s="82"/>
      <c r="AM1004" s="82"/>
      <c r="AN1004" s="82"/>
      <c r="AO1004" s="82"/>
    </row>
    <row r="1005" spans="2:41" ht="17.25" customHeight="1">
      <c r="H1005" s="81"/>
      <c r="I1005" s="85"/>
      <c r="J1005" s="81"/>
      <c r="K1005" s="85"/>
      <c r="L1005" s="81"/>
      <c r="M1005" s="81"/>
      <c r="N1005" s="81"/>
      <c r="O1005" s="81"/>
      <c r="P1005" s="81"/>
      <c r="Q1005" s="81"/>
      <c r="R1005" s="81"/>
      <c r="S1005" s="81"/>
      <c r="T1005" s="81"/>
      <c r="U1005" s="81"/>
      <c r="V1005" s="81"/>
      <c r="W1005" s="81"/>
      <c r="X1005" s="81"/>
      <c r="Y1005" s="81"/>
      <c r="Z1005" s="81"/>
      <c r="AA1005" s="81"/>
      <c r="AB1005" s="81"/>
      <c r="AC1005" s="81"/>
      <c r="AD1005" s="81"/>
      <c r="AE1005" s="81"/>
      <c r="AF1005" s="81"/>
      <c r="AG1005" s="81"/>
      <c r="AH1005" s="81"/>
      <c r="AI1005" s="82"/>
      <c r="AJ1005" s="82"/>
      <c r="AK1005" s="82"/>
      <c r="AL1005" s="82"/>
      <c r="AM1005" s="82"/>
      <c r="AN1005" s="82"/>
      <c r="AO1005" s="82"/>
    </row>
    <row r="1006" spans="2:41" ht="17.25" customHeight="1">
      <c r="H1006" s="81"/>
      <c r="I1006" s="85"/>
      <c r="J1006" s="81"/>
      <c r="K1006" s="85"/>
      <c r="L1006" s="81"/>
      <c r="M1006" s="81"/>
      <c r="N1006" s="81"/>
      <c r="O1006" s="81"/>
      <c r="P1006" s="81"/>
      <c r="Q1006" s="81"/>
      <c r="R1006" s="81"/>
      <c r="S1006" s="81"/>
      <c r="T1006" s="81"/>
      <c r="U1006" s="81"/>
      <c r="V1006" s="81"/>
      <c r="W1006" s="81"/>
      <c r="X1006" s="81"/>
      <c r="Y1006" s="81"/>
      <c r="Z1006" s="81"/>
      <c r="AA1006" s="81"/>
      <c r="AB1006" s="81"/>
      <c r="AC1006" s="81"/>
      <c r="AD1006" s="81"/>
      <c r="AE1006" s="81"/>
      <c r="AF1006" s="81"/>
      <c r="AG1006" s="81"/>
      <c r="AH1006" s="81"/>
      <c r="AI1006" s="81"/>
      <c r="AJ1006" s="81"/>
      <c r="AK1006" s="81"/>
      <c r="AL1006" s="81"/>
      <c r="AM1006" s="81"/>
      <c r="AN1006" s="81"/>
      <c r="AO1006" s="81"/>
    </row>
    <row r="1007" spans="2:41" ht="17.25" customHeight="1">
      <c r="H1007" s="81"/>
      <c r="I1007" s="85"/>
      <c r="J1007" s="81"/>
      <c r="K1007" s="85"/>
      <c r="L1007" s="81"/>
      <c r="M1007" s="81"/>
      <c r="N1007" s="81"/>
      <c r="O1007" s="81"/>
      <c r="P1007" s="81"/>
      <c r="Q1007" s="81"/>
      <c r="R1007" s="81"/>
      <c r="S1007" s="81"/>
      <c r="T1007" s="81"/>
      <c r="U1007" s="81"/>
      <c r="V1007" s="81"/>
      <c r="W1007" s="81"/>
      <c r="X1007" s="81"/>
      <c r="Y1007" s="81"/>
      <c r="Z1007" s="81"/>
      <c r="AA1007" s="81"/>
      <c r="AB1007" s="81"/>
      <c r="AC1007" s="81"/>
      <c r="AD1007" s="81"/>
      <c r="AE1007" s="81"/>
      <c r="AF1007" s="81"/>
      <c r="AG1007" s="81"/>
      <c r="AH1007" s="81"/>
      <c r="AI1007" s="81"/>
      <c r="AJ1007" s="81"/>
      <c r="AK1007" s="81"/>
      <c r="AL1007" s="81"/>
      <c r="AM1007" s="81"/>
      <c r="AN1007" s="81"/>
      <c r="AO1007" s="81"/>
    </row>
    <row r="1008" spans="2:41" ht="17.25" customHeight="1">
      <c r="H1008" s="81"/>
      <c r="I1008" s="85"/>
      <c r="J1008" s="81"/>
      <c r="K1008" s="85"/>
      <c r="L1008" s="81"/>
      <c r="M1008" s="81"/>
      <c r="N1008" s="81"/>
      <c r="O1008" s="81"/>
      <c r="P1008" s="81"/>
      <c r="Q1008" s="81"/>
      <c r="R1008" s="81"/>
      <c r="S1008" s="81"/>
      <c r="T1008" s="81"/>
      <c r="U1008" s="81"/>
      <c r="V1008" s="81"/>
      <c r="W1008" s="81"/>
      <c r="X1008" s="81"/>
      <c r="Y1008" s="81"/>
      <c r="Z1008" s="81"/>
      <c r="AA1008" s="81"/>
      <c r="AB1008" s="81"/>
      <c r="AC1008" s="81"/>
      <c r="AD1008" s="81"/>
      <c r="AE1008" s="81"/>
      <c r="AF1008" s="81"/>
      <c r="AG1008" s="81"/>
      <c r="AH1008" s="81"/>
      <c r="AI1008" s="81"/>
      <c r="AJ1008" s="81"/>
      <c r="AK1008" s="81"/>
      <c r="AL1008" s="81"/>
      <c r="AM1008" s="81"/>
      <c r="AN1008" s="81"/>
      <c r="AO1008" s="81"/>
    </row>
  </sheetData>
  <mergeCells count="1075">
    <mergeCell ref="A959:A960"/>
    <mergeCell ref="B959:B960"/>
    <mergeCell ref="C959:C960"/>
    <mergeCell ref="C966:D966"/>
    <mergeCell ref="C968:D968"/>
    <mergeCell ref="A953:A954"/>
    <mergeCell ref="B953:B954"/>
    <mergeCell ref="C953:C954"/>
    <mergeCell ref="A956:A957"/>
    <mergeCell ref="B956:B957"/>
    <mergeCell ref="C956:C957"/>
    <mergeCell ref="A948:A949"/>
    <mergeCell ref="B948:B949"/>
    <mergeCell ref="C948:C949"/>
    <mergeCell ref="A951:A952"/>
    <mergeCell ref="B951:B952"/>
    <mergeCell ref="C951:C952"/>
    <mergeCell ref="A942:A943"/>
    <mergeCell ref="B942:B943"/>
    <mergeCell ref="C942:C943"/>
    <mergeCell ref="A945:A946"/>
    <mergeCell ref="B945:B946"/>
    <mergeCell ref="C945:C946"/>
    <mergeCell ref="A937:A938"/>
    <mergeCell ref="B937:B938"/>
    <mergeCell ref="C937:C938"/>
    <mergeCell ref="A940:A941"/>
    <mergeCell ref="B940:B941"/>
    <mergeCell ref="C940:C941"/>
    <mergeCell ref="A932:A933"/>
    <mergeCell ref="B932:B933"/>
    <mergeCell ref="C932:C933"/>
    <mergeCell ref="A934:A935"/>
    <mergeCell ref="B934:B935"/>
    <mergeCell ref="C934:C935"/>
    <mergeCell ref="A928:A929"/>
    <mergeCell ref="B928:B929"/>
    <mergeCell ref="C928:C929"/>
    <mergeCell ref="A930:A931"/>
    <mergeCell ref="B930:B931"/>
    <mergeCell ref="C930:C931"/>
    <mergeCell ref="A922:A923"/>
    <mergeCell ref="B922:B923"/>
    <mergeCell ref="C922:C923"/>
    <mergeCell ref="A925:A926"/>
    <mergeCell ref="B925:B926"/>
    <mergeCell ref="C925:C926"/>
    <mergeCell ref="A917:A918"/>
    <mergeCell ref="B917:B918"/>
    <mergeCell ref="C917:C918"/>
    <mergeCell ref="A920:A921"/>
    <mergeCell ref="B920:B921"/>
    <mergeCell ref="C920:C921"/>
    <mergeCell ref="A911:A912"/>
    <mergeCell ref="B911:B912"/>
    <mergeCell ref="C911:C912"/>
    <mergeCell ref="A914:A915"/>
    <mergeCell ref="B914:B915"/>
    <mergeCell ref="C914:C915"/>
    <mergeCell ref="A906:A907"/>
    <mergeCell ref="B906:B907"/>
    <mergeCell ref="C906:C907"/>
    <mergeCell ref="A909:A910"/>
    <mergeCell ref="B909:B910"/>
    <mergeCell ref="C909:C910"/>
    <mergeCell ref="A901:A902"/>
    <mergeCell ref="B901:B902"/>
    <mergeCell ref="C901:C902"/>
    <mergeCell ref="A903:A904"/>
    <mergeCell ref="B903:B904"/>
    <mergeCell ref="C903:C904"/>
    <mergeCell ref="A895:A896"/>
    <mergeCell ref="B895:B896"/>
    <mergeCell ref="C895:C896"/>
    <mergeCell ref="A898:A899"/>
    <mergeCell ref="B898:B899"/>
    <mergeCell ref="C898:C899"/>
    <mergeCell ref="A890:A891"/>
    <mergeCell ref="B890:B891"/>
    <mergeCell ref="C890:C891"/>
    <mergeCell ref="A892:A893"/>
    <mergeCell ref="B892:B893"/>
    <mergeCell ref="C892:C893"/>
    <mergeCell ref="A884:A885"/>
    <mergeCell ref="B884:B885"/>
    <mergeCell ref="C884:C885"/>
    <mergeCell ref="A887:A888"/>
    <mergeCell ref="B887:B888"/>
    <mergeCell ref="C887:C888"/>
    <mergeCell ref="A879:A880"/>
    <mergeCell ref="B879:B880"/>
    <mergeCell ref="C879:C880"/>
    <mergeCell ref="A882:A883"/>
    <mergeCell ref="B882:B883"/>
    <mergeCell ref="C882:C883"/>
    <mergeCell ref="A874:A875"/>
    <mergeCell ref="B874:B875"/>
    <mergeCell ref="C874:C875"/>
    <mergeCell ref="A877:A878"/>
    <mergeCell ref="B877:B878"/>
    <mergeCell ref="C877:C878"/>
    <mergeCell ref="A869:A870"/>
    <mergeCell ref="B869:B870"/>
    <mergeCell ref="C869:C870"/>
    <mergeCell ref="A872:A873"/>
    <mergeCell ref="B872:B873"/>
    <mergeCell ref="C872:C873"/>
    <mergeCell ref="A864:A865"/>
    <mergeCell ref="B864:B865"/>
    <mergeCell ref="C864:C865"/>
    <mergeCell ref="A866:A867"/>
    <mergeCell ref="B866:B867"/>
    <mergeCell ref="C866:C867"/>
    <mergeCell ref="A858:A859"/>
    <mergeCell ref="B858:B859"/>
    <mergeCell ref="C858:C859"/>
    <mergeCell ref="A861:A862"/>
    <mergeCell ref="B861:B862"/>
    <mergeCell ref="C861:C862"/>
    <mergeCell ref="A853:A854"/>
    <mergeCell ref="B853:B854"/>
    <mergeCell ref="C853:C854"/>
    <mergeCell ref="A855:A856"/>
    <mergeCell ref="B855:B856"/>
    <mergeCell ref="C855:C856"/>
    <mergeCell ref="A846:A847"/>
    <mergeCell ref="B846:B847"/>
    <mergeCell ref="C846:C847"/>
    <mergeCell ref="A849:A850"/>
    <mergeCell ref="B849:B850"/>
    <mergeCell ref="C849:C850"/>
    <mergeCell ref="A840:A841"/>
    <mergeCell ref="B840:B841"/>
    <mergeCell ref="C840:C841"/>
    <mergeCell ref="A844:A845"/>
    <mergeCell ref="B844:B845"/>
    <mergeCell ref="C844:C845"/>
    <mergeCell ref="A835:A836"/>
    <mergeCell ref="B835:B836"/>
    <mergeCell ref="C835:C836"/>
    <mergeCell ref="A838:A839"/>
    <mergeCell ref="B838:B839"/>
    <mergeCell ref="C838:C839"/>
    <mergeCell ref="A828:A829"/>
    <mergeCell ref="B828:B829"/>
    <mergeCell ref="C828:C829"/>
    <mergeCell ref="A830:A831"/>
    <mergeCell ref="B830:B831"/>
    <mergeCell ref="C830:C831"/>
    <mergeCell ref="A824:A825"/>
    <mergeCell ref="B824:B825"/>
    <mergeCell ref="C824:C825"/>
    <mergeCell ref="A826:A827"/>
    <mergeCell ref="B826:B827"/>
    <mergeCell ref="C826:C827"/>
    <mergeCell ref="A820:A821"/>
    <mergeCell ref="B820:B821"/>
    <mergeCell ref="C820:C821"/>
    <mergeCell ref="A822:A823"/>
    <mergeCell ref="B822:B823"/>
    <mergeCell ref="C822:C823"/>
    <mergeCell ref="A816:A817"/>
    <mergeCell ref="B816:B817"/>
    <mergeCell ref="C816:C817"/>
    <mergeCell ref="A818:A819"/>
    <mergeCell ref="B818:B819"/>
    <mergeCell ref="C818:C819"/>
    <mergeCell ref="A812:A813"/>
    <mergeCell ref="B812:B813"/>
    <mergeCell ref="C812:C813"/>
    <mergeCell ref="A814:A815"/>
    <mergeCell ref="B814:B815"/>
    <mergeCell ref="C814:C815"/>
    <mergeCell ref="A807:A808"/>
    <mergeCell ref="B807:B808"/>
    <mergeCell ref="C807:C808"/>
    <mergeCell ref="A810:A811"/>
    <mergeCell ref="B810:B811"/>
    <mergeCell ref="C810:C811"/>
    <mergeCell ref="A802:A803"/>
    <mergeCell ref="B802:B803"/>
    <mergeCell ref="C802:C803"/>
    <mergeCell ref="A805:A806"/>
    <mergeCell ref="B805:B806"/>
    <mergeCell ref="C805:C806"/>
    <mergeCell ref="A798:A799"/>
    <mergeCell ref="B798:B799"/>
    <mergeCell ref="C798:C799"/>
    <mergeCell ref="A800:A801"/>
    <mergeCell ref="B800:B801"/>
    <mergeCell ref="C800:C801"/>
    <mergeCell ref="A794:A795"/>
    <mergeCell ref="B794:B795"/>
    <mergeCell ref="C794:C795"/>
    <mergeCell ref="A796:A797"/>
    <mergeCell ref="B796:B797"/>
    <mergeCell ref="C796:C797"/>
    <mergeCell ref="A789:A790"/>
    <mergeCell ref="B789:B790"/>
    <mergeCell ref="C789:C790"/>
    <mergeCell ref="A792:A793"/>
    <mergeCell ref="B792:B793"/>
    <mergeCell ref="C792:C793"/>
    <mergeCell ref="A784:A785"/>
    <mergeCell ref="B784:B785"/>
    <mergeCell ref="C784:C785"/>
    <mergeCell ref="A787:A788"/>
    <mergeCell ref="B787:B788"/>
    <mergeCell ref="C787:C788"/>
    <mergeCell ref="A779:A780"/>
    <mergeCell ref="B779:B780"/>
    <mergeCell ref="C779:C780"/>
    <mergeCell ref="A782:A783"/>
    <mergeCell ref="B782:B783"/>
    <mergeCell ref="C782:C783"/>
    <mergeCell ref="A774:A775"/>
    <mergeCell ref="B774:B775"/>
    <mergeCell ref="C774:C775"/>
    <mergeCell ref="A777:A778"/>
    <mergeCell ref="B777:B778"/>
    <mergeCell ref="C777:C778"/>
    <mergeCell ref="A770:A771"/>
    <mergeCell ref="B770:B771"/>
    <mergeCell ref="C770:C771"/>
    <mergeCell ref="A772:A773"/>
    <mergeCell ref="B772:B773"/>
    <mergeCell ref="C772:C773"/>
    <mergeCell ref="A765:A766"/>
    <mergeCell ref="B765:B766"/>
    <mergeCell ref="C765:C766"/>
    <mergeCell ref="A767:A768"/>
    <mergeCell ref="B767:B768"/>
    <mergeCell ref="C767:C768"/>
    <mergeCell ref="A760:A761"/>
    <mergeCell ref="B760:B761"/>
    <mergeCell ref="C760:C761"/>
    <mergeCell ref="A762:A763"/>
    <mergeCell ref="B762:B763"/>
    <mergeCell ref="C762:C763"/>
    <mergeCell ref="A755:A756"/>
    <mergeCell ref="B755:B756"/>
    <mergeCell ref="C755:C756"/>
    <mergeCell ref="A757:A758"/>
    <mergeCell ref="B757:B758"/>
    <mergeCell ref="C757:C758"/>
    <mergeCell ref="A750:A751"/>
    <mergeCell ref="B750:B751"/>
    <mergeCell ref="C750:C751"/>
    <mergeCell ref="A752:A753"/>
    <mergeCell ref="B752:B753"/>
    <mergeCell ref="C752:C753"/>
    <mergeCell ref="A745:A746"/>
    <mergeCell ref="B745:B746"/>
    <mergeCell ref="C745:C746"/>
    <mergeCell ref="A747:A748"/>
    <mergeCell ref="B747:B748"/>
    <mergeCell ref="C747:C748"/>
    <mergeCell ref="A740:A741"/>
    <mergeCell ref="B740:B741"/>
    <mergeCell ref="C740:C741"/>
    <mergeCell ref="A742:A743"/>
    <mergeCell ref="B742:B743"/>
    <mergeCell ref="C742:C743"/>
    <mergeCell ref="A735:A736"/>
    <mergeCell ref="B735:B736"/>
    <mergeCell ref="C735:C736"/>
    <mergeCell ref="A737:A738"/>
    <mergeCell ref="B737:B738"/>
    <mergeCell ref="C737:C738"/>
    <mergeCell ref="A730:A731"/>
    <mergeCell ref="B730:B731"/>
    <mergeCell ref="C730:C731"/>
    <mergeCell ref="A732:A733"/>
    <mergeCell ref="B732:B733"/>
    <mergeCell ref="C732:C733"/>
    <mergeCell ref="A725:A726"/>
    <mergeCell ref="B725:B726"/>
    <mergeCell ref="C725:C726"/>
    <mergeCell ref="A728:A729"/>
    <mergeCell ref="B728:B729"/>
    <mergeCell ref="C728:C729"/>
    <mergeCell ref="A721:A722"/>
    <mergeCell ref="B721:B722"/>
    <mergeCell ref="C721:C722"/>
    <mergeCell ref="A723:A724"/>
    <mergeCell ref="B723:B724"/>
    <mergeCell ref="C723:C724"/>
    <mergeCell ref="A717:A718"/>
    <mergeCell ref="B717:B718"/>
    <mergeCell ref="C717:C718"/>
    <mergeCell ref="A719:A720"/>
    <mergeCell ref="B719:B720"/>
    <mergeCell ref="C719:C720"/>
    <mergeCell ref="A712:A713"/>
    <mergeCell ref="B712:B713"/>
    <mergeCell ref="C712:C713"/>
    <mergeCell ref="A714:A715"/>
    <mergeCell ref="B714:B715"/>
    <mergeCell ref="C714:C715"/>
    <mergeCell ref="A707:A708"/>
    <mergeCell ref="B707:B708"/>
    <mergeCell ref="C707:C708"/>
    <mergeCell ref="A709:A710"/>
    <mergeCell ref="B709:B710"/>
    <mergeCell ref="C709:C710"/>
    <mergeCell ref="A703:A704"/>
    <mergeCell ref="B703:B704"/>
    <mergeCell ref="C703:C704"/>
    <mergeCell ref="A705:A706"/>
    <mergeCell ref="B705:B706"/>
    <mergeCell ref="C705:C706"/>
    <mergeCell ref="A698:A699"/>
    <mergeCell ref="B698:B699"/>
    <mergeCell ref="C698:C699"/>
    <mergeCell ref="A700:A701"/>
    <mergeCell ref="B700:B701"/>
    <mergeCell ref="C700:C701"/>
    <mergeCell ref="A694:A695"/>
    <mergeCell ref="B694:B695"/>
    <mergeCell ref="C694:C695"/>
    <mergeCell ref="A696:A697"/>
    <mergeCell ref="B696:B697"/>
    <mergeCell ref="C696:C697"/>
    <mergeCell ref="A690:A691"/>
    <mergeCell ref="B690:B691"/>
    <mergeCell ref="C690:C691"/>
    <mergeCell ref="A692:A693"/>
    <mergeCell ref="B692:B693"/>
    <mergeCell ref="C692:C693"/>
    <mergeCell ref="A685:A686"/>
    <mergeCell ref="B685:B686"/>
    <mergeCell ref="C685:C686"/>
    <mergeCell ref="A687:A688"/>
    <mergeCell ref="B687:B688"/>
    <mergeCell ref="C687:C688"/>
    <mergeCell ref="A681:A682"/>
    <mergeCell ref="B681:B682"/>
    <mergeCell ref="C681:C682"/>
    <mergeCell ref="A683:A684"/>
    <mergeCell ref="B683:B684"/>
    <mergeCell ref="C683:C684"/>
    <mergeCell ref="A676:A677"/>
    <mergeCell ref="B676:B677"/>
    <mergeCell ref="C676:C677"/>
    <mergeCell ref="A679:A680"/>
    <mergeCell ref="B679:B680"/>
    <mergeCell ref="C679:C680"/>
    <mergeCell ref="A672:A673"/>
    <mergeCell ref="B672:B673"/>
    <mergeCell ref="C672:C673"/>
    <mergeCell ref="A674:A675"/>
    <mergeCell ref="B674:B675"/>
    <mergeCell ref="C674:C675"/>
    <mergeCell ref="A668:A669"/>
    <mergeCell ref="B668:B669"/>
    <mergeCell ref="C668:C669"/>
    <mergeCell ref="A670:A671"/>
    <mergeCell ref="B670:B671"/>
    <mergeCell ref="C670:C671"/>
    <mergeCell ref="A664:A665"/>
    <mergeCell ref="B664:B665"/>
    <mergeCell ref="C664:C665"/>
    <mergeCell ref="A666:A667"/>
    <mergeCell ref="B666:B667"/>
    <mergeCell ref="C666:C667"/>
    <mergeCell ref="A659:A660"/>
    <mergeCell ref="B659:B660"/>
    <mergeCell ref="C659:C660"/>
    <mergeCell ref="A662:A663"/>
    <mergeCell ref="B662:B663"/>
    <mergeCell ref="C662:C663"/>
    <mergeCell ref="A653:A654"/>
    <mergeCell ref="B653:B654"/>
    <mergeCell ref="C653:C654"/>
    <mergeCell ref="A655:A656"/>
    <mergeCell ref="B655:B656"/>
    <mergeCell ref="C655:C656"/>
    <mergeCell ref="A649:A650"/>
    <mergeCell ref="B649:B650"/>
    <mergeCell ref="C649:C650"/>
    <mergeCell ref="A651:A652"/>
    <mergeCell ref="B651:B652"/>
    <mergeCell ref="C651:C652"/>
    <mergeCell ref="A645:A646"/>
    <mergeCell ref="B645:B646"/>
    <mergeCell ref="C645:C646"/>
    <mergeCell ref="A647:A648"/>
    <mergeCell ref="B647:B648"/>
    <mergeCell ref="C647:C648"/>
    <mergeCell ref="A641:A642"/>
    <mergeCell ref="B641:B642"/>
    <mergeCell ref="C641:C642"/>
    <mergeCell ref="A643:A644"/>
    <mergeCell ref="B643:B644"/>
    <mergeCell ref="C643:C644"/>
    <mergeCell ref="A637:A638"/>
    <mergeCell ref="B637:B638"/>
    <mergeCell ref="C637:C638"/>
    <mergeCell ref="A639:A640"/>
    <mergeCell ref="B639:B640"/>
    <mergeCell ref="C639:C640"/>
    <mergeCell ref="A631:A632"/>
    <mergeCell ref="B631:B632"/>
    <mergeCell ref="C631:C632"/>
    <mergeCell ref="A633:A634"/>
    <mergeCell ref="B633:B634"/>
    <mergeCell ref="C633:C634"/>
    <mergeCell ref="A627:A628"/>
    <mergeCell ref="B627:B628"/>
    <mergeCell ref="C627:C628"/>
    <mergeCell ref="A629:A630"/>
    <mergeCell ref="B629:B630"/>
    <mergeCell ref="C629:C630"/>
    <mergeCell ref="A622:A623"/>
    <mergeCell ref="B622:B623"/>
    <mergeCell ref="C622:C623"/>
    <mergeCell ref="A625:A626"/>
    <mergeCell ref="B625:B626"/>
    <mergeCell ref="C625:C626"/>
    <mergeCell ref="A618:A619"/>
    <mergeCell ref="B618:B619"/>
    <mergeCell ref="C618:C619"/>
    <mergeCell ref="A620:A621"/>
    <mergeCell ref="B620:B621"/>
    <mergeCell ref="C620:C621"/>
    <mergeCell ref="A614:A615"/>
    <mergeCell ref="B614:B615"/>
    <mergeCell ref="C614:C615"/>
    <mergeCell ref="A616:A617"/>
    <mergeCell ref="B616:B617"/>
    <mergeCell ref="C616:C617"/>
    <mergeCell ref="A610:A611"/>
    <mergeCell ref="B610:B611"/>
    <mergeCell ref="C610:C611"/>
    <mergeCell ref="A612:A613"/>
    <mergeCell ref="B612:B613"/>
    <mergeCell ref="C612:C613"/>
    <mergeCell ref="A603:A604"/>
    <mergeCell ref="B603:B604"/>
    <mergeCell ref="C603:C604"/>
    <mergeCell ref="A608:A609"/>
    <mergeCell ref="B608:B609"/>
    <mergeCell ref="C608:C609"/>
    <mergeCell ref="A599:A600"/>
    <mergeCell ref="B599:B600"/>
    <mergeCell ref="C599:C600"/>
    <mergeCell ref="A601:A602"/>
    <mergeCell ref="B601:B602"/>
    <mergeCell ref="C601:C602"/>
    <mergeCell ref="A592:A593"/>
    <mergeCell ref="B592:B593"/>
    <mergeCell ref="C592:C593"/>
    <mergeCell ref="A597:A598"/>
    <mergeCell ref="B597:B598"/>
    <mergeCell ref="C597:C598"/>
    <mergeCell ref="A581:A582"/>
    <mergeCell ref="B581:B582"/>
    <mergeCell ref="C581:C582"/>
    <mergeCell ref="A583:A584"/>
    <mergeCell ref="B583:B584"/>
    <mergeCell ref="C583:C584"/>
    <mergeCell ref="A576:A577"/>
    <mergeCell ref="B576:B577"/>
    <mergeCell ref="C576:C577"/>
    <mergeCell ref="A579:A580"/>
    <mergeCell ref="B579:B580"/>
    <mergeCell ref="C579:C580"/>
    <mergeCell ref="A572:A573"/>
    <mergeCell ref="B572:B573"/>
    <mergeCell ref="C572:C573"/>
    <mergeCell ref="A574:A575"/>
    <mergeCell ref="B574:B575"/>
    <mergeCell ref="C574:C575"/>
    <mergeCell ref="A568:A569"/>
    <mergeCell ref="B568:B569"/>
    <mergeCell ref="C568:C569"/>
    <mergeCell ref="A570:A571"/>
    <mergeCell ref="B570:B571"/>
    <mergeCell ref="C570:C571"/>
    <mergeCell ref="A561:A562"/>
    <mergeCell ref="B561:B562"/>
    <mergeCell ref="C561:C562"/>
    <mergeCell ref="A564:A566"/>
    <mergeCell ref="B564:B566"/>
    <mergeCell ref="C564:C566"/>
    <mergeCell ref="A555:A556"/>
    <mergeCell ref="B555:B556"/>
    <mergeCell ref="C555:C556"/>
    <mergeCell ref="A559:A560"/>
    <mergeCell ref="B559:B560"/>
    <mergeCell ref="C559:C560"/>
    <mergeCell ref="A551:A552"/>
    <mergeCell ref="B551:B552"/>
    <mergeCell ref="C551:C552"/>
    <mergeCell ref="A553:A554"/>
    <mergeCell ref="B553:B554"/>
    <mergeCell ref="C553:C554"/>
    <mergeCell ref="A546:A547"/>
    <mergeCell ref="B546:B547"/>
    <mergeCell ref="C546:C547"/>
    <mergeCell ref="A548:A549"/>
    <mergeCell ref="B548:B549"/>
    <mergeCell ref="C548:C549"/>
    <mergeCell ref="A538:A539"/>
    <mergeCell ref="B538:B539"/>
    <mergeCell ref="C538:C539"/>
    <mergeCell ref="A540:A541"/>
    <mergeCell ref="B540:B541"/>
    <mergeCell ref="C540:C541"/>
    <mergeCell ref="A534:A535"/>
    <mergeCell ref="B534:B535"/>
    <mergeCell ref="C534:C535"/>
    <mergeCell ref="A536:A537"/>
    <mergeCell ref="B536:B537"/>
    <mergeCell ref="C536:C537"/>
    <mergeCell ref="A529:A530"/>
    <mergeCell ref="B529:B530"/>
    <mergeCell ref="C529:C530"/>
    <mergeCell ref="A532:A533"/>
    <mergeCell ref="B532:B533"/>
    <mergeCell ref="C532:C533"/>
    <mergeCell ref="A524:A525"/>
    <mergeCell ref="B524:B525"/>
    <mergeCell ref="C524:C525"/>
    <mergeCell ref="A526:A527"/>
    <mergeCell ref="B526:B527"/>
    <mergeCell ref="C526:C527"/>
    <mergeCell ref="A510:A511"/>
    <mergeCell ref="B510:B511"/>
    <mergeCell ref="C510:C511"/>
    <mergeCell ref="A512:A513"/>
    <mergeCell ref="B512:B513"/>
    <mergeCell ref="C512:C513"/>
    <mergeCell ref="A505:A506"/>
    <mergeCell ref="B505:B506"/>
    <mergeCell ref="C505:C506"/>
    <mergeCell ref="A508:A509"/>
    <mergeCell ref="B508:B509"/>
    <mergeCell ref="C508:C509"/>
    <mergeCell ref="A500:A501"/>
    <mergeCell ref="B500:B501"/>
    <mergeCell ref="C500:C501"/>
    <mergeCell ref="A502:A503"/>
    <mergeCell ref="B502:B503"/>
    <mergeCell ref="C502:C503"/>
    <mergeCell ref="A495:A496"/>
    <mergeCell ref="B495:B496"/>
    <mergeCell ref="C495:C496"/>
    <mergeCell ref="A498:A499"/>
    <mergeCell ref="B498:B499"/>
    <mergeCell ref="C498:C499"/>
    <mergeCell ref="A491:A492"/>
    <mergeCell ref="B491:B492"/>
    <mergeCell ref="C491:C492"/>
    <mergeCell ref="A493:A494"/>
    <mergeCell ref="B493:B494"/>
    <mergeCell ref="C493:C494"/>
    <mergeCell ref="A485:A486"/>
    <mergeCell ref="B485:B486"/>
    <mergeCell ref="C485:C486"/>
    <mergeCell ref="A488:A489"/>
    <mergeCell ref="B488:B489"/>
    <mergeCell ref="C488:C489"/>
    <mergeCell ref="A481:A482"/>
    <mergeCell ref="B481:B482"/>
    <mergeCell ref="C481:C482"/>
    <mergeCell ref="A483:A484"/>
    <mergeCell ref="B483:B484"/>
    <mergeCell ref="C483:C484"/>
    <mergeCell ref="A476:A477"/>
    <mergeCell ref="B476:B477"/>
    <mergeCell ref="C476:C477"/>
    <mergeCell ref="A478:A479"/>
    <mergeCell ref="B478:B479"/>
    <mergeCell ref="C478:C479"/>
    <mergeCell ref="A466:A467"/>
    <mergeCell ref="B466:B467"/>
    <mergeCell ref="C466:C467"/>
    <mergeCell ref="A468:A469"/>
    <mergeCell ref="B468:B469"/>
    <mergeCell ref="C468:C469"/>
    <mergeCell ref="A461:A462"/>
    <mergeCell ref="B461:B462"/>
    <mergeCell ref="C461:C462"/>
    <mergeCell ref="A463:A464"/>
    <mergeCell ref="B463:B464"/>
    <mergeCell ref="C463:C464"/>
    <mergeCell ref="A455:A456"/>
    <mergeCell ref="B455:B456"/>
    <mergeCell ref="C455:C456"/>
    <mergeCell ref="A458:A459"/>
    <mergeCell ref="B458:B459"/>
    <mergeCell ref="C458:C459"/>
    <mergeCell ref="A451:A452"/>
    <mergeCell ref="B451:B452"/>
    <mergeCell ref="C451:C452"/>
    <mergeCell ref="A453:A454"/>
    <mergeCell ref="B453:B454"/>
    <mergeCell ref="C453:C454"/>
    <mergeCell ref="A447:A448"/>
    <mergeCell ref="B447:B448"/>
    <mergeCell ref="C447:C448"/>
    <mergeCell ref="A449:A450"/>
    <mergeCell ref="B449:B450"/>
    <mergeCell ref="C449:C450"/>
    <mergeCell ref="A442:A443"/>
    <mergeCell ref="B442:B443"/>
    <mergeCell ref="C442:C443"/>
    <mergeCell ref="A445:A446"/>
    <mergeCell ref="B445:B446"/>
    <mergeCell ref="C445:C446"/>
    <mergeCell ref="A436:A437"/>
    <mergeCell ref="B436:B437"/>
    <mergeCell ref="C436:C437"/>
    <mergeCell ref="A438:A439"/>
    <mergeCell ref="B438:B439"/>
    <mergeCell ref="C438:C439"/>
    <mergeCell ref="A432:A433"/>
    <mergeCell ref="B432:B433"/>
    <mergeCell ref="C432:C433"/>
    <mergeCell ref="A434:A435"/>
    <mergeCell ref="B434:B435"/>
    <mergeCell ref="C434:C435"/>
    <mergeCell ref="A428:A429"/>
    <mergeCell ref="B428:B429"/>
    <mergeCell ref="C428:C429"/>
    <mergeCell ref="A430:A431"/>
    <mergeCell ref="B430:B431"/>
    <mergeCell ref="C430:C431"/>
    <mergeCell ref="A423:A424"/>
    <mergeCell ref="B423:B424"/>
    <mergeCell ref="C423:C424"/>
    <mergeCell ref="A425:A426"/>
    <mergeCell ref="B425:B426"/>
    <mergeCell ref="C425:C426"/>
    <mergeCell ref="A418:A419"/>
    <mergeCell ref="B418:B419"/>
    <mergeCell ref="C418:C419"/>
    <mergeCell ref="A420:A421"/>
    <mergeCell ref="B420:B421"/>
    <mergeCell ref="C420:C421"/>
    <mergeCell ref="A414:A415"/>
    <mergeCell ref="B414:B415"/>
    <mergeCell ref="C414:C415"/>
    <mergeCell ref="A416:A417"/>
    <mergeCell ref="B416:B417"/>
    <mergeCell ref="C416:C417"/>
    <mergeCell ref="A410:A411"/>
    <mergeCell ref="B410:B411"/>
    <mergeCell ref="C410:C411"/>
    <mergeCell ref="A412:A413"/>
    <mergeCell ref="B412:B413"/>
    <mergeCell ref="C412:C413"/>
    <mergeCell ref="A405:A406"/>
    <mergeCell ref="B405:B406"/>
    <mergeCell ref="C405:C406"/>
    <mergeCell ref="A407:A408"/>
    <mergeCell ref="B407:B408"/>
    <mergeCell ref="C407:C408"/>
    <mergeCell ref="A400:A401"/>
    <mergeCell ref="B400:B401"/>
    <mergeCell ref="C400:C401"/>
    <mergeCell ref="A403:A404"/>
    <mergeCell ref="B403:B404"/>
    <mergeCell ref="C403:C404"/>
    <mergeCell ref="A395:A396"/>
    <mergeCell ref="B395:B396"/>
    <mergeCell ref="C395:C396"/>
    <mergeCell ref="A398:A399"/>
    <mergeCell ref="B398:B399"/>
    <mergeCell ref="C398:C399"/>
    <mergeCell ref="A389:A390"/>
    <mergeCell ref="B389:B390"/>
    <mergeCell ref="C389:C390"/>
    <mergeCell ref="A392:A393"/>
    <mergeCell ref="B392:B393"/>
    <mergeCell ref="C392:C393"/>
    <mergeCell ref="A380:A381"/>
    <mergeCell ref="B380:B381"/>
    <mergeCell ref="C380:C381"/>
    <mergeCell ref="A384:A385"/>
    <mergeCell ref="B384:B385"/>
    <mergeCell ref="C384:C385"/>
    <mergeCell ref="A376:A377"/>
    <mergeCell ref="B376:B377"/>
    <mergeCell ref="C376:C377"/>
    <mergeCell ref="A378:A379"/>
    <mergeCell ref="B378:B379"/>
    <mergeCell ref="C378:C379"/>
    <mergeCell ref="A371:A372"/>
    <mergeCell ref="B371:B372"/>
    <mergeCell ref="C371:C372"/>
    <mergeCell ref="A373:A374"/>
    <mergeCell ref="B373:B374"/>
    <mergeCell ref="C373:C374"/>
    <mergeCell ref="A366:A367"/>
    <mergeCell ref="B366:B367"/>
    <mergeCell ref="C366:C367"/>
    <mergeCell ref="A369:A370"/>
    <mergeCell ref="B369:B370"/>
    <mergeCell ref="C369:C370"/>
    <mergeCell ref="A362:A363"/>
    <mergeCell ref="B362:B363"/>
    <mergeCell ref="C362:C363"/>
    <mergeCell ref="A364:A365"/>
    <mergeCell ref="B364:B365"/>
    <mergeCell ref="C364:C365"/>
    <mergeCell ref="A357:A358"/>
    <mergeCell ref="B357:B358"/>
    <mergeCell ref="C357:C358"/>
    <mergeCell ref="A359:A360"/>
    <mergeCell ref="B359:B360"/>
    <mergeCell ref="C359:C360"/>
    <mergeCell ref="A353:A354"/>
    <mergeCell ref="B353:B354"/>
    <mergeCell ref="C353:C354"/>
    <mergeCell ref="A355:A356"/>
    <mergeCell ref="B355:B356"/>
    <mergeCell ref="C355:C356"/>
    <mergeCell ref="A340:A341"/>
    <mergeCell ref="B340:B341"/>
    <mergeCell ref="C340:C341"/>
    <mergeCell ref="A350:A351"/>
    <mergeCell ref="B350:B351"/>
    <mergeCell ref="C350:C351"/>
    <mergeCell ref="A335:A336"/>
    <mergeCell ref="B335:B336"/>
    <mergeCell ref="C335:C336"/>
    <mergeCell ref="A338:A339"/>
    <mergeCell ref="B338:B339"/>
    <mergeCell ref="C338:C339"/>
    <mergeCell ref="A330:A331"/>
    <mergeCell ref="B330:B331"/>
    <mergeCell ref="C330:C331"/>
    <mergeCell ref="A332:A333"/>
    <mergeCell ref="B332:B333"/>
    <mergeCell ref="C332:C333"/>
    <mergeCell ref="A325:A326"/>
    <mergeCell ref="B325:B326"/>
    <mergeCell ref="C325:C326"/>
    <mergeCell ref="A328:A329"/>
    <mergeCell ref="B328:B329"/>
    <mergeCell ref="C328:C329"/>
    <mergeCell ref="A321:A322"/>
    <mergeCell ref="B321:B322"/>
    <mergeCell ref="C321:C322"/>
    <mergeCell ref="A323:A324"/>
    <mergeCell ref="B323:B324"/>
    <mergeCell ref="C323:C324"/>
    <mergeCell ref="A317:A318"/>
    <mergeCell ref="B317:B318"/>
    <mergeCell ref="C317:C318"/>
    <mergeCell ref="A319:A320"/>
    <mergeCell ref="B319:B320"/>
    <mergeCell ref="C319:C320"/>
    <mergeCell ref="A313:A314"/>
    <mergeCell ref="B313:B314"/>
    <mergeCell ref="C313:C314"/>
    <mergeCell ref="A315:A316"/>
    <mergeCell ref="B315:B316"/>
    <mergeCell ref="C315:C316"/>
    <mergeCell ref="A302:A303"/>
    <mergeCell ref="B302:B303"/>
    <mergeCell ref="C302:C303"/>
    <mergeCell ref="A304:A305"/>
    <mergeCell ref="B304:B305"/>
    <mergeCell ref="C304:C305"/>
    <mergeCell ref="A298:A299"/>
    <mergeCell ref="B298:B299"/>
    <mergeCell ref="C298:C299"/>
    <mergeCell ref="A300:A301"/>
    <mergeCell ref="B300:B301"/>
    <mergeCell ref="C300:C301"/>
    <mergeCell ref="A293:A294"/>
    <mergeCell ref="B293:B294"/>
    <mergeCell ref="C293:C294"/>
    <mergeCell ref="A296:A297"/>
    <mergeCell ref="B296:B297"/>
    <mergeCell ref="C296:C297"/>
    <mergeCell ref="A289:A290"/>
    <mergeCell ref="B289:B290"/>
    <mergeCell ref="C289:C290"/>
    <mergeCell ref="A291:A292"/>
    <mergeCell ref="B291:B292"/>
    <mergeCell ref="C291:C292"/>
    <mergeCell ref="A285:A286"/>
    <mergeCell ref="B285:B286"/>
    <mergeCell ref="C285:C286"/>
    <mergeCell ref="A287:A288"/>
    <mergeCell ref="B287:B288"/>
    <mergeCell ref="C287:C288"/>
    <mergeCell ref="A279:A280"/>
    <mergeCell ref="B279:B280"/>
    <mergeCell ref="C279:C280"/>
    <mergeCell ref="A282:A283"/>
    <mergeCell ref="B282:B283"/>
    <mergeCell ref="C282:C283"/>
    <mergeCell ref="A274:A275"/>
    <mergeCell ref="B274:B275"/>
    <mergeCell ref="C274:C275"/>
    <mergeCell ref="A277:A278"/>
    <mergeCell ref="B277:B278"/>
    <mergeCell ref="C277:C278"/>
    <mergeCell ref="A269:A270"/>
    <mergeCell ref="B269:B270"/>
    <mergeCell ref="C269:C270"/>
    <mergeCell ref="A271:A272"/>
    <mergeCell ref="B271:B272"/>
    <mergeCell ref="C271:C272"/>
    <mergeCell ref="A263:A264"/>
    <mergeCell ref="B263:B264"/>
    <mergeCell ref="C263:C264"/>
    <mergeCell ref="A266:A267"/>
    <mergeCell ref="B266:B267"/>
    <mergeCell ref="C266:C267"/>
    <mergeCell ref="A259:A260"/>
    <mergeCell ref="B259:B260"/>
    <mergeCell ref="C259:C260"/>
    <mergeCell ref="A261:A262"/>
    <mergeCell ref="B261:B262"/>
    <mergeCell ref="C261:C262"/>
    <mergeCell ref="A255:A256"/>
    <mergeCell ref="B255:B256"/>
    <mergeCell ref="C255:C256"/>
    <mergeCell ref="A257:A258"/>
    <mergeCell ref="B257:B258"/>
    <mergeCell ref="C257:C258"/>
    <mergeCell ref="A249:A250"/>
    <mergeCell ref="B249:B250"/>
    <mergeCell ref="C249:C250"/>
    <mergeCell ref="A252:A253"/>
    <mergeCell ref="B252:B253"/>
    <mergeCell ref="C252:C253"/>
    <mergeCell ref="A243:A244"/>
    <mergeCell ref="B243:B244"/>
    <mergeCell ref="C243:C244"/>
    <mergeCell ref="A246:A247"/>
    <mergeCell ref="B246:B247"/>
    <mergeCell ref="C246:C247"/>
    <mergeCell ref="A237:A238"/>
    <mergeCell ref="B237:B238"/>
    <mergeCell ref="C237:C238"/>
    <mergeCell ref="A240:A241"/>
    <mergeCell ref="B240:B241"/>
    <mergeCell ref="C240:C241"/>
    <mergeCell ref="A232:A233"/>
    <mergeCell ref="B232:B233"/>
    <mergeCell ref="C232:C233"/>
    <mergeCell ref="A235:A236"/>
    <mergeCell ref="B235:B236"/>
    <mergeCell ref="C235:C236"/>
    <mergeCell ref="A228:A229"/>
    <mergeCell ref="B228:B229"/>
    <mergeCell ref="C228:C229"/>
    <mergeCell ref="A230:A231"/>
    <mergeCell ref="B230:B231"/>
    <mergeCell ref="C230:C231"/>
    <mergeCell ref="A222:A223"/>
    <mergeCell ref="B222:B223"/>
    <mergeCell ref="C222:C223"/>
    <mergeCell ref="A225:A226"/>
    <mergeCell ref="B225:B226"/>
    <mergeCell ref="C225:C226"/>
    <mergeCell ref="A216:A217"/>
    <mergeCell ref="B216:B217"/>
    <mergeCell ref="C216:C217"/>
    <mergeCell ref="A219:A220"/>
    <mergeCell ref="B219:B220"/>
    <mergeCell ref="C219:C220"/>
    <mergeCell ref="A211:A212"/>
    <mergeCell ref="B211:B212"/>
    <mergeCell ref="C211:C212"/>
    <mergeCell ref="A214:A215"/>
    <mergeCell ref="B214:B215"/>
    <mergeCell ref="C214:C215"/>
    <mergeCell ref="A205:A206"/>
    <mergeCell ref="B205:B206"/>
    <mergeCell ref="C205:C206"/>
    <mergeCell ref="A208:A209"/>
    <mergeCell ref="B208:B209"/>
    <mergeCell ref="C208:C209"/>
    <mergeCell ref="A199:A200"/>
    <mergeCell ref="B199:B200"/>
    <mergeCell ref="C199:C200"/>
    <mergeCell ref="A202:A203"/>
    <mergeCell ref="B202:B203"/>
    <mergeCell ref="C202:C203"/>
    <mergeCell ref="A194:A195"/>
    <mergeCell ref="B194:B195"/>
    <mergeCell ref="C194:C195"/>
    <mergeCell ref="A197:A198"/>
    <mergeCell ref="B197:B198"/>
    <mergeCell ref="C197:C198"/>
    <mergeCell ref="A188:A189"/>
    <mergeCell ref="B188:B189"/>
    <mergeCell ref="C188:C189"/>
    <mergeCell ref="A192:A193"/>
    <mergeCell ref="B192:B193"/>
    <mergeCell ref="C192:C193"/>
    <mergeCell ref="A183:A184"/>
    <mergeCell ref="B183:B184"/>
    <mergeCell ref="C183:C184"/>
    <mergeCell ref="A185:A186"/>
    <mergeCell ref="B185:B186"/>
    <mergeCell ref="C185:C186"/>
    <mergeCell ref="A178:A179"/>
    <mergeCell ref="B178:B179"/>
    <mergeCell ref="C178:C179"/>
    <mergeCell ref="A180:A181"/>
    <mergeCell ref="B180:B181"/>
    <mergeCell ref="C180:C181"/>
    <mergeCell ref="A174:A175"/>
    <mergeCell ref="B174:B175"/>
    <mergeCell ref="C174:C175"/>
    <mergeCell ref="A176:A177"/>
    <mergeCell ref="B176:B177"/>
    <mergeCell ref="C176:C177"/>
    <mergeCell ref="A170:A171"/>
    <mergeCell ref="B170:B171"/>
    <mergeCell ref="C170:C171"/>
    <mergeCell ref="A172:A173"/>
    <mergeCell ref="B172:B173"/>
    <mergeCell ref="C172:C173"/>
    <mergeCell ref="A165:A166"/>
    <mergeCell ref="B165:B166"/>
    <mergeCell ref="C165:C166"/>
    <mergeCell ref="A167:A168"/>
    <mergeCell ref="B167:B168"/>
    <mergeCell ref="C167:C168"/>
    <mergeCell ref="A160:A161"/>
    <mergeCell ref="B160:B161"/>
    <mergeCell ref="C160:C161"/>
    <mergeCell ref="A163:A164"/>
    <mergeCell ref="B163:B164"/>
    <mergeCell ref="C163:C164"/>
    <mergeCell ref="A152:A153"/>
    <mergeCell ref="B152:B153"/>
    <mergeCell ref="C152:C153"/>
    <mergeCell ref="A154:A155"/>
    <mergeCell ref="B154:B155"/>
    <mergeCell ref="C154:C155"/>
    <mergeCell ref="A148:A149"/>
    <mergeCell ref="B148:B149"/>
    <mergeCell ref="C148:C149"/>
    <mergeCell ref="A150:A151"/>
    <mergeCell ref="B150:B151"/>
    <mergeCell ref="C150:C151"/>
    <mergeCell ref="A143:A144"/>
    <mergeCell ref="B143:B144"/>
    <mergeCell ref="C143:C144"/>
    <mergeCell ref="A145:A146"/>
    <mergeCell ref="B145:B146"/>
    <mergeCell ref="C145:C146"/>
    <mergeCell ref="A137:A138"/>
    <mergeCell ref="B137:B138"/>
    <mergeCell ref="C137:C138"/>
    <mergeCell ref="A140:A141"/>
    <mergeCell ref="B140:B141"/>
    <mergeCell ref="C140:C141"/>
    <mergeCell ref="A131:A132"/>
    <mergeCell ref="B131:B132"/>
    <mergeCell ref="C131:C132"/>
    <mergeCell ref="A134:A135"/>
    <mergeCell ref="B134:B135"/>
    <mergeCell ref="C134:C135"/>
    <mergeCell ref="A127:A128"/>
    <mergeCell ref="B127:B128"/>
    <mergeCell ref="C127:C128"/>
    <mergeCell ref="A129:A130"/>
    <mergeCell ref="B129:B130"/>
    <mergeCell ref="C129:C130"/>
    <mergeCell ref="A122:A123"/>
    <mergeCell ref="B122:B123"/>
    <mergeCell ref="C122:C123"/>
    <mergeCell ref="A124:A125"/>
    <mergeCell ref="B124:B125"/>
    <mergeCell ref="C124:C125"/>
    <mergeCell ref="A117:A118"/>
    <mergeCell ref="B117:B118"/>
    <mergeCell ref="C117:C118"/>
    <mergeCell ref="A119:A120"/>
    <mergeCell ref="B119:B120"/>
    <mergeCell ref="C119:C120"/>
    <mergeCell ref="A112:A113"/>
    <mergeCell ref="B112:B113"/>
    <mergeCell ref="C112:C113"/>
    <mergeCell ref="A115:A116"/>
    <mergeCell ref="B115:B116"/>
    <mergeCell ref="C115:C116"/>
    <mergeCell ref="A106:A107"/>
    <mergeCell ref="B106:B107"/>
    <mergeCell ref="C106:C107"/>
    <mergeCell ref="A109:A110"/>
    <mergeCell ref="B109:B110"/>
    <mergeCell ref="C109:C110"/>
    <mergeCell ref="A101:A102"/>
    <mergeCell ref="B101:B102"/>
    <mergeCell ref="C101:C102"/>
    <mergeCell ref="A103:A104"/>
    <mergeCell ref="B103:B104"/>
    <mergeCell ref="C103:C104"/>
    <mergeCell ref="A95:A96"/>
    <mergeCell ref="B95:B96"/>
    <mergeCell ref="C95:C96"/>
    <mergeCell ref="A98:A99"/>
    <mergeCell ref="B98:B99"/>
    <mergeCell ref="C98:C99"/>
    <mergeCell ref="A90:A91"/>
    <mergeCell ref="B90:B91"/>
    <mergeCell ref="C90:C91"/>
    <mergeCell ref="A93:A94"/>
    <mergeCell ref="B93:B94"/>
    <mergeCell ref="C93:C94"/>
    <mergeCell ref="A86:A87"/>
    <mergeCell ref="B86:B87"/>
    <mergeCell ref="C86:C87"/>
    <mergeCell ref="A88:A89"/>
    <mergeCell ref="B88:B89"/>
    <mergeCell ref="C88:C89"/>
    <mergeCell ref="A81:A82"/>
    <mergeCell ref="B81:B82"/>
    <mergeCell ref="C81:C82"/>
    <mergeCell ref="A84:A85"/>
    <mergeCell ref="B84:B85"/>
    <mergeCell ref="C84:C85"/>
    <mergeCell ref="A76:A77"/>
    <mergeCell ref="B76:B77"/>
    <mergeCell ref="C76:C77"/>
    <mergeCell ref="A79:A80"/>
    <mergeCell ref="B79:B80"/>
    <mergeCell ref="C79:C80"/>
    <mergeCell ref="A21:A22"/>
    <mergeCell ref="B21:B22"/>
    <mergeCell ref="C21:C22"/>
    <mergeCell ref="A57:A58"/>
    <mergeCell ref="B57:B58"/>
    <mergeCell ref="C57:C58"/>
    <mergeCell ref="A15:A16"/>
    <mergeCell ref="B15:B16"/>
    <mergeCell ref="C15:C16"/>
    <mergeCell ref="A17:A18"/>
    <mergeCell ref="B17:B18"/>
    <mergeCell ref="C17:C18"/>
    <mergeCell ref="B2:K4"/>
    <mergeCell ref="AI2:AT2"/>
    <mergeCell ref="AI3:AT3"/>
    <mergeCell ref="AI4:AT4"/>
    <mergeCell ref="B5:K5"/>
    <mergeCell ref="AG5:AR5"/>
    <mergeCell ref="AK7:AL7"/>
    <mergeCell ref="AN7:AO7"/>
    <mergeCell ref="A11:A12"/>
    <mergeCell ref="B11:B12"/>
    <mergeCell ref="C11:C12"/>
    <mergeCell ref="A13:A14"/>
    <mergeCell ref="B13:B14"/>
    <mergeCell ref="C13:C14"/>
    <mergeCell ref="U7:V7"/>
    <mergeCell ref="X7:Y7"/>
    <mergeCell ref="AA7:AB7"/>
    <mergeCell ref="AC7:AD7"/>
    <mergeCell ref="AF7:AG7"/>
    <mergeCell ref="AI7:AJ7"/>
    <mergeCell ref="I7:I8"/>
    <mergeCell ref="J7:J8"/>
    <mergeCell ref="K7:K8"/>
    <mergeCell ref="L7:M7"/>
    <mergeCell ref="O7:P7"/>
    <mergeCell ref="R7:S7"/>
    <mergeCell ref="C7:C8"/>
    <mergeCell ref="D7:D8"/>
    <mergeCell ref="E7:E8"/>
    <mergeCell ref="F7:F8"/>
    <mergeCell ref="G7:G8"/>
    <mergeCell ref="H7:H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002"/>
  <sheetViews>
    <sheetView topLeftCell="A45" workbookViewId="0">
      <selection sqref="A1:XFD1048576"/>
    </sheetView>
  </sheetViews>
  <sheetFormatPr defaultColWidth="18.85546875" defaultRowHeight="15.75"/>
  <cols>
    <col min="1" max="1" width="8.7109375" style="88" customWidth="1"/>
    <col min="2" max="2" width="58.7109375" style="147" customWidth="1"/>
    <col min="3" max="3" width="15" style="148" customWidth="1"/>
    <col min="4" max="4" width="7.28515625" style="84" hidden="1" customWidth="1"/>
    <col min="5" max="5" width="3.42578125" style="6" hidden="1" customWidth="1"/>
    <col min="6" max="6" width="3.140625" style="6" hidden="1" customWidth="1"/>
    <col min="7" max="7" width="3.85546875" style="81" hidden="1" customWidth="1"/>
    <col min="8" max="8" width="4" style="6" hidden="1" customWidth="1"/>
    <col min="9" max="9" width="4.7109375" style="86" hidden="1" customWidth="1"/>
    <col min="10" max="10" width="4.42578125" style="6" hidden="1" customWidth="1"/>
    <col min="11" max="11" width="4.140625" style="86" hidden="1" customWidth="1"/>
    <col min="12" max="12" width="0.42578125" style="6" hidden="1" customWidth="1"/>
    <col min="13" max="13" width="4" style="6" hidden="1" customWidth="1"/>
    <col min="14" max="14" width="0.140625" style="6" hidden="1" customWidth="1"/>
    <col min="15" max="15" width="3.5703125" style="6" hidden="1" customWidth="1"/>
    <col min="16" max="16" width="3.7109375" style="6" hidden="1" customWidth="1"/>
    <col min="17" max="17" width="0.140625" style="6" hidden="1" customWidth="1"/>
    <col min="18" max="18" width="3.7109375" style="6" hidden="1" customWidth="1"/>
    <col min="19" max="19" width="3.42578125" style="6" hidden="1" customWidth="1"/>
    <col min="20" max="20" width="3.85546875" style="6" hidden="1" customWidth="1"/>
    <col min="21" max="21" width="4.42578125" style="6" hidden="1" customWidth="1"/>
    <col min="22" max="22" width="4.28515625" style="6" hidden="1" customWidth="1"/>
    <col min="23" max="24" width="4" style="6" hidden="1" customWidth="1"/>
    <col min="25" max="25" width="4.28515625" style="6" hidden="1" customWidth="1"/>
    <col min="26" max="26" width="0.5703125" style="6" hidden="1" customWidth="1"/>
    <col min="27" max="27" width="4.85546875" style="6" hidden="1" customWidth="1"/>
    <col min="28" max="28" width="4" style="6" hidden="1" customWidth="1"/>
    <col min="29" max="29" width="4.5703125" style="6" hidden="1" customWidth="1"/>
    <col min="30" max="30" width="3.42578125" style="6" hidden="1" customWidth="1"/>
    <col min="31" max="31" width="4.140625" style="6" hidden="1" customWidth="1"/>
    <col min="32" max="32" width="3.85546875" style="6" hidden="1" customWidth="1"/>
    <col min="33" max="33" width="3.5703125" style="6" hidden="1" customWidth="1"/>
    <col min="34" max="34" width="4.7109375" style="6" hidden="1" customWidth="1"/>
    <col min="35" max="35" width="0.42578125" style="153" hidden="1" customWidth="1"/>
    <col min="36" max="36" width="6.28515625" style="154" hidden="1" customWidth="1"/>
    <col min="37" max="37" width="18.42578125" style="154" customWidth="1"/>
    <col min="38" max="38" width="10" style="154" customWidth="1"/>
    <col min="39" max="39" width="0.140625" style="153" customWidth="1"/>
    <col min="40" max="40" width="6.5703125" style="154" hidden="1" customWidth="1"/>
    <col min="41" max="41" width="4" style="154" hidden="1" customWidth="1"/>
    <col min="42" max="42" width="12" style="153" customWidth="1"/>
    <col min="43" max="43" width="14.5703125" style="154" customWidth="1"/>
    <col min="44" max="256" width="18.85546875" style="6"/>
    <col min="257" max="257" width="8.7109375" style="6" customWidth="1"/>
    <col min="258" max="258" width="58.7109375" style="6" customWidth="1"/>
    <col min="259" max="259" width="15" style="6" customWidth="1"/>
    <col min="260" max="292" width="0" style="6" hidden="1" customWidth="1"/>
    <col min="293" max="293" width="18.42578125" style="6" customWidth="1"/>
    <col min="294" max="294" width="10" style="6" customWidth="1"/>
    <col min="295" max="295" width="0.140625" style="6" customWidth="1"/>
    <col min="296" max="297" width="0" style="6" hidden="1" customWidth="1"/>
    <col min="298" max="298" width="12" style="6" customWidth="1"/>
    <col min="299" max="299" width="14.5703125" style="6" customWidth="1"/>
    <col min="300" max="512" width="18.85546875" style="6"/>
    <col min="513" max="513" width="8.7109375" style="6" customWidth="1"/>
    <col min="514" max="514" width="58.7109375" style="6" customWidth="1"/>
    <col min="515" max="515" width="15" style="6" customWidth="1"/>
    <col min="516" max="548" width="0" style="6" hidden="1" customWidth="1"/>
    <col min="549" max="549" width="18.42578125" style="6" customWidth="1"/>
    <col min="550" max="550" width="10" style="6" customWidth="1"/>
    <col min="551" max="551" width="0.140625" style="6" customWidth="1"/>
    <col min="552" max="553" width="0" style="6" hidden="1" customWidth="1"/>
    <col min="554" max="554" width="12" style="6" customWidth="1"/>
    <col min="555" max="555" width="14.5703125" style="6" customWidth="1"/>
    <col min="556" max="768" width="18.85546875" style="6"/>
    <col min="769" max="769" width="8.7109375" style="6" customWidth="1"/>
    <col min="770" max="770" width="58.7109375" style="6" customWidth="1"/>
    <col min="771" max="771" width="15" style="6" customWidth="1"/>
    <col min="772" max="804" width="0" style="6" hidden="1" customWidth="1"/>
    <col min="805" max="805" width="18.42578125" style="6" customWidth="1"/>
    <col min="806" max="806" width="10" style="6" customWidth="1"/>
    <col min="807" max="807" width="0.140625" style="6" customWidth="1"/>
    <col min="808" max="809" width="0" style="6" hidden="1" customWidth="1"/>
    <col min="810" max="810" width="12" style="6" customWidth="1"/>
    <col min="811" max="811" width="14.5703125" style="6" customWidth="1"/>
    <col min="812" max="1024" width="18.85546875" style="6"/>
    <col min="1025" max="1025" width="8.7109375" style="6" customWidth="1"/>
    <col min="1026" max="1026" width="58.7109375" style="6" customWidth="1"/>
    <col min="1027" max="1027" width="15" style="6" customWidth="1"/>
    <col min="1028" max="1060" width="0" style="6" hidden="1" customWidth="1"/>
    <col min="1061" max="1061" width="18.42578125" style="6" customWidth="1"/>
    <col min="1062" max="1062" width="10" style="6" customWidth="1"/>
    <col min="1063" max="1063" width="0.140625" style="6" customWidth="1"/>
    <col min="1064" max="1065" width="0" style="6" hidden="1" customWidth="1"/>
    <col min="1066" max="1066" width="12" style="6" customWidth="1"/>
    <col min="1067" max="1067" width="14.5703125" style="6" customWidth="1"/>
    <col min="1068" max="1280" width="18.85546875" style="6"/>
    <col min="1281" max="1281" width="8.7109375" style="6" customWidth="1"/>
    <col min="1282" max="1282" width="58.7109375" style="6" customWidth="1"/>
    <col min="1283" max="1283" width="15" style="6" customWidth="1"/>
    <col min="1284" max="1316" width="0" style="6" hidden="1" customWidth="1"/>
    <col min="1317" max="1317" width="18.42578125" style="6" customWidth="1"/>
    <col min="1318" max="1318" width="10" style="6" customWidth="1"/>
    <col min="1319" max="1319" width="0.140625" style="6" customWidth="1"/>
    <col min="1320" max="1321" width="0" style="6" hidden="1" customWidth="1"/>
    <col min="1322" max="1322" width="12" style="6" customWidth="1"/>
    <col min="1323" max="1323" width="14.5703125" style="6" customWidth="1"/>
    <col min="1324" max="1536" width="18.85546875" style="6"/>
    <col min="1537" max="1537" width="8.7109375" style="6" customWidth="1"/>
    <col min="1538" max="1538" width="58.7109375" style="6" customWidth="1"/>
    <col min="1539" max="1539" width="15" style="6" customWidth="1"/>
    <col min="1540" max="1572" width="0" style="6" hidden="1" customWidth="1"/>
    <col min="1573" max="1573" width="18.42578125" style="6" customWidth="1"/>
    <col min="1574" max="1574" width="10" style="6" customWidth="1"/>
    <col min="1575" max="1575" width="0.140625" style="6" customWidth="1"/>
    <col min="1576" max="1577" width="0" style="6" hidden="1" customWidth="1"/>
    <col min="1578" max="1578" width="12" style="6" customWidth="1"/>
    <col min="1579" max="1579" width="14.5703125" style="6" customWidth="1"/>
    <col min="1580" max="1792" width="18.85546875" style="6"/>
    <col min="1793" max="1793" width="8.7109375" style="6" customWidth="1"/>
    <col min="1794" max="1794" width="58.7109375" style="6" customWidth="1"/>
    <col min="1795" max="1795" width="15" style="6" customWidth="1"/>
    <col min="1796" max="1828" width="0" style="6" hidden="1" customWidth="1"/>
    <col min="1829" max="1829" width="18.42578125" style="6" customWidth="1"/>
    <col min="1830" max="1830" width="10" style="6" customWidth="1"/>
    <col min="1831" max="1831" width="0.140625" style="6" customWidth="1"/>
    <col min="1832" max="1833" width="0" style="6" hidden="1" customWidth="1"/>
    <col min="1834" max="1834" width="12" style="6" customWidth="1"/>
    <col min="1835" max="1835" width="14.5703125" style="6" customWidth="1"/>
    <col min="1836" max="2048" width="18.85546875" style="6"/>
    <col min="2049" max="2049" width="8.7109375" style="6" customWidth="1"/>
    <col min="2050" max="2050" width="58.7109375" style="6" customWidth="1"/>
    <col min="2051" max="2051" width="15" style="6" customWidth="1"/>
    <col min="2052" max="2084" width="0" style="6" hidden="1" customWidth="1"/>
    <col min="2085" max="2085" width="18.42578125" style="6" customWidth="1"/>
    <col min="2086" max="2086" width="10" style="6" customWidth="1"/>
    <col min="2087" max="2087" width="0.140625" style="6" customWidth="1"/>
    <col min="2088" max="2089" width="0" style="6" hidden="1" customWidth="1"/>
    <col min="2090" max="2090" width="12" style="6" customWidth="1"/>
    <col min="2091" max="2091" width="14.5703125" style="6" customWidth="1"/>
    <col min="2092" max="2304" width="18.85546875" style="6"/>
    <col min="2305" max="2305" width="8.7109375" style="6" customWidth="1"/>
    <col min="2306" max="2306" width="58.7109375" style="6" customWidth="1"/>
    <col min="2307" max="2307" width="15" style="6" customWidth="1"/>
    <col min="2308" max="2340" width="0" style="6" hidden="1" customWidth="1"/>
    <col min="2341" max="2341" width="18.42578125" style="6" customWidth="1"/>
    <col min="2342" max="2342" width="10" style="6" customWidth="1"/>
    <col min="2343" max="2343" width="0.140625" style="6" customWidth="1"/>
    <col min="2344" max="2345" width="0" style="6" hidden="1" customWidth="1"/>
    <col min="2346" max="2346" width="12" style="6" customWidth="1"/>
    <col min="2347" max="2347" width="14.5703125" style="6" customWidth="1"/>
    <col min="2348" max="2560" width="18.85546875" style="6"/>
    <col min="2561" max="2561" width="8.7109375" style="6" customWidth="1"/>
    <col min="2562" max="2562" width="58.7109375" style="6" customWidth="1"/>
    <col min="2563" max="2563" width="15" style="6" customWidth="1"/>
    <col min="2564" max="2596" width="0" style="6" hidden="1" customWidth="1"/>
    <col min="2597" max="2597" width="18.42578125" style="6" customWidth="1"/>
    <col min="2598" max="2598" width="10" style="6" customWidth="1"/>
    <col min="2599" max="2599" width="0.140625" style="6" customWidth="1"/>
    <col min="2600" max="2601" width="0" style="6" hidden="1" customWidth="1"/>
    <col min="2602" max="2602" width="12" style="6" customWidth="1"/>
    <col min="2603" max="2603" width="14.5703125" style="6" customWidth="1"/>
    <col min="2604" max="2816" width="18.85546875" style="6"/>
    <col min="2817" max="2817" width="8.7109375" style="6" customWidth="1"/>
    <col min="2818" max="2818" width="58.7109375" style="6" customWidth="1"/>
    <col min="2819" max="2819" width="15" style="6" customWidth="1"/>
    <col min="2820" max="2852" width="0" style="6" hidden="1" customWidth="1"/>
    <col min="2853" max="2853" width="18.42578125" style="6" customWidth="1"/>
    <col min="2854" max="2854" width="10" style="6" customWidth="1"/>
    <col min="2855" max="2855" width="0.140625" style="6" customWidth="1"/>
    <col min="2856" max="2857" width="0" style="6" hidden="1" customWidth="1"/>
    <col min="2858" max="2858" width="12" style="6" customWidth="1"/>
    <col min="2859" max="2859" width="14.5703125" style="6" customWidth="1"/>
    <col min="2860" max="3072" width="18.85546875" style="6"/>
    <col min="3073" max="3073" width="8.7109375" style="6" customWidth="1"/>
    <col min="3074" max="3074" width="58.7109375" style="6" customWidth="1"/>
    <col min="3075" max="3075" width="15" style="6" customWidth="1"/>
    <col min="3076" max="3108" width="0" style="6" hidden="1" customWidth="1"/>
    <col min="3109" max="3109" width="18.42578125" style="6" customWidth="1"/>
    <col min="3110" max="3110" width="10" style="6" customWidth="1"/>
    <col min="3111" max="3111" width="0.140625" style="6" customWidth="1"/>
    <col min="3112" max="3113" width="0" style="6" hidden="1" customWidth="1"/>
    <col min="3114" max="3114" width="12" style="6" customWidth="1"/>
    <col min="3115" max="3115" width="14.5703125" style="6" customWidth="1"/>
    <col min="3116" max="3328" width="18.85546875" style="6"/>
    <col min="3329" max="3329" width="8.7109375" style="6" customWidth="1"/>
    <col min="3330" max="3330" width="58.7109375" style="6" customWidth="1"/>
    <col min="3331" max="3331" width="15" style="6" customWidth="1"/>
    <col min="3332" max="3364" width="0" style="6" hidden="1" customWidth="1"/>
    <col min="3365" max="3365" width="18.42578125" style="6" customWidth="1"/>
    <col min="3366" max="3366" width="10" style="6" customWidth="1"/>
    <col min="3367" max="3367" width="0.140625" style="6" customWidth="1"/>
    <col min="3368" max="3369" width="0" style="6" hidden="1" customWidth="1"/>
    <col min="3370" max="3370" width="12" style="6" customWidth="1"/>
    <col min="3371" max="3371" width="14.5703125" style="6" customWidth="1"/>
    <col min="3372" max="3584" width="18.85546875" style="6"/>
    <col min="3585" max="3585" width="8.7109375" style="6" customWidth="1"/>
    <col min="3586" max="3586" width="58.7109375" style="6" customWidth="1"/>
    <col min="3587" max="3587" width="15" style="6" customWidth="1"/>
    <col min="3588" max="3620" width="0" style="6" hidden="1" customWidth="1"/>
    <col min="3621" max="3621" width="18.42578125" style="6" customWidth="1"/>
    <col min="3622" max="3622" width="10" style="6" customWidth="1"/>
    <col min="3623" max="3623" width="0.140625" style="6" customWidth="1"/>
    <col min="3624" max="3625" width="0" style="6" hidden="1" customWidth="1"/>
    <col min="3626" max="3626" width="12" style="6" customWidth="1"/>
    <col min="3627" max="3627" width="14.5703125" style="6" customWidth="1"/>
    <col min="3628" max="3840" width="18.85546875" style="6"/>
    <col min="3841" max="3841" width="8.7109375" style="6" customWidth="1"/>
    <col min="3842" max="3842" width="58.7109375" style="6" customWidth="1"/>
    <col min="3843" max="3843" width="15" style="6" customWidth="1"/>
    <col min="3844" max="3876" width="0" style="6" hidden="1" customWidth="1"/>
    <col min="3877" max="3877" width="18.42578125" style="6" customWidth="1"/>
    <col min="3878" max="3878" width="10" style="6" customWidth="1"/>
    <col min="3879" max="3879" width="0.140625" style="6" customWidth="1"/>
    <col min="3880" max="3881" width="0" style="6" hidden="1" customWidth="1"/>
    <col min="3882" max="3882" width="12" style="6" customWidth="1"/>
    <col min="3883" max="3883" width="14.5703125" style="6" customWidth="1"/>
    <col min="3884" max="4096" width="18.85546875" style="6"/>
    <col min="4097" max="4097" width="8.7109375" style="6" customWidth="1"/>
    <col min="4098" max="4098" width="58.7109375" style="6" customWidth="1"/>
    <col min="4099" max="4099" width="15" style="6" customWidth="1"/>
    <col min="4100" max="4132" width="0" style="6" hidden="1" customWidth="1"/>
    <col min="4133" max="4133" width="18.42578125" style="6" customWidth="1"/>
    <col min="4134" max="4134" width="10" style="6" customWidth="1"/>
    <col min="4135" max="4135" width="0.140625" style="6" customWidth="1"/>
    <col min="4136" max="4137" width="0" style="6" hidden="1" customWidth="1"/>
    <col min="4138" max="4138" width="12" style="6" customWidth="1"/>
    <col min="4139" max="4139" width="14.5703125" style="6" customWidth="1"/>
    <col min="4140" max="4352" width="18.85546875" style="6"/>
    <col min="4353" max="4353" width="8.7109375" style="6" customWidth="1"/>
    <col min="4354" max="4354" width="58.7109375" style="6" customWidth="1"/>
    <col min="4355" max="4355" width="15" style="6" customWidth="1"/>
    <col min="4356" max="4388" width="0" style="6" hidden="1" customWidth="1"/>
    <col min="4389" max="4389" width="18.42578125" style="6" customWidth="1"/>
    <col min="4390" max="4390" width="10" style="6" customWidth="1"/>
    <col min="4391" max="4391" width="0.140625" style="6" customWidth="1"/>
    <col min="4392" max="4393" width="0" style="6" hidden="1" customWidth="1"/>
    <col min="4394" max="4394" width="12" style="6" customWidth="1"/>
    <col min="4395" max="4395" width="14.5703125" style="6" customWidth="1"/>
    <col min="4396" max="4608" width="18.85546875" style="6"/>
    <col min="4609" max="4609" width="8.7109375" style="6" customWidth="1"/>
    <col min="4610" max="4610" width="58.7109375" style="6" customWidth="1"/>
    <col min="4611" max="4611" width="15" style="6" customWidth="1"/>
    <col min="4612" max="4644" width="0" style="6" hidden="1" customWidth="1"/>
    <col min="4645" max="4645" width="18.42578125" style="6" customWidth="1"/>
    <col min="4646" max="4646" width="10" style="6" customWidth="1"/>
    <col min="4647" max="4647" width="0.140625" style="6" customWidth="1"/>
    <col min="4648" max="4649" width="0" style="6" hidden="1" customWidth="1"/>
    <col min="4650" max="4650" width="12" style="6" customWidth="1"/>
    <col min="4651" max="4651" width="14.5703125" style="6" customWidth="1"/>
    <col min="4652" max="4864" width="18.85546875" style="6"/>
    <col min="4865" max="4865" width="8.7109375" style="6" customWidth="1"/>
    <col min="4866" max="4866" width="58.7109375" style="6" customWidth="1"/>
    <col min="4867" max="4867" width="15" style="6" customWidth="1"/>
    <col min="4868" max="4900" width="0" style="6" hidden="1" customWidth="1"/>
    <col min="4901" max="4901" width="18.42578125" style="6" customWidth="1"/>
    <col min="4902" max="4902" width="10" style="6" customWidth="1"/>
    <col min="4903" max="4903" width="0.140625" style="6" customWidth="1"/>
    <col min="4904" max="4905" width="0" style="6" hidden="1" customWidth="1"/>
    <col min="4906" max="4906" width="12" style="6" customWidth="1"/>
    <col min="4907" max="4907" width="14.5703125" style="6" customWidth="1"/>
    <col min="4908" max="5120" width="18.85546875" style="6"/>
    <col min="5121" max="5121" width="8.7109375" style="6" customWidth="1"/>
    <col min="5122" max="5122" width="58.7109375" style="6" customWidth="1"/>
    <col min="5123" max="5123" width="15" style="6" customWidth="1"/>
    <col min="5124" max="5156" width="0" style="6" hidden="1" customWidth="1"/>
    <col min="5157" max="5157" width="18.42578125" style="6" customWidth="1"/>
    <col min="5158" max="5158" width="10" style="6" customWidth="1"/>
    <col min="5159" max="5159" width="0.140625" style="6" customWidth="1"/>
    <col min="5160" max="5161" width="0" style="6" hidden="1" customWidth="1"/>
    <col min="5162" max="5162" width="12" style="6" customWidth="1"/>
    <col min="5163" max="5163" width="14.5703125" style="6" customWidth="1"/>
    <col min="5164" max="5376" width="18.85546875" style="6"/>
    <col min="5377" max="5377" width="8.7109375" style="6" customWidth="1"/>
    <col min="5378" max="5378" width="58.7109375" style="6" customWidth="1"/>
    <col min="5379" max="5379" width="15" style="6" customWidth="1"/>
    <col min="5380" max="5412" width="0" style="6" hidden="1" customWidth="1"/>
    <col min="5413" max="5413" width="18.42578125" style="6" customWidth="1"/>
    <col min="5414" max="5414" width="10" style="6" customWidth="1"/>
    <col min="5415" max="5415" width="0.140625" style="6" customWidth="1"/>
    <col min="5416" max="5417" width="0" style="6" hidden="1" customWidth="1"/>
    <col min="5418" max="5418" width="12" style="6" customWidth="1"/>
    <col min="5419" max="5419" width="14.5703125" style="6" customWidth="1"/>
    <col min="5420" max="5632" width="18.85546875" style="6"/>
    <col min="5633" max="5633" width="8.7109375" style="6" customWidth="1"/>
    <col min="5634" max="5634" width="58.7109375" style="6" customWidth="1"/>
    <col min="5635" max="5635" width="15" style="6" customWidth="1"/>
    <col min="5636" max="5668" width="0" style="6" hidden="1" customWidth="1"/>
    <col min="5669" max="5669" width="18.42578125" style="6" customWidth="1"/>
    <col min="5670" max="5670" width="10" style="6" customWidth="1"/>
    <col min="5671" max="5671" width="0.140625" style="6" customWidth="1"/>
    <col min="5672" max="5673" width="0" style="6" hidden="1" customWidth="1"/>
    <col min="5674" max="5674" width="12" style="6" customWidth="1"/>
    <col min="5675" max="5675" width="14.5703125" style="6" customWidth="1"/>
    <col min="5676" max="5888" width="18.85546875" style="6"/>
    <col min="5889" max="5889" width="8.7109375" style="6" customWidth="1"/>
    <col min="5890" max="5890" width="58.7109375" style="6" customWidth="1"/>
    <col min="5891" max="5891" width="15" style="6" customWidth="1"/>
    <col min="5892" max="5924" width="0" style="6" hidden="1" customWidth="1"/>
    <col min="5925" max="5925" width="18.42578125" style="6" customWidth="1"/>
    <col min="5926" max="5926" width="10" style="6" customWidth="1"/>
    <col min="5927" max="5927" width="0.140625" style="6" customWidth="1"/>
    <col min="5928" max="5929" width="0" style="6" hidden="1" customWidth="1"/>
    <col min="5930" max="5930" width="12" style="6" customWidth="1"/>
    <col min="5931" max="5931" width="14.5703125" style="6" customWidth="1"/>
    <col min="5932" max="6144" width="18.85546875" style="6"/>
    <col min="6145" max="6145" width="8.7109375" style="6" customWidth="1"/>
    <col min="6146" max="6146" width="58.7109375" style="6" customWidth="1"/>
    <col min="6147" max="6147" width="15" style="6" customWidth="1"/>
    <col min="6148" max="6180" width="0" style="6" hidden="1" customWidth="1"/>
    <col min="6181" max="6181" width="18.42578125" style="6" customWidth="1"/>
    <col min="6182" max="6182" width="10" style="6" customWidth="1"/>
    <col min="6183" max="6183" width="0.140625" style="6" customWidth="1"/>
    <col min="6184" max="6185" width="0" style="6" hidden="1" customWidth="1"/>
    <col min="6186" max="6186" width="12" style="6" customWidth="1"/>
    <col min="6187" max="6187" width="14.5703125" style="6" customWidth="1"/>
    <col min="6188" max="6400" width="18.85546875" style="6"/>
    <col min="6401" max="6401" width="8.7109375" style="6" customWidth="1"/>
    <col min="6402" max="6402" width="58.7109375" style="6" customWidth="1"/>
    <col min="6403" max="6403" width="15" style="6" customWidth="1"/>
    <col min="6404" max="6436" width="0" style="6" hidden="1" customWidth="1"/>
    <col min="6437" max="6437" width="18.42578125" style="6" customWidth="1"/>
    <col min="6438" max="6438" width="10" style="6" customWidth="1"/>
    <col min="6439" max="6439" width="0.140625" style="6" customWidth="1"/>
    <col min="6440" max="6441" width="0" style="6" hidden="1" customWidth="1"/>
    <col min="6442" max="6442" width="12" style="6" customWidth="1"/>
    <col min="6443" max="6443" width="14.5703125" style="6" customWidth="1"/>
    <col min="6444" max="6656" width="18.85546875" style="6"/>
    <col min="6657" max="6657" width="8.7109375" style="6" customWidth="1"/>
    <col min="6658" max="6658" width="58.7109375" style="6" customWidth="1"/>
    <col min="6659" max="6659" width="15" style="6" customWidth="1"/>
    <col min="6660" max="6692" width="0" style="6" hidden="1" customWidth="1"/>
    <col min="6693" max="6693" width="18.42578125" style="6" customWidth="1"/>
    <col min="6694" max="6694" width="10" style="6" customWidth="1"/>
    <col min="6695" max="6695" width="0.140625" style="6" customWidth="1"/>
    <col min="6696" max="6697" width="0" style="6" hidden="1" customWidth="1"/>
    <col min="6698" max="6698" width="12" style="6" customWidth="1"/>
    <col min="6699" max="6699" width="14.5703125" style="6" customWidth="1"/>
    <col min="6700" max="6912" width="18.85546875" style="6"/>
    <col min="6913" max="6913" width="8.7109375" style="6" customWidth="1"/>
    <col min="6914" max="6914" width="58.7109375" style="6" customWidth="1"/>
    <col min="6915" max="6915" width="15" style="6" customWidth="1"/>
    <col min="6916" max="6948" width="0" style="6" hidden="1" customWidth="1"/>
    <col min="6949" max="6949" width="18.42578125" style="6" customWidth="1"/>
    <col min="6950" max="6950" width="10" style="6" customWidth="1"/>
    <col min="6951" max="6951" width="0.140625" style="6" customWidth="1"/>
    <col min="6952" max="6953" width="0" style="6" hidden="1" customWidth="1"/>
    <col min="6954" max="6954" width="12" style="6" customWidth="1"/>
    <col min="6955" max="6955" width="14.5703125" style="6" customWidth="1"/>
    <col min="6956" max="7168" width="18.85546875" style="6"/>
    <col min="7169" max="7169" width="8.7109375" style="6" customWidth="1"/>
    <col min="7170" max="7170" width="58.7109375" style="6" customWidth="1"/>
    <col min="7171" max="7171" width="15" style="6" customWidth="1"/>
    <col min="7172" max="7204" width="0" style="6" hidden="1" customWidth="1"/>
    <col min="7205" max="7205" width="18.42578125" style="6" customWidth="1"/>
    <col min="7206" max="7206" width="10" style="6" customWidth="1"/>
    <col min="7207" max="7207" width="0.140625" style="6" customWidth="1"/>
    <col min="7208" max="7209" width="0" style="6" hidden="1" customWidth="1"/>
    <col min="7210" max="7210" width="12" style="6" customWidth="1"/>
    <col min="7211" max="7211" width="14.5703125" style="6" customWidth="1"/>
    <col min="7212" max="7424" width="18.85546875" style="6"/>
    <col min="7425" max="7425" width="8.7109375" style="6" customWidth="1"/>
    <col min="7426" max="7426" width="58.7109375" style="6" customWidth="1"/>
    <col min="7427" max="7427" width="15" style="6" customWidth="1"/>
    <col min="7428" max="7460" width="0" style="6" hidden="1" customWidth="1"/>
    <col min="7461" max="7461" width="18.42578125" style="6" customWidth="1"/>
    <col min="7462" max="7462" width="10" style="6" customWidth="1"/>
    <col min="7463" max="7463" width="0.140625" style="6" customWidth="1"/>
    <col min="7464" max="7465" width="0" style="6" hidden="1" customWidth="1"/>
    <col min="7466" max="7466" width="12" style="6" customWidth="1"/>
    <col min="7467" max="7467" width="14.5703125" style="6" customWidth="1"/>
    <col min="7468" max="7680" width="18.85546875" style="6"/>
    <col min="7681" max="7681" width="8.7109375" style="6" customWidth="1"/>
    <col min="7682" max="7682" width="58.7109375" style="6" customWidth="1"/>
    <col min="7683" max="7683" width="15" style="6" customWidth="1"/>
    <col min="7684" max="7716" width="0" style="6" hidden="1" customWidth="1"/>
    <col min="7717" max="7717" width="18.42578125" style="6" customWidth="1"/>
    <col min="7718" max="7718" width="10" style="6" customWidth="1"/>
    <col min="7719" max="7719" width="0.140625" style="6" customWidth="1"/>
    <col min="7720" max="7721" width="0" style="6" hidden="1" customWidth="1"/>
    <col min="7722" max="7722" width="12" style="6" customWidth="1"/>
    <col min="7723" max="7723" width="14.5703125" style="6" customWidth="1"/>
    <col min="7724" max="7936" width="18.85546875" style="6"/>
    <col min="7937" max="7937" width="8.7109375" style="6" customWidth="1"/>
    <col min="7938" max="7938" width="58.7109375" style="6" customWidth="1"/>
    <col min="7939" max="7939" width="15" style="6" customWidth="1"/>
    <col min="7940" max="7972" width="0" style="6" hidden="1" customWidth="1"/>
    <col min="7973" max="7973" width="18.42578125" style="6" customWidth="1"/>
    <col min="7974" max="7974" width="10" style="6" customWidth="1"/>
    <col min="7975" max="7975" width="0.140625" style="6" customWidth="1"/>
    <col min="7976" max="7977" width="0" style="6" hidden="1" customWidth="1"/>
    <col min="7978" max="7978" width="12" style="6" customWidth="1"/>
    <col min="7979" max="7979" width="14.5703125" style="6" customWidth="1"/>
    <col min="7980" max="8192" width="18.85546875" style="6"/>
    <col min="8193" max="8193" width="8.7109375" style="6" customWidth="1"/>
    <col min="8194" max="8194" width="58.7109375" style="6" customWidth="1"/>
    <col min="8195" max="8195" width="15" style="6" customWidth="1"/>
    <col min="8196" max="8228" width="0" style="6" hidden="1" customWidth="1"/>
    <col min="8229" max="8229" width="18.42578125" style="6" customWidth="1"/>
    <col min="8230" max="8230" width="10" style="6" customWidth="1"/>
    <col min="8231" max="8231" width="0.140625" style="6" customWidth="1"/>
    <col min="8232" max="8233" width="0" style="6" hidden="1" customWidth="1"/>
    <col min="8234" max="8234" width="12" style="6" customWidth="1"/>
    <col min="8235" max="8235" width="14.5703125" style="6" customWidth="1"/>
    <col min="8236" max="8448" width="18.85546875" style="6"/>
    <col min="8449" max="8449" width="8.7109375" style="6" customWidth="1"/>
    <col min="8450" max="8450" width="58.7109375" style="6" customWidth="1"/>
    <col min="8451" max="8451" width="15" style="6" customWidth="1"/>
    <col min="8452" max="8484" width="0" style="6" hidden="1" customWidth="1"/>
    <col min="8485" max="8485" width="18.42578125" style="6" customWidth="1"/>
    <col min="8486" max="8486" width="10" style="6" customWidth="1"/>
    <col min="8487" max="8487" width="0.140625" style="6" customWidth="1"/>
    <col min="8488" max="8489" width="0" style="6" hidden="1" customWidth="1"/>
    <col min="8490" max="8490" width="12" style="6" customWidth="1"/>
    <col min="8491" max="8491" width="14.5703125" style="6" customWidth="1"/>
    <col min="8492" max="8704" width="18.85546875" style="6"/>
    <col min="8705" max="8705" width="8.7109375" style="6" customWidth="1"/>
    <col min="8706" max="8706" width="58.7109375" style="6" customWidth="1"/>
    <col min="8707" max="8707" width="15" style="6" customWidth="1"/>
    <col min="8708" max="8740" width="0" style="6" hidden="1" customWidth="1"/>
    <col min="8741" max="8741" width="18.42578125" style="6" customWidth="1"/>
    <col min="8742" max="8742" width="10" style="6" customWidth="1"/>
    <col min="8743" max="8743" width="0.140625" style="6" customWidth="1"/>
    <col min="8744" max="8745" width="0" style="6" hidden="1" customWidth="1"/>
    <col min="8746" max="8746" width="12" style="6" customWidth="1"/>
    <col min="8747" max="8747" width="14.5703125" style="6" customWidth="1"/>
    <col min="8748" max="8960" width="18.85546875" style="6"/>
    <col min="8961" max="8961" width="8.7109375" style="6" customWidth="1"/>
    <col min="8962" max="8962" width="58.7109375" style="6" customWidth="1"/>
    <col min="8963" max="8963" width="15" style="6" customWidth="1"/>
    <col min="8964" max="8996" width="0" style="6" hidden="1" customWidth="1"/>
    <col min="8997" max="8997" width="18.42578125" style="6" customWidth="1"/>
    <col min="8998" max="8998" width="10" style="6" customWidth="1"/>
    <col min="8999" max="8999" width="0.140625" style="6" customWidth="1"/>
    <col min="9000" max="9001" width="0" style="6" hidden="1" customWidth="1"/>
    <col min="9002" max="9002" width="12" style="6" customWidth="1"/>
    <col min="9003" max="9003" width="14.5703125" style="6" customWidth="1"/>
    <col min="9004" max="9216" width="18.85546875" style="6"/>
    <col min="9217" max="9217" width="8.7109375" style="6" customWidth="1"/>
    <col min="9218" max="9218" width="58.7109375" style="6" customWidth="1"/>
    <col min="9219" max="9219" width="15" style="6" customWidth="1"/>
    <col min="9220" max="9252" width="0" style="6" hidden="1" customWidth="1"/>
    <col min="9253" max="9253" width="18.42578125" style="6" customWidth="1"/>
    <col min="9254" max="9254" width="10" style="6" customWidth="1"/>
    <col min="9255" max="9255" width="0.140625" style="6" customWidth="1"/>
    <col min="9256" max="9257" width="0" style="6" hidden="1" customWidth="1"/>
    <col min="9258" max="9258" width="12" style="6" customWidth="1"/>
    <col min="9259" max="9259" width="14.5703125" style="6" customWidth="1"/>
    <col min="9260" max="9472" width="18.85546875" style="6"/>
    <col min="9473" max="9473" width="8.7109375" style="6" customWidth="1"/>
    <col min="9474" max="9474" width="58.7109375" style="6" customWidth="1"/>
    <col min="9475" max="9475" width="15" style="6" customWidth="1"/>
    <col min="9476" max="9508" width="0" style="6" hidden="1" customWidth="1"/>
    <col min="9509" max="9509" width="18.42578125" style="6" customWidth="1"/>
    <col min="9510" max="9510" width="10" style="6" customWidth="1"/>
    <col min="9511" max="9511" width="0.140625" style="6" customWidth="1"/>
    <col min="9512" max="9513" width="0" style="6" hidden="1" customWidth="1"/>
    <col min="9514" max="9514" width="12" style="6" customWidth="1"/>
    <col min="9515" max="9515" width="14.5703125" style="6" customWidth="1"/>
    <col min="9516" max="9728" width="18.85546875" style="6"/>
    <col min="9729" max="9729" width="8.7109375" style="6" customWidth="1"/>
    <col min="9730" max="9730" width="58.7109375" style="6" customWidth="1"/>
    <col min="9731" max="9731" width="15" style="6" customWidth="1"/>
    <col min="9732" max="9764" width="0" style="6" hidden="1" customWidth="1"/>
    <col min="9765" max="9765" width="18.42578125" style="6" customWidth="1"/>
    <col min="9766" max="9766" width="10" style="6" customWidth="1"/>
    <col min="9767" max="9767" width="0.140625" style="6" customWidth="1"/>
    <col min="9768" max="9769" width="0" style="6" hidden="1" customWidth="1"/>
    <col min="9770" max="9770" width="12" style="6" customWidth="1"/>
    <col min="9771" max="9771" width="14.5703125" style="6" customWidth="1"/>
    <col min="9772" max="9984" width="18.85546875" style="6"/>
    <col min="9985" max="9985" width="8.7109375" style="6" customWidth="1"/>
    <col min="9986" max="9986" width="58.7109375" style="6" customWidth="1"/>
    <col min="9987" max="9987" width="15" style="6" customWidth="1"/>
    <col min="9988" max="10020" width="0" style="6" hidden="1" customWidth="1"/>
    <col min="10021" max="10021" width="18.42578125" style="6" customWidth="1"/>
    <col min="10022" max="10022" width="10" style="6" customWidth="1"/>
    <col min="10023" max="10023" width="0.140625" style="6" customWidth="1"/>
    <col min="10024" max="10025" width="0" style="6" hidden="1" customWidth="1"/>
    <col min="10026" max="10026" width="12" style="6" customWidth="1"/>
    <col min="10027" max="10027" width="14.5703125" style="6" customWidth="1"/>
    <col min="10028" max="10240" width="18.85546875" style="6"/>
    <col min="10241" max="10241" width="8.7109375" style="6" customWidth="1"/>
    <col min="10242" max="10242" width="58.7109375" style="6" customWidth="1"/>
    <col min="10243" max="10243" width="15" style="6" customWidth="1"/>
    <col min="10244" max="10276" width="0" style="6" hidden="1" customWidth="1"/>
    <col min="10277" max="10277" width="18.42578125" style="6" customWidth="1"/>
    <col min="10278" max="10278" width="10" style="6" customWidth="1"/>
    <col min="10279" max="10279" width="0.140625" style="6" customWidth="1"/>
    <col min="10280" max="10281" width="0" style="6" hidden="1" customWidth="1"/>
    <col min="10282" max="10282" width="12" style="6" customWidth="1"/>
    <col min="10283" max="10283" width="14.5703125" style="6" customWidth="1"/>
    <col min="10284" max="10496" width="18.85546875" style="6"/>
    <col min="10497" max="10497" width="8.7109375" style="6" customWidth="1"/>
    <col min="10498" max="10498" width="58.7109375" style="6" customWidth="1"/>
    <col min="10499" max="10499" width="15" style="6" customWidth="1"/>
    <col min="10500" max="10532" width="0" style="6" hidden="1" customWidth="1"/>
    <col min="10533" max="10533" width="18.42578125" style="6" customWidth="1"/>
    <col min="10534" max="10534" width="10" style="6" customWidth="1"/>
    <col min="10535" max="10535" width="0.140625" style="6" customWidth="1"/>
    <col min="10536" max="10537" width="0" style="6" hidden="1" customWidth="1"/>
    <col min="10538" max="10538" width="12" style="6" customWidth="1"/>
    <col min="10539" max="10539" width="14.5703125" style="6" customWidth="1"/>
    <col min="10540" max="10752" width="18.85546875" style="6"/>
    <col min="10753" max="10753" width="8.7109375" style="6" customWidth="1"/>
    <col min="10754" max="10754" width="58.7109375" style="6" customWidth="1"/>
    <col min="10755" max="10755" width="15" style="6" customWidth="1"/>
    <col min="10756" max="10788" width="0" style="6" hidden="1" customWidth="1"/>
    <col min="10789" max="10789" width="18.42578125" style="6" customWidth="1"/>
    <col min="10790" max="10790" width="10" style="6" customWidth="1"/>
    <col min="10791" max="10791" width="0.140625" style="6" customWidth="1"/>
    <col min="10792" max="10793" width="0" style="6" hidden="1" customWidth="1"/>
    <col min="10794" max="10794" width="12" style="6" customWidth="1"/>
    <col min="10795" max="10795" width="14.5703125" style="6" customWidth="1"/>
    <col min="10796" max="11008" width="18.85546875" style="6"/>
    <col min="11009" max="11009" width="8.7109375" style="6" customWidth="1"/>
    <col min="11010" max="11010" width="58.7109375" style="6" customWidth="1"/>
    <col min="11011" max="11011" width="15" style="6" customWidth="1"/>
    <col min="11012" max="11044" width="0" style="6" hidden="1" customWidth="1"/>
    <col min="11045" max="11045" width="18.42578125" style="6" customWidth="1"/>
    <col min="11046" max="11046" width="10" style="6" customWidth="1"/>
    <col min="11047" max="11047" width="0.140625" style="6" customWidth="1"/>
    <col min="11048" max="11049" width="0" style="6" hidden="1" customWidth="1"/>
    <col min="11050" max="11050" width="12" style="6" customWidth="1"/>
    <col min="11051" max="11051" width="14.5703125" style="6" customWidth="1"/>
    <col min="11052" max="11264" width="18.85546875" style="6"/>
    <col min="11265" max="11265" width="8.7109375" style="6" customWidth="1"/>
    <col min="11266" max="11266" width="58.7109375" style="6" customWidth="1"/>
    <col min="11267" max="11267" width="15" style="6" customWidth="1"/>
    <col min="11268" max="11300" width="0" style="6" hidden="1" customWidth="1"/>
    <col min="11301" max="11301" width="18.42578125" style="6" customWidth="1"/>
    <col min="11302" max="11302" width="10" style="6" customWidth="1"/>
    <col min="11303" max="11303" width="0.140625" style="6" customWidth="1"/>
    <col min="11304" max="11305" width="0" style="6" hidden="1" customWidth="1"/>
    <col min="11306" max="11306" width="12" style="6" customWidth="1"/>
    <col min="11307" max="11307" width="14.5703125" style="6" customWidth="1"/>
    <col min="11308" max="11520" width="18.85546875" style="6"/>
    <col min="11521" max="11521" width="8.7109375" style="6" customWidth="1"/>
    <col min="11522" max="11522" width="58.7109375" style="6" customWidth="1"/>
    <col min="11523" max="11523" width="15" style="6" customWidth="1"/>
    <col min="11524" max="11556" width="0" style="6" hidden="1" customWidth="1"/>
    <col min="11557" max="11557" width="18.42578125" style="6" customWidth="1"/>
    <col min="11558" max="11558" width="10" style="6" customWidth="1"/>
    <col min="11559" max="11559" width="0.140625" style="6" customWidth="1"/>
    <col min="11560" max="11561" width="0" style="6" hidden="1" customWidth="1"/>
    <col min="11562" max="11562" width="12" style="6" customWidth="1"/>
    <col min="11563" max="11563" width="14.5703125" style="6" customWidth="1"/>
    <col min="11564" max="11776" width="18.85546875" style="6"/>
    <col min="11777" max="11777" width="8.7109375" style="6" customWidth="1"/>
    <col min="11778" max="11778" width="58.7109375" style="6" customWidth="1"/>
    <col min="11779" max="11779" width="15" style="6" customWidth="1"/>
    <col min="11780" max="11812" width="0" style="6" hidden="1" customWidth="1"/>
    <col min="11813" max="11813" width="18.42578125" style="6" customWidth="1"/>
    <col min="11814" max="11814" width="10" style="6" customWidth="1"/>
    <col min="11815" max="11815" width="0.140625" style="6" customWidth="1"/>
    <col min="11816" max="11817" width="0" style="6" hidden="1" customWidth="1"/>
    <col min="11818" max="11818" width="12" style="6" customWidth="1"/>
    <col min="11819" max="11819" width="14.5703125" style="6" customWidth="1"/>
    <col min="11820" max="12032" width="18.85546875" style="6"/>
    <col min="12033" max="12033" width="8.7109375" style="6" customWidth="1"/>
    <col min="12034" max="12034" width="58.7109375" style="6" customWidth="1"/>
    <col min="12035" max="12035" width="15" style="6" customWidth="1"/>
    <col min="12036" max="12068" width="0" style="6" hidden="1" customWidth="1"/>
    <col min="12069" max="12069" width="18.42578125" style="6" customWidth="1"/>
    <col min="12070" max="12070" width="10" style="6" customWidth="1"/>
    <col min="12071" max="12071" width="0.140625" style="6" customWidth="1"/>
    <col min="12072" max="12073" width="0" style="6" hidden="1" customWidth="1"/>
    <col min="12074" max="12074" width="12" style="6" customWidth="1"/>
    <col min="12075" max="12075" width="14.5703125" style="6" customWidth="1"/>
    <col min="12076" max="12288" width="18.85546875" style="6"/>
    <col min="12289" max="12289" width="8.7109375" style="6" customWidth="1"/>
    <col min="12290" max="12290" width="58.7109375" style="6" customWidth="1"/>
    <col min="12291" max="12291" width="15" style="6" customWidth="1"/>
    <col min="12292" max="12324" width="0" style="6" hidden="1" customWidth="1"/>
    <col min="12325" max="12325" width="18.42578125" style="6" customWidth="1"/>
    <col min="12326" max="12326" width="10" style="6" customWidth="1"/>
    <col min="12327" max="12327" width="0.140625" style="6" customWidth="1"/>
    <col min="12328" max="12329" width="0" style="6" hidden="1" customWidth="1"/>
    <col min="12330" max="12330" width="12" style="6" customWidth="1"/>
    <col min="12331" max="12331" width="14.5703125" style="6" customWidth="1"/>
    <col min="12332" max="12544" width="18.85546875" style="6"/>
    <col min="12545" max="12545" width="8.7109375" style="6" customWidth="1"/>
    <col min="12546" max="12546" width="58.7109375" style="6" customWidth="1"/>
    <col min="12547" max="12547" width="15" style="6" customWidth="1"/>
    <col min="12548" max="12580" width="0" style="6" hidden="1" customWidth="1"/>
    <col min="12581" max="12581" width="18.42578125" style="6" customWidth="1"/>
    <col min="12582" max="12582" width="10" style="6" customWidth="1"/>
    <col min="12583" max="12583" width="0.140625" style="6" customWidth="1"/>
    <col min="12584" max="12585" width="0" style="6" hidden="1" customWidth="1"/>
    <col min="12586" max="12586" width="12" style="6" customWidth="1"/>
    <col min="12587" max="12587" width="14.5703125" style="6" customWidth="1"/>
    <col min="12588" max="12800" width="18.85546875" style="6"/>
    <col min="12801" max="12801" width="8.7109375" style="6" customWidth="1"/>
    <col min="12802" max="12802" width="58.7109375" style="6" customWidth="1"/>
    <col min="12803" max="12803" width="15" style="6" customWidth="1"/>
    <col min="12804" max="12836" width="0" style="6" hidden="1" customWidth="1"/>
    <col min="12837" max="12837" width="18.42578125" style="6" customWidth="1"/>
    <col min="12838" max="12838" width="10" style="6" customWidth="1"/>
    <col min="12839" max="12839" width="0.140625" style="6" customWidth="1"/>
    <col min="12840" max="12841" width="0" style="6" hidden="1" customWidth="1"/>
    <col min="12842" max="12842" width="12" style="6" customWidth="1"/>
    <col min="12843" max="12843" width="14.5703125" style="6" customWidth="1"/>
    <col min="12844" max="13056" width="18.85546875" style="6"/>
    <col min="13057" max="13057" width="8.7109375" style="6" customWidth="1"/>
    <col min="13058" max="13058" width="58.7109375" style="6" customWidth="1"/>
    <col min="13059" max="13059" width="15" style="6" customWidth="1"/>
    <col min="13060" max="13092" width="0" style="6" hidden="1" customWidth="1"/>
    <col min="13093" max="13093" width="18.42578125" style="6" customWidth="1"/>
    <col min="13094" max="13094" width="10" style="6" customWidth="1"/>
    <col min="13095" max="13095" width="0.140625" style="6" customWidth="1"/>
    <col min="13096" max="13097" width="0" style="6" hidden="1" customWidth="1"/>
    <col min="13098" max="13098" width="12" style="6" customWidth="1"/>
    <col min="13099" max="13099" width="14.5703125" style="6" customWidth="1"/>
    <col min="13100" max="13312" width="18.85546875" style="6"/>
    <col min="13313" max="13313" width="8.7109375" style="6" customWidth="1"/>
    <col min="13314" max="13314" width="58.7109375" style="6" customWidth="1"/>
    <col min="13315" max="13315" width="15" style="6" customWidth="1"/>
    <col min="13316" max="13348" width="0" style="6" hidden="1" customWidth="1"/>
    <col min="13349" max="13349" width="18.42578125" style="6" customWidth="1"/>
    <col min="13350" max="13350" width="10" style="6" customWidth="1"/>
    <col min="13351" max="13351" width="0.140625" style="6" customWidth="1"/>
    <col min="13352" max="13353" width="0" style="6" hidden="1" customWidth="1"/>
    <col min="13354" max="13354" width="12" style="6" customWidth="1"/>
    <col min="13355" max="13355" width="14.5703125" style="6" customWidth="1"/>
    <col min="13356" max="13568" width="18.85546875" style="6"/>
    <col min="13569" max="13569" width="8.7109375" style="6" customWidth="1"/>
    <col min="13570" max="13570" width="58.7109375" style="6" customWidth="1"/>
    <col min="13571" max="13571" width="15" style="6" customWidth="1"/>
    <col min="13572" max="13604" width="0" style="6" hidden="1" customWidth="1"/>
    <col min="13605" max="13605" width="18.42578125" style="6" customWidth="1"/>
    <col min="13606" max="13606" width="10" style="6" customWidth="1"/>
    <col min="13607" max="13607" width="0.140625" style="6" customWidth="1"/>
    <col min="13608" max="13609" width="0" style="6" hidden="1" customWidth="1"/>
    <col min="13610" max="13610" width="12" style="6" customWidth="1"/>
    <col min="13611" max="13611" width="14.5703125" style="6" customWidth="1"/>
    <col min="13612" max="13824" width="18.85546875" style="6"/>
    <col min="13825" max="13825" width="8.7109375" style="6" customWidth="1"/>
    <col min="13826" max="13826" width="58.7109375" style="6" customWidth="1"/>
    <col min="13827" max="13827" width="15" style="6" customWidth="1"/>
    <col min="13828" max="13860" width="0" style="6" hidden="1" customWidth="1"/>
    <col min="13861" max="13861" width="18.42578125" style="6" customWidth="1"/>
    <col min="13862" max="13862" width="10" style="6" customWidth="1"/>
    <col min="13863" max="13863" width="0.140625" style="6" customWidth="1"/>
    <col min="13864" max="13865" width="0" style="6" hidden="1" customWidth="1"/>
    <col min="13866" max="13866" width="12" style="6" customWidth="1"/>
    <col min="13867" max="13867" width="14.5703125" style="6" customWidth="1"/>
    <col min="13868" max="14080" width="18.85546875" style="6"/>
    <col min="14081" max="14081" width="8.7109375" style="6" customWidth="1"/>
    <col min="14082" max="14082" width="58.7109375" style="6" customWidth="1"/>
    <col min="14083" max="14083" width="15" style="6" customWidth="1"/>
    <col min="14084" max="14116" width="0" style="6" hidden="1" customWidth="1"/>
    <col min="14117" max="14117" width="18.42578125" style="6" customWidth="1"/>
    <col min="14118" max="14118" width="10" style="6" customWidth="1"/>
    <col min="14119" max="14119" width="0.140625" style="6" customWidth="1"/>
    <col min="14120" max="14121" width="0" style="6" hidden="1" customWidth="1"/>
    <col min="14122" max="14122" width="12" style="6" customWidth="1"/>
    <col min="14123" max="14123" width="14.5703125" style="6" customWidth="1"/>
    <col min="14124" max="14336" width="18.85546875" style="6"/>
    <col min="14337" max="14337" width="8.7109375" style="6" customWidth="1"/>
    <col min="14338" max="14338" width="58.7109375" style="6" customWidth="1"/>
    <col min="14339" max="14339" width="15" style="6" customWidth="1"/>
    <col min="14340" max="14372" width="0" style="6" hidden="1" customWidth="1"/>
    <col min="14373" max="14373" width="18.42578125" style="6" customWidth="1"/>
    <col min="14374" max="14374" width="10" style="6" customWidth="1"/>
    <col min="14375" max="14375" width="0.140625" style="6" customWidth="1"/>
    <col min="14376" max="14377" width="0" style="6" hidden="1" customWidth="1"/>
    <col min="14378" max="14378" width="12" style="6" customWidth="1"/>
    <col min="14379" max="14379" width="14.5703125" style="6" customWidth="1"/>
    <col min="14380" max="14592" width="18.85546875" style="6"/>
    <col min="14593" max="14593" width="8.7109375" style="6" customWidth="1"/>
    <col min="14594" max="14594" width="58.7109375" style="6" customWidth="1"/>
    <col min="14595" max="14595" width="15" style="6" customWidth="1"/>
    <col min="14596" max="14628" width="0" style="6" hidden="1" customWidth="1"/>
    <col min="14629" max="14629" width="18.42578125" style="6" customWidth="1"/>
    <col min="14630" max="14630" width="10" style="6" customWidth="1"/>
    <col min="14631" max="14631" width="0.140625" style="6" customWidth="1"/>
    <col min="14632" max="14633" width="0" style="6" hidden="1" customWidth="1"/>
    <col min="14634" max="14634" width="12" style="6" customWidth="1"/>
    <col min="14635" max="14635" width="14.5703125" style="6" customWidth="1"/>
    <col min="14636" max="14848" width="18.85546875" style="6"/>
    <col min="14849" max="14849" width="8.7109375" style="6" customWidth="1"/>
    <col min="14850" max="14850" width="58.7109375" style="6" customWidth="1"/>
    <col min="14851" max="14851" width="15" style="6" customWidth="1"/>
    <col min="14852" max="14884" width="0" style="6" hidden="1" customWidth="1"/>
    <col min="14885" max="14885" width="18.42578125" style="6" customWidth="1"/>
    <col min="14886" max="14886" width="10" style="6" customWidth="1"/>
    <col min="14887" max="14887" width="0.140625" style="6" customWidth="1"/>
    <col min="14888" max="14889" width="0" style="6" hidden="1" customWidth="1"/>
    <col min="14890" max="14890" width="12" style="6" customWidth="1"/>
    <col min="14891" max="14891" width="14.5703125" style="6" customWidth="1"/>
    <col min="14892" max="15104" width="18.85546875" style="6"/>
    <col min="15105" max="15105" width="8.7109375" style="6" customWidth="1"/>
    <col min="15106" max="15106" width="58.7109375" style="6" customWidth="1"/>
    <col min="15107" max="15107" width="15" style="6" customWidth="1"/>
    <col min="15108" max="15140" width="0" style="6" hidden="1" customWidth="1"/>
    <col min="15141" max="15141" width="18.42578125" style="6" customWidth="1"/>
    <col min="15142" max="15142" width="10" style="6" customWidth="1"/>
    <col min="15143" max="15143" width="0.140625" style="6" customWidth="1"/>
    <col min="15144" max="15145" width="0" style="6" hidden="1" customWidth="1"/>
    <col min="15146" max="15146" width="12" style="6" customWidth="1"/>
    <col min="15147" max="15147" width="14.5703125" style="6" customWidth="1"/>
    <col min="15148" max="15360" width="18.85546875" style="6"/>
    <col min="15361" max="15361" width="8.7109375" style="6" customWidth="1"/>
    <col min="15362" max="15362" width="58.7109375" style="6" customWidth="1"/>
    <col min="15363" max="15363" width="15" style="6" customWidth="1"/>
    <col min="15364" max="15396" width="0" style="6" hidden="1" customWidth="1"/>
    <col min="15397" max="15397" width="18.42578125" style="6" customWidth="1"/>
    <col min="15398" max="15398" width="10" style="6" customWidth="1"/>
    <col min="15399" max="15399" width="0.140625" style="6" customWidth="1"/>
    <col min="15400" max="15401" width="0" style="6" hidden="1" customWidth="1"/>
    <col min="15402" max="15402" width="12" style="6" customWidth="1"/>
    <col min="15403" max="15403" width="14.5703125" style="6" customWidth="1"/>
    <col min="15404" max="15616" width="18.85546875" style="6"/>
    <col min="15617" max="15617" width="8.7109375" style="6" customWidth="1"/>
    <col min="15618" max="15618" width="58.7109375" style="6" customWidth="1"/>
    <col min="15619" max="15619" width="15" style="6" customWidth="1"/>
    <col min="15620" max="15652" width="0" style="6" hidden="1" customWidth="1"/>
    <col min="15653" max="15653" width="18.42578125" style="6" customWidth="1"/>
    <col min="15654" max="15654" width="10" style="6" customWidth="1"/>
    <col min="15655" max="15655" width="0.140625" style="6" customWidth="1"/>
    <col min="15656" max="15657" width="0" style="6" hidden="1" customWidth="1"/>
    <col min="15658" max="15658" width="12" style="6" customWidth="1"/>
    <col min="15659" max="15659" width="14.5703125" style="6" customWidth="1"/>
    <col min="15660" max="15872" width="18.85546875" style="6"/>
    <col min="15873" max="15873" width="8.7109375" style="6" customWidth="1"/>
    <col min="15874" max="15874" width="58.7109375" style="6" customWidth="1"/>
    <col min="15875" max="15875" width="15" style="6" customWidth="1"/>
    <col min="15876" max="15908" width="0" style="6" hidden="1" customWidth="1"/>
    <col min="15909" max="15909" width="18.42578125" style="6" customWidth="1"/>
    <col min="15910" max="15910" width="10" style="6" customWidth="1"/>
    <col min="15911" max="15911" width="0.140625" style="6" customWidth="1"/>
    <col min="15912" max="15913" width="0" style="6" hidden="1" customWidth="1"/>
    <col min="15914" max="15914" width="12" style="6" customWidth="1"/>
    <col min="15915" max="15915" width="14.5703125" style="6" customWidth="1"/>
    <col min="15916" max="16128" width="18.85546875" style="6"/>
    <col min="16129" max="16129" width="8.7109375" style="6" customWidth="1"/>
    <col min="16130" max="16130" width="58.7109375" style="6" customWidth="1"/>
    <col min="16131" max="16131" width="15" style="6" customWidth="1"/>
    <col min="16132" max="16164" width="0" style="6" hidden="1" customWidth="1"/>
    <col min="16165" max="16165" width="18.42578125" style="6" customWidth="1"/>
    <col min="16166" max="16166" width="10" style="6" customWidth="1"/>
    <col min="16167" max="16167" width="0.140625" style="6" customWidth="1"/>
    <col min="16168" max="16169" width="0" style="6" hidden="1" customWidth="1"/>
    <col min="16170" max="16170" width="12" style="6" customWidth="1"/>
    <col min="16171" max="16171" width="14.5703125" style="6" customWidth="1"/>
    <col min="16172" max="16384" width="18.85546875" style="6"/>
  </cols>
  <sheetData>
    <row r="1" spans="1:45" ht="18.75">
      <c r="B1" s="89"/>
      <c r="C1" s="90"/>
      <c r="D1" s="91"/>
      <c r="E1" s="92"/>
      <c r="F1" s="92"/>
      <c r="G1" s="93"/>
      <c r="H1" s="92"/>
      <c r="I1" s="92"/>
      <c r="J1" s="92"/>
      <c r="K1" s="92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 t="s">
        <v>0</v>
      </c>
      <c r="AH1" s="94"/>
      <c r="AI1" s="95"/>
      <c r="AJ1" s="96"/>
      <c r="AK1" s="96"/>
      <c r="AL1" s="96"/>
      <c r="AM1" s="95"/>
      <c r="AN1" s="96"/>
      <c r="AO1" s="96"/>
      <c r="AP1" s="95"/>
      <c r="AQ1" s="96"/>
    </row>
    <row r="2" spans="1:45" ht="15.75" customHeight="1">
      <c r="B2" s="211" t="s">
        <v>1174</v>
      </c>
      <c r="C2" s="211"/>
      <c r="D2" s="211"/>
      <c r="E2" s="211"/>
      <c r="F2" s="211"/>
      <c r="G2" s="211"/>
      <c r="H2" s="211"/>
      <c r="I2" s="211"/>
      <c r="J2" s="211"/>
      <c r="K2" s="211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 t="s">
        <v>2</v>
      </c>
      <c r="AH2" s="94"/>
      <c r="AI2" s="95"/>
      <c r="AJ2" s="157" t="s">
        <v>0</v>
      </c>
      <c r="AK2" s="157"/>
      <c r="AL2" s="157"/>
      <c r="AM2" s="157"/>
      <c r="AN2" s="157"/>
      <c r="AO2" s="157"/>
      <c r="AP2" s="157"/>
      <c r="AQ2" s="96"/>
    </row>
    <row r="3" spans="1:45" ht="18.75"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 t="s">
        <v>3</v>
      </c>
      <c r="AH3" s="94"/>
      <c r="AI3" s="95"/>
      <c r="AJ3" s="157" t="s">
        <v>4</v>
      </c>
      <c r="AK3" s="157"/>
      <c r="AL3" s="157"/>
      <c r="AM3" s="157"/>
      <c r="AN3" s="157"/>
      <c r="AO3" s="157"/>
      <c r="AP3" s="157"/>
      <c r="AQ3" s="96"/>
    </row>
    <row r="4" spans="1:45" ht="18.75"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 t="s">
        <v>5</v>
      </c>
      <c r="AH4" s="94"/>
      <c r="AI4" s="95"/>
      <c r="AJ4" s="157" t="s">
        <v>1175</v>
      </c>
      <c r="AK4" s="157"/>
      <c r="AL4" s="157"/>
      <c r="AM4" s="157"/>
      <c r="AN4" s="157"/>
      <c r="AO4" s="157"/>
      <c r="AP4" s="157"/>
      <c r="AQ4" s="96"/>
    </row>
    <row r="5" spans="1:45" ht="18.75"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94"/>
      <c r="M5" s="94"/>
      <c r="N5" s="94"/>
      <c r="O5" s="94"/>
      <c r="P5" s="94"/>
      <c r="Q5" s="94"/>
      <c r="R5" s="94"/>
      <c r="S5" s="94"/>
      <c r="T5" s="94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8"/>
      <c r="AH5" s="98"/>
      <c r="AI5" s="98"/>
      <c r="AJ5" s="212" t="s">
        <v>1176</v>
      </c>
      <c r="AK5" s="212"/>
      <c r="AL5" s="212"/>
      <c r="AM5" s="212"/>
      <c r="AN5" s="212"/>
      <c r="AO5" s="212"/>
      <c r="AP5" s="212"/>
      <c r="AQ5" s="99"/>
    </row>
    <row r="6" spans="1:45">
      <c r="A6" s="100"/>
      <c r="B6" s="89"/>
      <c r="C6" s="90"/>
      <c r="D6" s="3"/>
      <c r="E6" s="4"/>
      <c r="F6" s="4"/>
      <c r="G6" s="5"/>
      <c r="H6" s="4"/>
      <c r="I6" s="4"/>
      <c r="J6" s="4"/>
      <c r="K6" s="4"/>
      <c r="T6" s="8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101"/>
      <c r="AJ6" s="213" t="s">
        <v>8</v>
      </c>
      <c r="AK6" s="213"/>
      <c r="AL6" s="213"/>
      <c r="AM6" s="213"/>
      <c r="AN6" s="213"/>
      <c r="AO6" s="102"/>
      <c r="AP6" s="101"/>
      <c r="AQ6" s="102"/>
    </row>
    <row r="7" spans="1:45" ht="44.25" customHeight="1">
      <c r="A7" s="207" t="s">
        <v>9</v>
      </c>
      <c r="B7" s="175" t="s">
        <v>10</v>
      </c>
      <c r="C7" s="209" t="s">
        <v>11</v>
      </c>
      <c r="D7" s="205" t="s">
        <v>12</v>
      </c>
      <c r="E7" s="205" t="s">
        <v>13</v>
      </c>
      <c r="F7" s="205" t="s">
        <v>14</v>
      </c>
      <c r="G7" s="203" t="s">
        <v>15</v>
      </c>
      <c r="H7" s="205" t="s">
        <v>16</v>
      </c>
      <c r="I7" s="205" t="s">
        <v>17</v>
      </c>
      <c r="J7" s="205" t="s">
        <v>18</v>
      </c>
      <c r="K7" s="205" t="s">
        <v>19</v>
      </c>
      <c r="L7" s="164" t="s">
        <v>20</v>
      </c>
      <c r="M7" s="200"/>
      <c r="N7" s="11"/>
      <c r="O7" s="201" t="s">
        <v>21</v>
      </c>
      <c r="P7" s="202"/>
      <c r="Q7" s="11">
        <v>1.4999999999999999E-2</v>
      </c>
      <c r="R7" s="164" t="s">
        <v>22</v>
      </c>
      <c r="S7" s="200"/>
      <c r="T7" s="11">
        <v>0.34</v>
      </c>
      <c r="U7" s="164" t="s">
        <v>23</v>
      </c>
      <c r="V7" s="200"/>
      <c r="W7" s="11">
        <v>1E-4</v>
      </c>
      <c r="X7" s="164" t="s">
        <v>24</v>
      </c>
      <c r="Y7" s="200"/>
      <c r="Z7" s="11">
        <v>0.76139999999999997</v>
      </c>
      <c r="AA7" s="164" t="s">
        <v>25</v>
      </c>
      <c r="AB7" s="200"/>
      <c r="AC7" s="164" t="s">
        <v>26</v>
      </c>
      <c r="AD7" s="200"/>
      <c r="AE7" s="11">
        <v>0.3</v>
      </c>
      <c r="AF7" s="164" t="s">
        <v>27</v>
      </c>
      <c r="AG7" s="200"/>
      <c r="AH7" s="11">
        <v>0.03</v>
      </c>
      <c r="AI7" s="164" t="s">
        <v>28</v>
      </c>
      <c r="AJ7" s="200"/>
      <c r="AK7" s="164" t="s">
        <v>28</v>
      </c>
      <c r="AL7" s="200"/>
      <c r="AM7" s="164" t="s">
        <v>29</v>
      </c>
      <c r="AN7" s="200"/>
      <c r="AO7" s="11">
        <v>0.2</v>
      </c>
      <c r="AP7" s="164" t="s">
        <v>30</v>
      </c>
      <c r="AQ7" s="200"/>
      <c r="AR7" s="4"/>
      <c r="AS7" s="4"/>
    </row>
    <row r="8" spans="1:45" s="105" customFormat="1" ht="35.25" customHeight="1">
      <c r="A8" s="208"/>
      <c r="B8" s="176"/>
      <c r="C8" s="210"/>
      <c r="D8" s="206"/>
      <c r="E8" s="206"/>
      <c r="F8" s="206"/>
      <c r="G8" s="204"/>
      <c r="H8" s="206"/>
      <c r="I8" s="206"/>
      <c r="J8" s="206"/>
      <c r="K8" s="206"/>
      <c r="L8" s="11" t="s">
        <v>33</v>
      </c>
      <c r="M8" s="11" t="s">
        <v>34</v>
      </c>
      <c r="N8" s="11"/>
      <c r="O8" s="11" t="s">
        <v>33</v>
      </c>
      <c r="P8" s="11" t="s">
        <v>35</v>
      </c>
      <c r="Q8" s="11"/>
      <c r="R8" s="11" t="s">
        <v>33</v>
      </c>
      <c r="S8" s="16" t="s">
        <v>36</v>
      </c>
      <c r="T8" s="11"/>
      <c r="U8" s="11" t="s">
        <v>33</v>
      </c>
      <c r="V8" s="11" t="s">
        <v>36</v>
      </c>
      <c r="W8" s="11"/>
      <c r="X8" s="11" t="s">
        <v>33</v>
      </c>
      <c r="Y8" s="11" t="s">
        <v>36</v>
      </c>
      <c r="Z8" s="11"/>
      <c r="AA8" s="11" t="s">
        <v>33</v>
      </c>
      <c r="AB8" s="11" t="s">
        <v>36</v>
      </c>
      <c r="AC8" s="11" t="s">
        <v>33</v>
      </c>
      <c r="AD8" s="11" t="s">
        <v>36</v>
      </c>
      <c r="AE8" s="11"/>
      <c r="AF8" s="11" t="s">
        <v>33</v>
      </c>
      <c r="AG8" s="11" t="s">
        <v>36</v>
      </c>
      <c r="AH8" s="11"/>
      <c r="AI8" s="103" t="s">
        <v>33</v>
      </c>
      <c r="AJ8" s="11" t="s">
        <v>37</v>
      </c>
      <c r="AK8" s="103" t="s">
        <v>33</v>
      </c>
      <c r="AL8" s="11" t="s">
        <v>37</v>
      </c>
      <c r="AM8" s="103" t="s">
        <v>33</v>
      </c>
      <c r="AN8" s="11" t="s">
        <v>36</v>
      </c>
      <c r="AO8" s="11"/>
      <c r="AP8" s="103" t="s">
        <v>38</v>
      </c>
      <c r="AQ8" s="11" t="s">
        <v>36</v>
      </c>
      <c r="AR8" s="104"/>
      <c r="AS8" s="4"/>
    </row>
    <row r="9" spans="1:45" s="113" customFormat="1" ht="30" customHeight="1">
      <c r="A9" s="106" t="s">
        <v>31</v>
      </c>
      <c r="B9" s="107" t="s">
        <v>32</v>
      </c>
      <c r="C9" s="108"/>
      <c r="D9" s="109"/>
      <c r="E9" s="109"/>
      <c r="F9" s="109"/>
      <c r="G9" s="110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11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7"/>
      <c r="AJ9" s="109"/>
      <c r="AK9" s="109">
        <v>1.05</v>
      </c>
      <c r="AL9" s="109">
        <v>1.05</v>
      </c>
      <c r="AM9" s="107"/>
      <c r="AN9" s="109"/>
      <c r="AO9" s="109"/>
      <c r="AP9" s="107"/>
      <c r="AQ9" s="109"/>
      <c r="AR9" s="112"/>
    </row>
    <row r="10" spans="1:45" ht="39.75" customHeight="1">
      <c r="A10" s="114" t="s">
        <v>39</v>
      </c>
      <c r="B10" s="30" t="s">
        <v>40</v>
      </c>
      <c r="C10" s="115" t="s">
        <v>41</v>
      </c>
      <c r="D10" s="31" t="s">
        <v>42</v>
      </c>
      <c r="E10" s="22">
        <v>40</v>
      </c>
      <c r="F10" s="22"/>
      <c r="G10" s="23">
        <v>4.8000000000000001E-2</v>
      </c>
      <c r="H10" s="24">
        <f>E10*G10</f>
        <v>1.92</v>
      </c>
      <c r="I10" s="25">
        <f>H10</f>
        <v>1.92</v>
      </c>
      <c r="J10" s="24"/>
      <c r="K10" s="25">
        <f>J10</f>
        <v>0</v>
      </c>
      <c r="L10" s="24"/>
      <c r="M10" s="24"/>
      <c r="N10" s="24"/>
      <c r="O10" s="24">
        <f>I10*$Q$7</f>
        <v>2.8799999999999999E-2</v>
      </c>
      <c r="P10" s="24">
        <f>K10*$Q$7</f>
        <v>0</v>
      </c>
      <c r="Q10" s="24"/>
      <c r="R10" s="24">
        <f>I10*$T$7</f>
        <v>0.65280000000000005</v>
      </c>
      <c r="S10" s="26">
        <f>K10*$T$7</f>
        <v>0</v>
      </c>
      <c r="T10" s="24"/>
      <c r="U10" s="27">
        <f>I10*$W$7</f>
        <v>1.92E-4</v>
      </c>
      <c r="V10" s="27">
        <f>K10*$W$7</f>
        <v>0</v>
      </c>
      <c r="W10" s="24"/>
      <c r="X10" s="24">
        <f>I10*$Z$7</f>
        <v>1.4618879999999999</v>
      </c>
      <c r="Y10" s="24">
        <f>K10*$Z$7</f>
        <v>0</v>
      </c>
      <c r="Z10" s="24"/>
      <c r="AA10" s="24">
        <f>I10+O10+R10+U10+X10</f>
        <v>4.0636799999999997</v>
      </c>
      <c r="AB10" s="24">
        <f>K10+P10+S10+V10+Y10</f>
        <v>0</v>
      </c>
      <c r="AC10" s="24">
        <f t="shared" ref="AC10:AD12" si="0">AA10*$AE$7</f>
        <v>1.219104</v>
      </c>
      <c r="AD10" s="24">
        <f t="shared" si="0"/>
        <v>0</v>
      </c>
      <c r="AE10" s="24"/>
      <c r="AF10" s="24">
        <f>(AA10+AC10)*$AH$7</f>
        <v>0.15848351999999999</v>
      </c>
      <c r="AG10" s="24">
        <f>(AB10+AD10)*$AH$7</f>
        <v>0</v>
      </c>
      <c r="AH10" s="24"/>
      <c r="AI10" s="116">
        <v>5.71</v>
      </c>
      <c r="AJ10" s="117">
        <f>[1]прейскурант!AL10</f>
        <v>0</v>
      </c>
      <c r="AK10" s="117">
        <f>AI10*$AK$9</f>
        <v>5.9954999999999998</v>
      </c>
      <c r="AL10" s="117">
        <f>AJ10*$AL$9</f>
        <v>0</v>
      </c>
      <c r="AM10" s="116">
        <f>AK10*$AO$7</f>
        <v>1.1991000000000001</v>
      </c>
      <c r="AN10" s="117">
        <f>AL10*$AO$7</f>
        <v>0</v>
      </c>
      <c r="AO10" s="117"/>
      <c r="AP10" s="116">
        <f>AK10+AM10</f>
        <v>7.1945999999999994</v>
      </c>
      <c r="AQ10" s="117">
        <f>AL10+AN10</f>
        <v>0</v>
      </c>
    </row>
    <row r="11" spans="1:45" ht="35.25" customHeight="1">
      <c r="A11" s="114" t="s">
        <v>43</v>
      </c>
      <c r="B11" s="30" t="s">
        <v>44</v>
      </c>
      <c r="C11" s="115" t="s">
        <v>45</v>
      </c>
      <c r="D11" s="31" t="s">
        <v>42</v>
      </c>
      <c r="E11" s="22">
        <v>80</v>
      </c>
      <c r="F11" s="22">
        <v>8</v>
      </c>
      <c r="G11" s="24">
        <f>$G$10</f>
        <v>4.8000000000000001E-2</v>
      </c>
      <c r="H11" s="24">
        <f t="shared" ref="H11:H72" si="1">E11*G11</f>
        <v>3.84</v>
      </c>
      <c r="I11" s="25">
        <f>H11</f>
        <v>3.84</v>
      </c>
      <c r="J11" s="24">
        <f>F11*G11</f>
        <v>0.38400000000000001</v>
      </c>
      <c r="K11" s="25">
        <f>J11</f>
        <v>0.38400000000000001</v>
      </c>
      <c r="L11" s="24"/>
      <c r="M11" s="24"/>
      <c r="N11" s="24"/>
      <c r="O11" s="24">
        <f>I11*$Q$7</f>
        <v>5.7599999999999998E-2</v>
      </c>
      <c r="P11" s="24">
        <f>K11*$Q$7</f>
        <v>5.7599999999999995E-3</v>
      </c>
      <c r="Q11" s="24"/>
      <c r="R11" s="24">
        <f>I11*$T$7</f>
        <v>1.3056000000000001</v>
      </c>
      <c r="S11" s="26">
        <f>K11*$T$7</f>
        <v>0.13056000000000001</v>
      </c>
      <c r="T11" s="24"/>
      <c r="U11" s="27">
        <f>I11*$W$7</f>
        <v>3.8400000000000001E-4</v>
      </c>
      <c r="V11" s="27">
        <f>K11*$W$7</f>
        <v>3.8400000000000005E-5</v>
      </c>
      <c r="W11" s="24"/>
      <c r="X11" s="24">
        <f>I11*$Z$7</f>
        <v>2.9237759999999997</v>
      </c>
      <c r="Y11" s="24">
        <f>K11*$Z$7</f>
        <v>0.29237760000000002</v>
      </c>
      <c r="Z11" s="24"/>
      <c r="AA11" s="24">
        <f t="shared" ref="AA11:AA72" si="2">I11+O11+R11+U11+X11</f>
        <v>8.1273599999999995</v>
      </c>
      <c r="AB11" s="24">
        <f t="shared" ref="AB11:AB72" si="3">K11+P11+S11+V11+Y11</f>
        <v>0.81273600000000001</v>
      </c>
      <c r="AC11" s="24">
        <f t="shared" si="0"/>
        <v>2.4382079999999999</v>
      </c>
      <c r="AD11" s="24">
        <f t="shared" si="0"/>
        <v>0.2438208</v>
      </c>
      <c r="AE11" s="24"/>
      <c r="AF11" s="24">
        <f t="shared" ref="AF11:AG72" si="4">(AA11+AC11)*$AH$7</f>
        <v>0.31696703999999998</v>
      </c>
      <c r="AG11" s="24">
        <f t="shared" si="4"/>
        <v>3.1696703999999999E-2</v>
      </c>
      <c r="AH11" s="24"/>
      <c r="AI11" s="116">
        <v>11.42</v>
      </c>
      <c r="AJ11" s="117">
        <v>1.1399999999999999</v>
      </c>
      <c r="AK11" s="117">
        <f t="shared" ref="AK11:AK71" si="5">AI11*$AK$9</f>
        <v>11.991</v>
      </c>
      <c r="AL11" s="117">
        <f>AJ11*$AL$9</f>
        <v>1.1969999999999998</v>
      </c>
      <c r="AM11" s="116">
        <f>AK11*$AO$7</f>
        <v>2.3982000000000001</v>
      </c>
      <c r="AN11" s="117">
        <f>AL11*$AO$7</f>
        <v>0.23939999999999997</v>
      </c>
      <c r="AO11" s="117"/>
      <c r="AP11" s="116">
        <f>AK11+AM11</f>
        <v>14.389199999999999</v>
      </c>
      <c r="AQ11" s="117">
        <f>AL11+AN11</f>
        <v>1.4363999999999999</v>
      </c>
      <c r="AR11" s="118"/>
    </row>
    <row r="12" spans="1:45" ht="32.25" customHeight="1">
      <c r="A12" s="186" t="s">
        <v>46</v>
      </c>
      <c r="B12" s="181" t="s">
        <v>47</v>
      </c>
      <c r="C12" s="188" t="s">
        <v>48</v>
      </c>
      <c r="D12" s="31" t="s">
        <v>42</v>
      </c>
      <c r="E12" s="22">
        <v>120</v>
      </c>
      <c r="F12" s="22">
        <v>12</v>
      </c>
      <c r="G12" s="24">
        <f>$G$10</f>
        <v>4.8000000000000001E-2</v>
      </c>
      <c r="H12" s="24">
        <f t="shared" si="1"/>
        <v>5.76</v>
      </c>
      <c r="I12" s="32">
        <f>H12+H13</f>
        <v>6.54</v>
      </c>
      <c r="J12" s="24">
        <f t="shared" ref="J12:J72" si="6">F12*G12</f>
        <v>0.57600000000000007</v>
      </c>
      <c r="K12" s="32">
        <f>J12+J13</f>
        <v>0.65400000000000003</v>
      </c>
      <c r="L12" s="33"/>
      <c r="M12" s="33"/>
      <c r="N12" s="33"/>
      <c r="O12" s="33">
        <f>I12*$Q$7</f>
        <v>9.8099999999999993E-2</v>
      </c>
      <c r="P12" s="24">
        <f>K12*$Q$7</f>
        <v>9.8099999999999993E-3</v>
      </c>
      <c r="Q12" s="33"/>
      <c r="R12" s="24">
        <f>I12*$T$7</f>
        <v>2.2236000000000002</v>
      </c>
      <c r="S12" s="26">
        <f>K12*$T$7</f>
        <v>0.22236000000000003</v>
      </c>
      <c r="T12" s="24"/>
      <c r="U12" s="27">
        <f>I12*$W$7</f>
        <v>6.5400000000000007E-4</v>
      </c>
      <c r="V12" s="27">
        <f>K12*$W$7</f>
        <v>6.5400000000000004E-5</v>
      </c>
      <c r="W12" s="24"/>
      <c r="X12" s="24">
        <f>I12*$Z$7</f>
        <v>4.9795559999999996</v>
      </c>
      <c r="Y12" s="24">
        <f>K12*$Z$7</f>
        <v>0.4979556</v>
      </c>
      <c r="Z12" s="24"/>
      <c r="AA12" s="24">
        <f t="shared" si="2"/>
        <v>13.841909999999999</v>
      </c>
      <c r="AB12" s="24">
        <f t="shared" si="3"/>
        <v>1.3841909999999999</v>
      </c>
      <c r="AC12" s="24">
        <f t="shared" si="0"/>
        <v>4.1525729999999994</v>
      </c>
      <c r="AD12" s="24">
        <f t="shared" si="0"/>
        <v>0.4152573</v>
      </c>
      <c r="AE12" s="24"/>
      <c r="AF12" s="24">
        <f t="shared" si="4"/>
        <v>0.53983448999999994</v>
      </c>
      <c r="AG12" s="24">
        <f t="shared" si="4"/>
        <v>5.3983448999999996E-2</v>
      </c>
      <c r="AH12" s="24"/>
      <c r="AI12" s="116">
        <v>19.46</v>
      </c>
      <c r="AJ12" s="117">
        <v>1.94</v>
      </c>
      <c r="AK12" s="117">
        <f t="shared" si="5"/>
        <v>20.433000000000003</v>
      </c>
      <c r="AL12" s="117">
        <f t="shared" ref="AL12:AL25" si="7">AJ12*$AL$9</f>
        <v>2.0369999999999999</v>
      </c>
      <c r="AM12" s="116">
        <f>AK12*$AO$7</f>
        <v>4.0866000000000007</v>
      </c>
      <c r="AN12" s="117">
        <f t="shared" ref="AN12:AN22" si="8">AL12*$AO$7</f>
        <v>0.40739999999999998</v>
      </c>
      <c r="AO12" s="117"/>
      <c r="AP12" s="116">
        <f t="shared" ref="AP12:AQ22" si="9">AK12+AM12</f>
        <v>24.519600000000004</v>
      </c>
      <c r="AQ12" s="117">
        <f t="shared" si="9"/>
        <v>2.4443999999999999</v>
      </c>
    </row>
    <row r="13" spans="1:45" ht="17.25" hidden="1" customHeight="1">
      <c r="A13" s="187"/>
      <c r="B13" s="182"/>
      <c r="C13" s="189"/>
      <c r="D13" s="31" t="s">
        <v>49</v>
      </c>
      <c r="E13" s="22">
        <v>20</v>
      </c>
      <c r="F13" s="22">
        <v>2</v>
      </c>
      <c r="G13" s="23">
        <v>3.9E-2</v>
      </c>
      <c r="H13" s="24">
        <f t="shared" si="1"/>
        <v>0.78</v>
      </c>
      <c r="I13" s="34"/>
      <c r="J13" s="24">
        <f t="shared" si="6"/>
        <v>7.8E-2</v>
      </c>
      <c r="K13" s="34"/>
      <c r="L13" s="33"/>
      <c r="M13" s="33"/>
      <c r="N13" s="33"/>
      <c r="O13" s="33"/>
      <c r="P13" s="24"/>
      <c r="Q13" s="33"/>
      <c r="R13" s="24"/>
      <c r="S13" s="26"/>
      <c r="T13" s="24"/>
      <c r="U13" s="27"/>
      <c r="V13" s="27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116"/>
      <c r="AJ13" s="117"/>
      <c r="AK13" s="117">
        <f t="shared" si="5"/>
        <v>0</v>
      </c>
      <c r="AL13" s="117">
        <f t="shared" si="7"/>
        <v>0</v>
      </c>
      <c r="AM13" s="116"/>
      <c r="AN13" s="117">
        <f t="shared" si="8"/>
        <v>0</v>
      </c>
      <c r="AO13" s="117"/>
      <c r="AP13" s="116">
        <f t="shared" si="9"/>
        <v>0</v>
      </c>
      <c r="AQ13" s="117">
        <f t="shared" si="9"/>
        <v>0</v>
      </c>
    </row>
    <row r="14" spans="1:45" ht="40.5" customHeight="1">
      <c r="A14" s="186" t="s">
        <v>50</v>
      </c>
      <c r="B14" s="181" t="s">
        <v>51</v>
      </c>
      <c r="C14" s="188" t="s">
        <v>52</v>
      </c>
      <c r="D14" s="31" t="s">
        <v>42</v>
      </c>
      <c r="E14" s="22">
        <v>60</v>
      </c>
      <c r="F14" s="22">
        <v>6</v>
      </c>
      <c r="G14" s="24">
        <f>$G$10</f>
        <v>4.8000000000000001E-2</v>
      </c>
      <c r="H14" s="24">
        <f t="shared" si="1"/>
        <v>2.88</v>
      </c>
      <c r="I14" s="32">
        <f>H14+H15</f>
        <v>4.05</v>
      </c>
      <c r="J14" s="24">
        <f t="shared" si="6"/>
        <v>0.28800000000000003</v>
      </c>
      <c r="K14" s="32">
        <f>J14+J15</f>
        <v>0.40500000000000003</v>
      </c>
      <c r="L14" s="33"/>
      <c r="M14" s="33"/>
      <c r="N14" s="33"/>
      <c r="O14" s="33">
        <f>I14*$Q$7</f>
        <v>6.0749999999999998E-2</v>
      </c>
      <c r="P14" s="24">
        <f>K14*$Q$7</f>
        <v>6.0750000000000005E-3</v>
      </c>
      <c r="Q14" s="33"/>
      <c r="R14" s="24">
        <f>I14*$T$7</f>
        <v>1.377</v>
      </c>
      <c r="S14" s="26">
        <f>K14*$T$7</f>
        <v>0.13770000000000002</v>
      </c>
      <c r="T14" s="24"/>
      <c r="U14" s="27">
        <f>I14*$W$7</f>
        <v>4.0499999999999998E-4</v>
      </c>
      <c r="V14" s="27">
        <f>K14*$W$7</f>
        <v>4.0500000000000002E-5</v>
      </c>
      <c r="W14" s="24"/>
      <c r="X14" s="24">
        <f>I14*$Z$7</f>
        <v>3.0836699999999997</v>
      </c>
      <c r="Y14" s="24">
        <f>K14*$Z$7</f>
        <v>0.308367</v>
      </c>
      <c r="Z14" s="24"/>
      <c r="AA14" s="24">
        <f t="shared" si="2"/>
        <v>8.5718249999999987</v>
      </c>
      <c r="AB14" s="24">
        <f t="shared" si="3"/>
        <v>0.85718249999999996</v>
      </c>
      <c r="AC14" s="24">
        <f>AA14*$AE$7</f>
        <v>2.5715474999999994</v>
      </c>
      <c r="AD14" s="24">
        <f>AB14*$AE$7</f>
        <v>0.25715474999999999</v>
      </c>
      <c r="AE14" s="24"/>
      <c r="AF14" s="24">
        <f t="shared" si="4"/>
        <v>0.33430117499999995</v>
      </c>
      <c r="AG14" s="24">
        <f t="shared" si="4"/>
        <v>3.3430117499999995E-2</v>
      </c>
      <c r="AH14" s="24"/>
      <c r="AI14" s="116">
        <v>12.05</v>
      </c>
      <c r="AJ14" s="117">
        <v>1.21</v>
      </c>
      <c r="AK14" s="117">
        <f t="shared" si="5"/>
        <v>12.652500000000002</v>
      </c>
      <c r="AL14" s="117">
        <f t="shared" si="7"/>
        <v>1.2705</v>
      </c>
      <c r="AM14" s="116">
        <f t="shared" ref="AM14:AM22" si="10">AK14*$AO$7</f>
        <v>2.5305000000000004</v>
      </c>
      <c r="AN14" s="117">
        <f t="shared" si="8"/>
        <v>0.25409999999999999</v>
      </c>
      <c r="AO14" s="117"/>
      <c r="AP14" s="116">
        <f t="shared" si="9"/>
        <v>15.183000000000002</v>
      </c>
      <c r="AQ14" s="117">
        <f t="shared" si="9"/>
        <v>1.5246</v>
      </c>
    </row>
    <row r="15" spans="1:45" ht="24" hidden="1" customHeight="1">
      <c r="A15" s="187"/>
      <c r="B15" s="182"/>
      <c r="C15" s="189"/>
      <c r="D15" s="31" t="s">
        <v>49</v>
      </c>
      <c r="E15" s="22">
        <v>30</v>
      </c>
      <c r="F15" s="22">
        <v>3</v>
      </c>
      <c r="G15" s="24">
        <f>$G$13</f>
        <v>3.9E-2</v>
      </c>
      <c r="H15" s="24">
        <f t="shared" si="1"/>
        <v>1.17</v>
      </c>
      <c r="I15" s="34"/>
      <c r="J15" s="24">
        <f t="shared" si="6"/>
        <v>0.11699999999999999</v>
      </c>
      <c r="K15" s="32"/>
      <c r="L15" s="33"/>
      <c r="M15" s="33"/>
      <c r="N15" s="33"/>
      <c r="O15" s="33"/>
      <c r="P15" s="24"/>
      <c r="Q15" s="33"/>
      <c r="R15" s="24"/>
      <c r="S15" s="26"/>
      <c r="T15" s="24"/>
      <c r="U15" s="27"/>
      <c r="V15" s="27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116"/>
      <c r="AJ15" s="117"/>
      <c r="AK15" s="117">
        <f t="shared" si="5"/>
        <v>0</v>
      </c>
      <c r="AL15" s="117">
        <f t="shared" si="7"/>
        <v>0</v>
      </c>
      <c r="AM15" s="116">
        <f t="shared" si="10"/>
        <v>0</v>
      </c>
      <c r="AN15" s="117">
        <f t="shared" si="8"/>
        <v>0</v>
      </c>
      <c r="AO15" s="117"/>
      <c r="AP15" s="116">
        <f t="shared" si="9"/>
        <v>0</v>
      </c>
      <c r="AQ15" s="117">
        <f t="shared" si="9"/>
        <v>0</v>
      </c>
    </row>
    <row r="16" spans="1:45" ht="30" customHeight="1">
      <c r="A16" s="186" t="s">
        <v>53</v>
      </c>
      <c r="B16" s="181" t="s">
        <v>54</v>
      </c>
      <c r="C16" s="188" t="s">
        <v>55</v>
      </c>
      <c r="D16" s="31" t="s">
        <v>42</v>
      </c>
      <c r="E16" s="22">
        <v>30</v>
      </c>
      <c r="F16" s="22">
        <v>3</v>
      </c>
      <c r="G16" s="24">
        <f>$G$10</f>
        <v>4.8000000000000001E-2</v>
      </c>
      <c r="H16" s="24">
        <f t="shared" si="1"/>
        <v>1.44</v>
      </c>
      <c r="I16" s="32">
        <f>H17+H16</f>
        <v>3.78</v>
      </c>
      <c r="J16" s="24">
        <f t="shared" si="6"/>
        <v>0.14400000000000002</v>
      </c>
      <c r="K16" s="32">
        <f>J16+J17</f>
        <v>0.378</v>
      </c>
      <c r="L16" s="33"/>
      <c r="M16" s="33"/>
      <c r="N16" s="33"/>
      <c r="O16" s="24">
        <f>I16*$Q$7</f>
        <v>5.6699999999999993E-2</v>
      </c>
      <c r="P16" s="24">
        <f>K16*$Q$7</f>
        <v>5.6699999999999997E-3</v>
      </c>
      <c r="Q16" s="33"/>
      <c r="R16" s="24">
        <f>I16*$T$7</f>
        <v>1.2852000000000001</v>
      </c>
      <c r="S16" s="26">
        <f>K16*$T$7</f>
        <v>0.12852000000000002</v>
      </c>
      <c r="T16" s="24"/>
      <c r="U16" s="27">
        <f>I16*$W$7</f>
        <v>3.7799999999999997E-4</v>
      </c>
      <c r="V16" s="27">
        <f>K16*$W$7</f>
        <v>3.7800000000000004E-5</v>
      </c>
      <c r="W16" s="24"/>
      <c r="X16" s="24">
        <f>I16*$Z$7</f>
        <v>2.8780919999999997</v>
      </c>
      <c r="Y16" s="24">
        <f>K16*$Z$7</f>
        <v>0.28780919999999999</v>
      </c>
      <c r="Z16" s="24"/>
      <c r="AA16" s="24">
        <f t="shared" si="2"/>
        <v>8.0003700000000002</v>
      </c>
      <c r="AB16" s="24">
        <f t="shared" si="3"/>
        <v>0.800037</v>
      </c>
      <c r="AC16" s="24">
        <f>AA16*$AE$7</f>
        <v>2.4001109999999999</v>
      </c>
      <c r="AD16" s="24">
        <f>AB16*$AE$7</f>
        <v>0.24001109999999998</v>
      </c>
      <c r="AE16" s="24"/>
      <c r="AF16" s="24">
        <f t="shared" si="4"/>
        <v>0.31201442999999995</v>
      </c>
      <c r="AG16" s="24">
        <f t="shared" si="4"/>
        <v>3.1201442999999995E-2</v>
      </c>
      <c r="AH16" s="24"/>
      <c r="AI16" s="116">
        <v>11.25</v>
      </c>
      <c r="AJ16" s="117">
        <v>1.1200000000000001</v>
      </c>
      <c r="AK16" s="117">
        <f t="shared" si="5"/>
        <v>11.8125</v>
      </c>
      <c r="AL16" s="117">
        <f t="shared" si="7"/>
        <v>1.1760000000000002</v>
      </c>
      <c r="AM16" s="116">
        <f t="shared" si="10"/>
        <v>2.3625000000000003</v>
      </c>
      <c r="AN16" s="117">
        <f t="shared" si="8"/>
        <v>0.23520000000000005</v>
      </c>
      <c r="AO16" s="117"/>
      <c r="AP16" s="116">
        <f t="shared" si="9"/>
        <v>14.175000000000001</v>
      </c>
      <c r="AQ16" s="117">
        <f t="shared" si="9"/>
        <v>1.4112000000000002</v>
      </c>
    </row>
    <row r="17" spans="1:43" ht="9" hidden="1" customHeight="1">
      <c r="A17" s="187"/>
      <c r="B17" s="182"/>
      <c r="C17" s="189"/>
      <c r="D17" s="31" t="s">
        <v>56</v>
      </c>
      <c r="E17" s="22">
        <v>60</v>
      </c>
      <c r="F17" s="22">
        <v>6</v>
      </c>
      <c r="G17" s="35">
        <v>3.9E-2</v>
      </c>
      <c r="H17" s="24">
        <f t="shared" si="1"/>
        <v>2.34</v>
      </c>
      <c r="I17" s="32"/>
      <c r="J17" s="24">
        <f t="shared" si="6"/>
        <v>0.23399999999999999</v>
      </c>
      <c r="K17" s="32"/>
      <c r="L17" s="33"/>
      <c r="M17" s="33"/>
      <c r="N17" s="33"/>
      <c r="O17" s="24"/>
      <c r="P17" s="24"/>
      <c r="Q17" s="33"/>
      <c r="R17" s="24"/>
      <c r="S17" s="26"/>
      <c r="T17" s="24"/>
      <c r="U17" s="27"/>
      <c r="V17" s="27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116"/>
      <c r="AJ17" s="117"/>
      <c r="AK17" s="117">
        <f t="shared" si="5"/>
        <v>0</v>
      </c>
      <c r="AL17" s="117">
        <f t="shared" si="7"/>
        <v>0</v>
      </c>
      <c r="AM17" s="116">
        <f t="shared" si="10"/>
        <v>0</v>
      </c>
      <c r="AN17" s="117">
        <f t="shared" si="8"/>
        <v>0</v>
      </c>
      <c r="AO17" s="117"/>
      <c r="AP17" s="116">
        <f t="shared" si="9"/>
        <v>0</v>
      </c>
      <c r="AQ17" s="117">
        <f t="shared" si="9"/>
        <v>0</v>
      </c>
    </row>
    <row r="18" spans="1:43" ht="27" customHeight="1">
      <c r="A18" s="186" t="s">
        <v>57</v>
      </c>
      <c r="B18" s="181" t="s">
        <v>58</v>
      </c>
      <c r="C18" s="188" t="s">
        <v>59</v>
      </c>
      <c r="D18" s="31" t="s">
        <v>42</v>
      </c>
      <c r="E18" s="22">
        <v>30</v>
      </c>
      <c r="F18" s="22">
        <v>3</v>
      </c>
      <c r="G18" s="26">
        <f>$G$10</f>
        <v>4.8000000000000001E-2</v>
      </c>
      <c r="H18" s="24">
        <f t="shared" si="1"/>
        <v>1.44</v>
      </c>
      <c r="I18" s="32">
        <f>H19+H18</f>
        <v>5.34</v>
      </c>
      <c r="J18" s="24">
        <f t="shared" si="6"/>
        <v>0.14400000000000002</v>
      </c>
      <c r="K18" s="32">
        <f>J18+J19</f>
        <v>0.53400000000000003</v>
      </c>
      <c r="L18" s="33"/>
      <c r="M18" s="33"/>
      <c r="N18" s="33"/>
      <c r="O18" s="24">
        <f>I18*$Q$7</f>
        <v>8.0099999999999991E-2</v>
      </c>
      <c r="P18" s="24">
        <f>K18*$Q$7</f>
        <v>8.0099999999999998E-3</v>
      </c>
      <c r="Q18" s="24"/>
      <c r="R18" s="24">
        <f>I18*$T$7</f>
        <v>1.8156000000000001</v>
      </c>
      <c r="S18" s="26">
        <f>K18*$T$7</f>
        <v>0.18156000000000003</v>
      </c>
      <c r="T18" s="24"/>
      <c r="U18" s="27">
        <f>I18*$W$7</f>
        <v>5.3399999999999997E-4</v>
      </c>
      <c r="V18" s="27">
        <f>K18*$W$7</f>
        <v>5.3400000000000004E-5</v>
      </c>
      <c r="W18" s="24"/>
      <c r="X18" s="24">
        <f>I18*$Z$7</f>
        <v>4.0658759999999994</v>
      </c>
      <c r="Y18" s="24">
        <f>K18*$Z$7</f>
        <v>0.40658759999999999</v>
      </c>
      <c r="Z18" s="24"/>
      <c r="AA18" s="24">
        <f t="shared" si="2"/>
        <v>11.302109999999999</v>
      </c>
      <c r="AB18" s="24">
        <f t="shared" si="3"/>
        <v>1.1302110000000001</v>
      </c>
      <c r="AC18" s="24">
        <f>AA18*$AE$7</f>
        <v>3.3906329999999998</v>
      </c>
      <c r="AD18" s="24">
        <f>AB18*$AE$7</f>
        <v>0.33906330000000001</v>
      </c>
      <c r="AE18" s="24"/>
      <c r="AF18" s="24">
        <f t="shared" si="4"/>
        <v>0.44078228999999991</v>
      </c>
      <c r="AG18" s="24">
        <f t="shared" si="4"/>
        <v>4.4078229000000003E-2</v>
      </c>
      <c r="AH18" s="24"/>
      <c r="AI18" s="116">
        <v>15.89</v>
      </c>
      <c r="AJ18" s="117">
        <v>1.59</v>
      </c>
      <c r="AK18" s="117">
        <f t="shared" si="5"/>
        <v>16.6845</v>
      </c>
      <c r="AL18" s="117">
        <f t="shared" si="7"/>
        <v>1.6695000000000002</v>
      </c>
      <c r="AM18" s="116">
        <f t="shared" si="10"/>
        <v>3.3369</v>
      </c>
      <c r="AN18" s="117">
        <f t="shared" si="8"/>
        <v>0.33390000000000009</v>
      </c>
      <c r="AO18" s="117"/>
      <c r="AP18" s="116">
        <f t="shared" si="9"/>
        <v>20.0214</v>
      </c>
      <c r="AQ18" s="117">
        <f t="shared" si="9"/>
        <v>2.0034000000000001</v>
      </c>
    </row>
    <row r="19" spans="1:43" ht="0.75" hidden="1" customHeight="1">
      <c r="A19" s="187"/>
      <c r="B19" s="182"/>
      <c r="C19" s="189"/>
      <c r="D19" s="31" t="s">
        <v>56</v>
      </c>
      <c r="E19" s="22">
        <v>100</v>
      </c>
      <c r="F19" s="22">
        <v>10</v>
      </c>
      <c r="G19" s="26">
        <f>$G$17</f>
        <v>3.9E-2</v>
      </c>
      <c r="H19" s="24">
        <f t="shared" si="1"/>
        <v>3.9</v>
      </c>
      <c r="I19" s="32"/>
      <c r="J19" s="24">
        <f t="shared" si="6"/>
        <v>0.39</v>
      </c>
      <c r="K19" s="32"/>
      <c r="L19" s="33"/>
      <c r="M19" s="33"/>
      <c r="N19" s="33"/>
      <c r="O19" s="24"/>
      <c r="P19" s="24"/>
      <c r="Q19" s="24"/>
      <c r="R19" s="24"/>
      <c r="S19" s="26"/>
      <c r="T19" s="24"/>
      <c r="U19" s="27"/>
      <c r="V19" s="27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116"/>
      <c r="AJ19" s="117"/>
      <c r="AK19" s="117">
        <f t="shared" si="5"/>
        <v>0</v>
      </c>
      <c r="AL19" s="117">
        <f t="shared" si="7"/>
        <v>0</v>
      </c>
      <c r="AM19" s="116">
        <f t="shared" si="10"/>
        <v>0</v>
      </c>
      <c r="AN19" s="117">
        <f t="shared" si="8"/>
        <v>0</v>
      </c>
      <c r="AO19" s="117"/>
      <c r="AP19" s="116"/>
      <c r="AQ19" s="117">
        <f t="shared" si="9"/>
        <v>0</v>
      </c>
    </row>
    <row r="20" spans="1:43" ht="107.25" customHeight="1">
      <c r="A20" s="114" t="s">
        <v>60</v>
      </c>
      <c r="B20" s="30" t="s">
        <v>61</v>
      </c>
      <c r="C20" s="115" t="s">
        <v>62</v>
      </c>
      <c r="D20" s="31" t="s">
        <v>42</v>
      </c>
      <c r="E20" s="22">
        <v>20</v>
      </c>
      <c r="F20" s="22">
        <v>2</v>
      </c>
      <c r="G20" s="26">
        <f>$G$10</f>
        <v>4.8000000000000001E-2</v>
      </c>
      <c r="H20" s="24">
        <f t="shared" si="1"/>
        <v>0.96</v>
      </c>
      <c r="I20" s="25">
        <f>H20</f>
        <v>0.96</v>
      </c>
      <c r="J20" s="24">
        <f t="shared" si="6"/>
        <v>9.6000000000000002E-2</v>
      </c>
      <c r="K20" s="25">
        <f>J20</f>
        <v>9.6000000000000002E-2</v>
      </c>
      <c r="L20" s="24"/>
      <c r="M20" s="24"/>
      <c r="N20" s="24"/>
      <c r="O20" s="24">
        <f>I20*$Q$7</f>
        <v>1.44E-2</v>
      </c>
      <c r="P20" s="24">
        <f>K20*$Q$7</f>
        <v>1.4399999999999999E-3</v>
      </c>
      <c r="Q20" s="24"/>
      <c r="R20" s="24">
        <f>I20*$T$7</f>
        <v>0.32640000000000002</v>
      </c>
      <c r="S20" s="26">
        <f>K20*$T$7</f>
        <v>3.2640000000000002E-2</v>
      </c>
      <c r="T20" s="24"/>
      <c r="U20" s="27">
        <f>I20*$W$7</f>
        <v>9.6000000000000002E-5</v>
      </c>
      <c r="V20" s="27">
        <f>K20*$W$7</f>
        <v>9.6000000000000013E-6</v>
      </c>
      <c r="W20" s="24"/>
      <c r="X20" s="24">
        <f>I20*$Z$7</f>
        <v>0.73094399999999993</v>
      </c>
      <c r="Y20" s="24">
        <f>K20*$Z$7</f>
        <v>7.3094400000000004E-2</v>
      </c>
      <c r="Z20" s="24"/>
      <c r="AA20" s="24">
        <f t="shared" si="2"/>
        <v>2.0318399999999999</v>
      </c>
      <c r="AB20" s="24">
        <f t="shared" si="3"/>
        <v>0.203184</v>
      </c>
      <c r="AC20" s="24">
        <f t="shared" ref="AC20:AD22" si="11">AA20*$AE$7</f>
        <v>0.60955199999999998</v>
      </c>
      <c r="AD20" s="24">
        <f t="shared" si="11"/>
        <v>6.0955200000000001E-2</v>
      </c>
      <c r="AE20" s="24"/>
      <c r="AF20" s="24">
        <f t="shared" si="4"/>
        <v>7.9241759999999994E-2</v>
      </c>
      <c r="AG20" s="24">
        <f t="shared" si="4"/>
        <v>7.9241759999999998E-3</v>
      </c>
      <c r="AH20" s="24"/>
      <c r="AI20" s="116">
        <v>2.86</v>
      </c>
      <c r="AJ20" s="117">
        <v>0.28000000000000003</v>
      </c>
      <c r="AK20" s="117">
        <f t="shared" si="5"/>
        <v>3.0030000000000001</v>
      </c>
      <c r="AL20" s="117">
        <f t="shared" si="7"/>
        <v>0.29400000000000004</v>
      </c>
      <c r="AM20" s="116">
        <f t="shared" si="10"/>
        <v>0.60060000000000002</v>
      </c>
      <c r="AN20" s="117">
        <f t="shared" si="8"/>
        <v>5.8800000000000012E-2</v>
      </c>
      <c r="AO20" s="117"/>
      <c r="AP20" s="116">
        <f t="shared" ref="AP20:AP25" si="12">AK20+AM20</f>
        <v>3.6036000000000001</v>
      </c>
      <c r="AQ20" s="117">
        <f t="shared" si="9"/>
        <v>0.35280000000000006</v>
      </c>
    </row>
    <row r="21" spans="1:43" ht="33" customHeight="1">
      <c r="A21" s="114" t="s">
        <v>63</v>
      </c>
      <c r="B21" s="30" t="s">
        <v>64</v>
      </c>
      <c r="C21" s="115" t="s">
        <v>65</v>
      </c>
      <c r="D21" s="31" t="s">
        <v>42</v>
      </c>
      <c r="E21" s="22">
        <v>45</v>
      </c>
      <c r="F21" s="22">
        <v>30</v>
      </c>
      <c r="G21" s="26">
        <f>$G$10</f>
        <v>4.8000000000000001E-2</v>
      </c>
      <c r="H21" s="24">
        <f>E21*G21</f>
        <v>2.16</v>
      </c>
      <c r="I21" s="25">
        <f>H21</f>
        <v>2.16</v>
      </c>
      <c r="J21" s="24">
        <f t="shared" si="6"/>
        <v>1.44</v>
      </c>
      <c r="K21" s="25">
        <f>J21</f>
        <v>1.44</v>
      </c>
      <c r="L21" s="24"/>
      <c r="M21" s="24"/>
      <c r="N21" s="24"/>
      <c r="O21" s="24">
        <f>I21*$Q$7</f>
        <v>3.2399999999999998E-2</v>
      </c>
      <c r="P21" s="24">
        <f>K21*$Q$7</f>
        <v>2.1599999999999998E-2</v>
      </c>
      <c r="Q21" s="24"/>
      <c r="R21" s="24">
        <f>I21*$T$7</f>
        <v>0.73440000000000005</v>
      </c>
      <c r="S21" s="26">
        <f>K21*$T$7</f>
        <v>0.48960000000000004</v>
      </c>
      <c r="T21" s="24"/>
      <c r="U21" s="27">
        <f>I21*$W$7</f>
        <v>2.1600000000000002E-4</v>
      </c>
      <c r="V21" s="27">
        <f>K21*$W$7</f>
        <v>1.44E-4</v>
      </c>
      <c r="W21" s="24"/>
      <c r="X21" s="24">
        <f>I21*$Z$7</f>
        <v>1.6446240000000001</v>
      </c>
      <c r="Y21" s="24">
        <f>K21*$Z$7</f>
        <v>1.0964159999999998</v>
      </c>
      <c r="Z21" s="24"/>
      <c r="AA21" s="24">
        <f t="shared" si="2"/>
        <v>4.5716400000000004</v>
      </c>
      <c r="AB21" s="24">
        <f t="shared" si="3"/>
        <v>3.0477599999999998</v>
      </c>
      <c r="AC21" s="24">
        <f t="shared" si="11"/>
        <v>1.3714920000000002</v>
      </c>
      <c r="AD21" s="24">
        <f t="shared" si="11"/>
        <v>0.91432799999999992</v>
      </c>
      <c r="AE21" s="24"/>
      <c r="AF21" s="24">
        <f t="shared" si="4"/>
        <v>0.17829396</v>
      </c>
      <c r="AG21" s="24">
        <f t="shared" si="4"/>
        <v>0.11886263999999998</v>
      </c>
      <c r="AH21" s="24"/>
      <c r="AI21" s="116">
        <v>6.43</v>
      </c>
      <c r="AJ21" s="117">
        <v>4.28</v>
      </c>
      <c r="AK21" s="117">
        <f t="shared" si="5"/>
        <v>6.7515000000000001</v>
      </c>
      <c r="AL21" s="117">
        <f t="shared" si="7"/>
        <v>4.4940000000000007</v>
      </c>
      <c r="AM21" s="116">
        <f t="shared" si="10"/>
        <v>1.3503000000000001</v>
      </c>
      <c r="AN21" s="117">
        <f t="shared" si="8"/>
        <v>0.89880000000000015</v>
      </c>
      <c r="AO21" s="117"/>
      <c r="AP21" s="116">
        <f t="shared" si="12"/>
        <v>8.1018000000000008</v>
      </c>
      <c r="AQ21" s="117">
        <f t="shared" si="9"/>
        <v>5.3928000000000011</v>
      </c>
    </row>
    <row r="22" spans="1:43" ht="36" customHeight="1">
      <c r="A22" s="186" t="s">
        <v>66</v>
      </c>
      <c r="B22" s="181" t="s">
        <v>67</v>
      </c>
      <c r="C22" s="188" t="s">
        <v>48</v>
      </c>
      <c r="D22" s="31" t="s">
        <v>42</v>
      </c>
      <c r="E22" s="22">
        <v>20</v>
      </c>
      <c r="F22" s="22"/>
      <c r="G22" s="26">
        <f>$G$10</f>
        <v>4.8000000000000001E-2</v>
      </c>
      <c r="H22" s="24">
        <f t="shared" si="1"/>
        <v>0.96</v>
      </c>
      <c r="I22" s="32">
        <f>H22+H23</f>
        <v>1.35</v>
      </c>
      <c r="J22" s="24">
        <f t="shared" si="6"/>
        <v>0</v>
      </c>
      <c r="K22" s="25"/>
      <c r="L22" s="24"/>
      <c r="M22" s="24"/>
      <c r="N22" s="24"/>
      <c r="O22" s="24">
        <f>I22*$Q$7</f>
        <v>2.0250000000000001E-2</v>
      </c>
      <c r="P22" s="24">
        <f>K22*$Q$7</f>
        <v>0</v>
      </c>
      <c r="Q22" s="24"/>
      <c r="R22" s="24">
        <f>I22*$T$7</f>
        <v>0.45900000000000007</v>
      </c>
      <c r="S22" s="26">
        <f>K22*$T$7</f>
        <v>0</v>
      </c>
      <c r="T22" s="24"/>
      <c r="U22" s="27">
        <f>I22*$W$7</f>
        <v>1.3500000000000003E-4</v>
      </c>
      <c r="V22" s="27">
        <f>K22*$W$7</f>
        <v>0</v>
      </c>
      <c r="W22" s="24"/>
      <c r="X22" s="24">
        <f>I22*$Z$7</f>
        <v>1.02789</v>
      </c>
      <c r="Y22" s="24">
        <f>K22*$Z$7</f>
        <v>0</v>
      </c>
      <c r="Z22" s="24"/>
      <c r="AA22" s="24">
        <f t="shared" si="2"/>
        <v>2.8572750000000005</v>
      </c>
      <c r="AB22" s="24">
        <f t="shared" si="3"/>
        <v>0</v>
      </c>
      <c r="AC22" s="24">
        <f t="shared" si="11"/>
        <v>0.85718250000000007</v>
      </c>
      <c r="AD22" s="24">
        <f t="shared" si="11"/>
        <v>0</v>
      </c>
      <c r="AE22" s="24"/>
      <c r="AF22" s="24">
        <f t="shared" si="4"/>
        <v>0.11143372500000001</v>
      </c>
      <c r="AG22" s="24">
        <f t="shared" si="4"/>
        <v>0</v>
      </c>
      <c r="AH22" s="24"/>
      <c r="AI22" s="116">
        <v>4.0199999999999996</v>
      </c>
      <c r="AJ22" s="117">
        <f>AB22+AD22+AG22</f>
        <v>0</v>
      </c>
      <c r="AK22" s="117">
        <f t="shared" si="5"/>
        <v>4.2210000000000001</v>
      </c>
      <c r="AL22" s="117">
        <f t="shared" si="7"/>
        <v>0</v>
      </c>
      <c r="AM22" s="116">
        <f t="shared" si="10"/>
        <v>0.84420000000000006</v>
      </c>
      <c r="AN22" s="117">
        <f t="shared" si="8"/>
        <v>0</v>
      </c>
      <c r="AO22" s="117"/>
      <c r="AP22" s="116">
        <f t="shared" si="12"/>
        <v>5.0651999999999999</v>
      </c>
      <c r="AQ22" s="117">
        <f t="shared" si="9"/>
        <v>0</v>
      </c>
    </row>
    <row r="23" spans="1:43" ht="0.75" customHeight="1">
      <c r="A23" s="187"/>
      <c r="B23" s="182"/>
      <c r="C23" s="189"/>
      <c r="D23" s="31" t="s">
        <v>56</v>
      </c>
      <c r="E23" s="22">
        <v>10</v>
      </c>
      <c r="F23" s="22"/>
      <c r="G23" s="26">
        <f>$G$17</f>
        <v>3.9E-2</v>
      </c>
      <c r="H23" s="24">
        <f t="shared" si="1"/>
        <v>0.39</v>
      </c>
      <c r="I23" s="32"/>
      <c r="J23" s="24"/>
      <c r="K23" s="25"/>
      <c r="L23" s="24"/>
      <c r="M23" s="24"/>
      <c r="N23" s="24"/>
      <c r="O23" s="24"/>
      <c r="P23" s="24"/>
      <c r="Q23" s="24"/>
      <c r="R23" s="24"/>
      <c r="S23" s="26"/>
      <c r="T23" s="24"/>
      <c r="U23" s="27"/>
      <c r="V23" s="27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116"/>
      <c r="AJ23" s="117"/>
      <c r="AK23" s="117">
        <f t="shared" si="5"/>
        <v>0</v>
      </c>
      <c r="AL23" s="117">
        <f t="shared" si="7"/>
        <v>0</v>
      </c>
      <c r="AM23" s="116"/>
      <c r="AN23" s="117"/>
      <c r="AO23" s="117"/>
      <c r="AP23" s="116">
        <f t="shared" si="12"/>
        <v>0</v>
      </c>
      <c r="AQ23" s="117"/>
    </row>
    <row r="24" spans="1:43" ht="76.5" customHeight="1">
      <c r="A24" s="114" t="s">
        <v>68</v>
      </c>
      <c r="B24" s="30" t="s">
        <v>69</v>
      </c>
      <c r="C24" s="115" t="s">
        <v>70</v>
      </c>
      <c r="D24" s="31" t="s">
        <v>42</v>
      </c>
      <c r="E24" s="22">
        <v>90</v>
      </c>
      <c r="F24" s="22"/>
      <c r="G24" s="26">
        <f>$G$10</f>
        <v>4.8000000000000001E-2</v>
      </c>
      <c r="H24" s="24">
        <f t="shared" si="1"/>
        <v>4.32</v>
      </c>
      <c r="I24" s="25">
        <f>H24</f>
        <v>4.32</v>
      </c>
      <c r="J24" s="24">
        <f t="shared" si="6"/>
        <v>0</v>
      </c>
      <c r="K24" s="25"/>
      <c r="L24" s="24"/>
      <c r="M24" s="24"/>
      <c r="N24" s="24"/>
      <c r="O24" s="24">
        <f>I24*$Q$7</f>
        <v>6.4799999999999996E-2</v>
      </c>
      <c r="P24" s="24">
        <f>K24*$Q$7</f>
        <v>0</v>
      </c>
      <c r="Q24" s="24"/>
      <c r="R24" s="24">
        <f>I24*$T$7</f>
        <v>1.4688000000000001</v>
      </c>
      <c r="S24" s="26">
        <f>K24*$T$7</f>
        <v>0</v>
      </c>
      <c r="T24" s="24"/>
      <c r="U24" s="27">
        <f>I24*$W$7</f>
        <v>4.3200000000000004E-4</v>
      </c>
      <c r="V24" s="27">
        <f>K24*$W$7</f>
        <v>0</v>
      </c>
      <c r="W24" s="24"/>
      <c r="X24" s="24">
        <f>I24*$Z$7</f>
        <v>3.2892480000000002</v>
      </c>
      <c r="Y24" s="24">
        <f>K24*$Z$7</f>
        <v>0</v>
      </c>
      <c r="Z24" s="24"/>
      <c r="AA24" s="24">
        <f t="shared" si="2"/>
        <v>9.1432800000000007</v>
      </c>
      <c r="AB24" s="24">
        <f t="shared" si="3"/>
        <v>0</v>
      </c>
      <c r="AC24" s="24">
        <f>AA24*$AE$7</f>
        <v>2.7429840000000003</v>
      </c>
      <c r="AD24" s="24">
        <f>AB24*$AE$7</f>
        <v>0</v>
      </c>
      <c r="AE24" s="24"/>
      <c r="AF24" s="24">
        <f t="shared" si="4"/>
        <v>0.35658792</v>
      </c>
      <c r="AG24" s="24">
        <f t="shared" si="4"/>
        <v>0</v>
      </c>
      <c r="AH24" s="24"/>
      <c r="AI24" s="116">
        <v>12.85</v>
      </c>
      <c r="AJ24" s="117"/>
      <c r="AK24" s="117">
        <f t="shared" si="5"/>
        <v>13.4925</v>
      </c>
      <c r="AL24" s="117">
        <f t="shared" si="7"/>
        <v>0</v>
      </c>
      <c r="AM24" s="116">
        <f>AK24*$AO$7</f>
        <v>2.6985000000000001</v>
      </c>
      <c r="AN24" s="117">
        <f>AL24*$AO$7</f>
        <v>0</v>
      </c>
      <c r="AO24" s="117"/>
      <c r="AP24" s="116">
        <f t="shared" si="12"/>
        <v>16.190999999999999</v>
      </c>
      <c r="AQ24" s="117">
        <f>AL24+AN24</f>
        <v>0</v>
      </c>
    </row>
    <row r="25" spans="1:43" ht="65.25" customHeight="1">
      <c r="A25" s="114" t="s">
        <v>71</v>
      </c>
      <c r="B25" s="30" t="s">
        <v>72</v>
      </c>
      <c r="C25" s="115" t="s">
        <v>70</v>
      </c>
      <c r="D25" s="31" t="s">
        <v>42</v>
      </c>
      <c r="E25" s="22">
        <v>90</v>
      </c>
      <c r="F25" s="22"/>
      <c r="G25" s="26">
        <f>$G$10</f>
        <v>4.8000000000000001E-2</v>
      </c>
      <c r="H25" s="24">
        <f t="shared" si="1"/>
        <v>4.32</v>
      </c>
      <c r="I25" s="25">
        <f>H25</f>
        <v>4.32</v>
      </c>
      <c r="J25" s="24">
        <f t="shared" si="6"/>
        <v>0</v>
      </c>
      <c r="K25" s="25"/>
      <c r="L25" s="24"/>
      <c r="M25" s="24"/>
      <c r="N25" s="24"/>
      <c r="O25" s="24">
        <f>I25*$Q$7</f>
        <v>6.4799999999999996E-2</v>
      </c>
      <c r="P25" s="24">
        <f>K25*$Q$7</f>
        <v>0</v>
      </c>
      <c r="Q25" s="24"/>
      <c r="R25" s="24">
        <f>I25*$T$7</f>
        <v>1.4688000000000001</v>
      </c>
      <c r="S25" s="26">
        <f>K25*$T$7</f>
        <v>0</v>
      </c>
      <c r="T25" s="24"/>
      <c r="U25" s="27">
        <f>I25*$W$7</f>
        <v>4.3200000000000004E-4</v>
      </c>
      <c r="V25" s="27">
        <f>K25*$W$7</f>
        <v>0</v>
      </c>
      <c r="W25" s="24"/>
      <c r="X25" s="24">
        <f>I25*$Z$7</f>
        <v>3.2892480000000002</v>
      </c>
      <c r="Y25" s="24">
        <f>K25*$Z$7</f>
        <v>0</v>
      </c>
      <c r="Z25" s="24"/>
      <c r="AA25" s="24">
        <f t="shared" si="2"/>
        <v>9.1432800000000007</v>
      </c>
      <c r="AB25" s="24">
        <f t="shared" si="3"/>
        <v>0</v>
      </c>
      <c r="AC25" s="24">
        <f>AA25*$AE$7</f>
        <v>2.7429840000000003</v>
      </c>
      <c r="AD25" s="24">
        <f>AB25*$AE$7</f>
        <v>0</v>
      </c>
      <c r="AE25" s="24"/>
      <c r="AF25" s="24">
        <f t="shared" si="4"/>
        <v>0.35658792</v>
      </c>
      <c r="AG25" s="24">
        <f t="shared" si="4"/>
        <v>0</v>
      </c>
      <c r="AH25" s="24"/>
      <c r="AI25" s="116">
        <v>12.85</v>
      </c>
      <c r="AJ25" s="117"/>
      <c r="AK25" s="117">
        <f t="shared" si="5"/>
        <v>13.4925</v>
      </c>
      <c r="AL25" s="117">
        <f t="shared" si="7"/>
        <v>0</v>
      </c>
      <c r="AM25" s="116">
        <f>AK25*$AO$7</f>
        <v>2.6985000000000001</v>
      </c>
      <c r="AN25" s="117">
        <f>AL25*$AO$7</f>
        <v>0</v>
      </c>
      <c r="AO25" s="117"/>
      <c r="AP25" s="116">
        <f t="shared" si="12"/>
        <v>16.190999999999999</v>
      </c>
      <c r="AQ25" s="117">
        <f>AL25+AN25</f>
        <v>0</v>
      </c>
    </row>
    <row r="26" spans="1:43" ht="30" customHeight="1">
      <c r="A26" s="114" t="s">
        <v>73</v>
      </c>
      <c r="B26" s="30" t="s">
        <v>74</v>
      </c>
      <c r="C26" s="115"/>
      <c r="D26" s="31"/>
      <c r="E26" s="22"/>
      <c r="F26" s="22"/>
      <c r="G26" s="26"/>
      <c r="H26" s="24"/>
      <c r="I26" s="25"/>
      <c r="J26" s="24"/>
      <c r="K26" s="25"/>
      <c r="L26" s="24"/>
      <c r="M26" s="24"/>
      <c r="N26" s="24"/>
      <c r="O26" s="24"/>
      <c r="P26" s="24"/>
      <c r="Q26" s="24"/>
      <c r="R26" s="24"/>
      <c r="S26" s="26"/>
      <c r="T26" s="24"/>
      <c r="U26" s="27"/>
      <c r="V26" s="27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116"/>
      <c r="AJ26" s="117"/>
      <c r="AK26" s="117"/>
      <c r="AL26" s="117"/>
      <c r="AM26" s="116"/>
      <c r="AN26" s="117"/>
      <c r="AO26" s="117"/>
      <c r="AP26" s="116"/>
      <c r="AQ26" s="117"/>
    </row>
    <row r="27" spans="1:43" ht="65.25" customHeight="1">
      <c r="A27" s="114" t="s">
        <v>75</v>
      </c>
      <c r="B27" s="30" t="s">
        <v>76</v>
      </c>
      <c r="C27" s="115" t="s">
        <v>70</v>
      </c>
      <c r="D27" s="31" t="s">
        <v>42</v>
      </c>
      <c r="E27" s="22">
        <v>180</v>
      </c>
      <c r="F27" s="22"/>
      <c r="G27" s="26">
        <f>$G$10</f>
        <v>4.8000000000000001E-2</v>
      </c>
      <c r="H27" s="24">
        <f t="shared" si="1"/>
        <v>8.64</v>
      </c>
      <c r="I27" s="25">
        <f t="shared" ref="I27:I34" si="13">H27</f>
        <v>8.64</v>
      </c>
      <c r="J27" s="24">
        <f t="shared" si="6"/>
        <v>0</v>
      </c>
      <c r="K27" s="25"/>
      <c r="L27" s="24"/>
      <c r="M27" s="24"/>
      <c r="N27" s="24"/>
      <c r="O27" s="24">
        <f t="shared" ref="O27:O34" si="14">I27*$Q$7</f>
        <v>0.12959999999999999</v>
      </c>
      <c r="P27" s="24">
        <f t="shared" ref="P27:P34" si="15">K27*$Q$7</f>
        <v>0</v>
      </c>
      <c r="Q27" s="24"/>
      <c r="R27" s="24">
        <f t="shared" ref="R27:R34" si="16">I27*$T$7</f>
        <v>2.9376000000000002</v>
      </c>
      <c r="S27" s="26">
        <f t="shared" ref="S27:S34" si="17">K27*$T$7</f>
        <v>0</v>
      </c>
      <c r="T27" s="24"/>
      <c r="U27" s="27">
        <f t="shared" ref="U27:U34" si="18">I27*$W$7</f>
        <v>8.6400000000000008E-4</v>
      </c>
      <c r="V27" s="27">
        <f t="shared" ref="V27:V34" si="19">K27*$W$7</f>
        <v>0</v>
      </c>
      <c r="W27" s="24"/>
      <c r="X27" s="24">
        <f t="shared" ref="X27:X34" si="20">I27*$Z$7</f>
        <v>6.5784960000000003</v>
      </c>
      <c r="Y27" s="24">
        <f t="shared" ref="Y27:Y34" si="21">K27*$Z$7</f>
        <v>0</v>
      </c>
      <c r="Z27" s="24"/>
      <c r="AA27" s="24">
        <f t="shared" si="2"/>
        <v>18.286560000000001</v>
      </c>
      <c r="AB27" s="24">
        <f t="shared" si="3"/>
        <v>0</v>
      </c>
      <c r="AC27" s="24">
        <f t="shared" ref="AC27:AD34" si="22">AA27*$AE$7</f>
        <v>5.4859680000000006</v>
      </c>
      <c r="AD27" s="24">
        <f t="shared" si="22"/>
        <v>0</v>
      </c>
      <c r="AE27" s="24"/>
      <c r="AF27" s="24">
        <f t="shared" si="4"/>
        <v>0.71317584000000001</v>
      </c>
      <c r="AG27" s="24">
        <f t="shared" si="4"/>
        <v>0</v>
      </c>
      <c r="AH27" s="24"/>
      <c r="AI27" s="116">
        <v>25.71</v>
      </c>
      <c r="AJ27" s="117">
        <f t="shared" ref="AJ27:AJ34" si="23">AB27+AD27+AG27</f>
        <v>0</v>
      </c>
      <c r="AK27" s="117">
        <f t="shared" si="5"/>
        <v>26.995500000000003</v>
      </c>
      <c r="AL27" s="117">
        <f t="shared" ref="AL27:AL39" si="24">AJ27*$AL$9</f>
        <v>0</v>
      </c>
      <c r="AM27" s="116">
        <f t="shared" ref="AM27:AN33" si="25">AK27*$AO$7</f>
        <v>5.3991000000000007</v>
      </c>
      <c r="AN27" s="117">
        <f t="shared" si="25"/>
        <v>0</v>
      </c>
      <c r="AO27" s="117"/>
      <c r="AP27" s="116">
        <f t="shared" ref="AP27:AQ33" si="26">AK27+AM27</f>
        <v>32.394600000000004</v>
      </c>
      <c r="AQ27" s="117">
        <f t="shared" si="26"/>
        <v>0</v>
      </c>
    </row>
    <row r="28" spans="1:43" ht="30" customHeight="1">
      <c r="A28" s="114" t="s">
        <v>77</v>
      </c>
      <c r="B28" s="30" t="s">
        <v>78</v>
      </c>
      <c r="C28" s="115" t="s">
        <v>70</v>
      </c>
      <c r="D28" s="31" t="s">
        <v>42</v>
      </c>
      <c r="E28" s="22">
        <v>120</v>
      </c>
      <c r="F28" s="22"/>
      <c r="G28" s="26">
        <f>$G$10</f>
        <v>4.8000000000000001E-2</v>
      </c>
      <c r="H28" s="24">
        <f t="shared" si="1"/>
        <v>5.76</v>
      </c>
      <c r="I28" s="25">
        <f t="shared" si="13"/>
        <v>5.76</v>
      </c>
      <c r="J28" s="24">
        <f t="shared" si="6"/>
        <v>0</v>
      </c>
      <c r="K28" s="25"/>
      <c r="L28" s="24"/>
      <c r="M28" s="24"/>
      <c r="N28" s="24"/>
      <c r="O28" s="24">
        <f t="shared" si="14"/>
        <v>8.6399999999999991E-2</v>
      </c>
      <c r="P28" s="24">
        <f t="shared" si="15"/>
        <v>0</v>
      </c>
      <c r="Q28" s="24"/>
      <c r="R28" s="24">
        <f t="shared" si="16"/>
        <v>1.9584000000000001</v>
      </c>
      <c r="S28" s="26">
        <f t="shared" si="17"/>
        <v>0</v>
      </c>
      <c r="T28" s="24"/>
      <c r="U28" s="27">
        <f t="shared" si="18"/>
        <v>5.7600000000000001E-4</v>
      </c>
      <c r="V28" s="27">
        <f t="shared" si="19"/>
        <v>0</v>
      </c>
      <c r="W28" s="24"/>
      <c r="X28" s="24">
        <f t="shared" si="20"/>
        <v>4.3856639999999993</v>
      </c>
      <c r="Y28" s="24">
        <f t="shared" si="21"/>
        <v>0</v>
      </c>
      <c r="Z28" s="24"/>
      <c r="AA28" s="24">
        <f t="shared" si="2"/>
        <v>12.191039999999999</v>
      </c>
      <c r="AB28" s="24">
        <f t="shared" si="3"/>
        <v>0</v>
      </c>
      <c r="AC28" s="24">
        <f t="shared" si="22"/>
        <v>3.6573119999999997</v>
      </c>
      <c r="AD28" s="24">
        <f t="shared" si="22"/>
        <v>0</v>
      </c>
      <c r="AE28" s="24"/>
      <c r="AF28" s="24">
        <f t="shared" si="4"/>
        <v>0.47545055999999991</v>
      </c>
      <c r="AG28" s="24">
        <f t="shared" si="4"/>
        <v>0</v>
      </c>
      <c r="AH28" s="24"/>
      <c r="AI28" s="116">
        <v>17.14</v>
      </c>
      <c r="AJ28" s="117">
        <f t="shared" si="23"/>
        <v>0</v>
      </c>
      <c r="AK28" s="117">
        <f t="shared" si="5"/>
        <v>17.997</v>
      </c>
      <c r="AL28" s="117">
        <f t="shared" si="24"/>
        <v>0</v>
      </c>
      <c r="AM28" s="116">
        <f t="shared" si="25"/>
        <v>3.5994000000000002</v>
      </c>
      <c r="AN28" s="117">
        <f t="shared" si="25"/>
        <v>0</v>
      </c>
      <c r="AO28" s="117"/>
      <c r="AP28" s="116">
        <f t="shared" si="26"/>
        <v>21.596399999999999</v>
      </c>
      <c r="AQ28" s="117">
        <f t="shared" si="26"/>
        <v>0</v>
      </c>
    </row>
    <row r="29" spans="1:43" ht="56.25" customHeight="1">
      <c r="A29" s="114" t="s">
        <v>79</v>
      </c>
      <c r="B29" s="30" t="s">
        <v>80</v>
      </c>
      <c r="C29" s="115" t="s">
        <v>70</v>
      </c>
      <c r="D29" s="31" t="s">
        <v>42</v>
      </c>
      <c r="E29" s="22">
        <v>60</v>
      </c>
      <c r="F29" s="22"/>
      <c r="G29" s="26">
        <f>$G$10</f>
        <v>4.8000000000000001E-2</v>
      </c>
      <c r="H29" s="24">
        <f t="shared" si="1"/>
        <v>2.88</v>
      </c>
      <c r="I29" s="25">
        <f t="shared" si="13"/>
        <v>2.88</v>
      </c>
      <c r="J29" s="24">
        <f t="shared" si="6"/>
        <v>0</v>
      </c>
      <c r="K29" s="25"/>
      <c r="L29" s="24"/>
      <c r="M29" s="24"/>
      <c r="N29" s="24"/>
      <c r="O29" s="24">
        <f t="shared" si="14"/>
        <v>4.3199999999999995E-2</v>
      </c>
      <c r="P29" s="24">
        <f t="shared" si="15"/>
        <v>0</v>
      </c>
      <c r="Q29" s="24"/>
      <c r="R29" s="24">
        <f t="shared" si="16"/>
        <v>0.97920000000000007</v>
      </c>
      <c r="S29" s="26">
        <f t="shared" si="17"/>
        <v>0</v>
      </c>
      <c r="T29" s="24"/>
      <c r="U29" s="27">
        <f t="shared" si="18"/>
        <v>2.8800000000000001E-4</v>
      </c>
      <c r="V29" s="27">
        <f t="shared" si="19"/>
        <v>0</v>
      </c>
      <c r="W29" s="24"/>
      <c r="X29" s="24">
        <f t="shared" si="20"/>
        <v>2.1928319999999997</v>
      </c>
      <c r="Y29" s="24">
        <f t="shared" si="21"/>
        <v>0</v>
      </c>
      <c r="Z29" s="24"/>
      <c r="AA29" s="24">
        <f t="shared" si="2"/>
        <v>6.0955199999999996</v>
      </c>
      <c r="AB29" s="24">
        <f t="shared" si="3"/>
        <v>0</v>
      </c>
      <c r="AC29" s="24">
        <f t="shared" si="22"/>
        <v>1.8286559999999998</v>
      </c>
      <c r="AD29" s="24">
        <f t="shared" si="22"/>
        <v>0</v>
      </c>
      <c r="AE29" s="24"/>
      <c r="AF29" s="24">
        <f t="shared" si="4"/>
        <v>0.23772527999999996</v>
      </c>
      <c r="AG29" s="24">
        <f t="shared" si="4"/>
        <v>0</v>
      </c>
      <c r="AH29" s="24"/>
      <c r="AI29" s="116">
        <v>8.57</v>
      </c>
      <c r="AJ29" s="117">
        <f t="shared" si="23"/>
        <v>0</v>
      </c>
      <c r="AK29" s="117">
        <f t="shared" si="5"/>
        <v>8.9984999999999999</v>
      </c>
      <c r="AL29" s="117">
        <f t="shared" si="24"/>
        <v>0</v>
      </c>
      <c r="AM29" s="116">
        <f t="shared" si="25"/>
        <v>1.7997000000000001</v>
      </c>
      <c r="AN29" s="117">
        <f t="shared" si="25"/>
        <v>0</v>
      </c>
      <c r="AO29" s="117"/>
      <c r="AP29" s="116">
        <f t="shared" si="26"/>
        <v>10.7982</v>
      </c>
      <c r="AQ29" s="117">
        <f t="shared" si="26"/>
        <v>0</v>
      </c>
    </row>
    <row r="30" spans="1:43" ht="92.25" customHeight="1">
      <c r="A30" s="114" t="s">
        <v>81</v>
      </c>
      <c r="B30" s="30" t="s">
        <v>82</v>
      </c>
      <c r="C30" s="115" t="s">
        <v>70</v>
      </c>
      <c r="D30" s="31" t="s">
        <v>42</v>
      </c>
      <c r="E30" s="22">
        <v>20</v>
      </c>
      <c r="F30" s="22"/>
      <c r="G30" s="26">
        <f>$G$10</f>
        <v>4.8000000000000001E-2</v>
      </c>
      <c r="H30" s="24">
        <f t="shared" si="1"/>
        <v>0.96</v>
      </c>
      <c r="I30" s="25">
        <f t="shared" si="13"/>
        <v>0.96</v>
      </c>
      <c r="J30" s="24">
        <f t="shared" si="6"/>
        <v>0</v>
      </c>
      <c r="K30" s="25"/>
      <c r="L30" s="24"/>
      <c r="M30" s="24"/>
      <c r="N30" s="24"/>
      <c r="O30" s="24">
        <f t="shared" si="14"/>
        <v>1.44E-2</v>
      </c>
      <c r="P30" s="24">
        <f t="shared" si="15"/>
        <v>0</v>
      </c>
      <c r="Q30" s="24"/>
      <c r="R30" s="24">
        <f t="shared" si="16"/>
        <v>0.32640000000000002</v>
      </c>
      <c r="S30" s="26">
        <f t="shared" si="17"/>
        <v>0</v>
      </c>
      <c r="T30" s="24"/>
      <c r="U30" s="27">
        <f t="shared" si="18"/>
        <v>9.6000000000000002E-5</v>
      </c>
      <c r="V30" s="27">
        <f t="shared" si="19"/>
        <v>0</v>
      </c>
      <c r="W30" s="24"/>
      <c r="X30" s="24">
        <f t="shared" si="20"/>
        <v>0.73094399999999993</v>
      </c>
      <c r="Y30" s="24">
        <f t="shared" si="21"/>
        <v>0</v>
      </c>
      <c r="Z30" s="24"/>
      <c r="AA30" s="24">
        <f t="shared" si="2"/>
        <v>2.0318399999999999</v>
      </c>
      <c r="AB30" s="24">
        <f t="shared" si="3"/>
        <v>0</v>
      </c>
      <c r="AC30" s="24">
        <f t="shared" si="22"/>
        <v>0.60955199999999998</v>
      </c>
      <c r="AD30" s="24">
        <f t="shared" si="22"/>
        <v>0</v>
      </c>
      <c r="AE30" s="24"/>
      <c r="AF30" s="24">
        <f t="shared" si="4"/>
        <v>7.9241759999999994E-2</v>
      </c>
      <c r="AG30" s="24">
        <f t="shared" si="4"/>
        <v>0</v>
      </c>
      <c r="AH30" s="24"/>
      <c r="AI30" s="116">
        <v>2.86</v>
      </c>
      <c r="AJ30" s="117">
        <f t="shared" si="23"/>
        <v>0</v>
      </c>
      <c r="AK30" s="117">
        <f t="shared" si="5"/>
        <v>3.0030000000000001</v>
      </c>
      <c r="AL30" s="117">
        <f t="shared" si="24"/>
        <v>0</v>
      </c>
      <c r="AM30" s="116">
        <f t="shared" si="25"/>
        <v>0.60060000000000002</v>
      </c>
      <c r="AN30" s="117">
        <f t="shared" si="25"/>
        <v>0</v>
      </c>
      <c r="AO30" s="117"/>
      <c r="AP30" s="116">
        <f t="shared" si="26"/>
        <v>3.6036000000000001</v>
      </c>
      <c r="AQ30" s="117">
        <f t="shared" si="26"/>
        <v>0</v>
      </c>
    </row>
    <row r="31" spans="1:43" ht="126" customHeight="1">
      <c r="A31" s="114" t="s">
        <v>83</v>
      </c>
      <c r="B31" s="30" t="s">
        <v>84</v>
      </c>
      <c r="C31" s="115" t="s">
        <v>70</v>
      </c>
      <c r="D31" s="31" t="s">
        <v>42</v>
      </c>
      <c r="E31" s="22">
        <v>20</v>
      </c>
      <c r="F31" s="22"/>
      <c r="G31" s="26">
        <f>$G$10</f>
        <v>4.8000000000000001E-2</v>
      </c>
      <c r="H31" s="24">
        <f t="shared" si="1"/>
        <v>0.96</v>
      </c>
      <c r="I31" s="25">
        <f t="shared" si="13"/>
        <v>0.96</v>
      </c>
      <c r="J31" s="24">
        <f t="shared" si="6"/>
        <v>0</v>
      </c>
      <c r="K31" s="25"/>
      <c r="L31" s="24"/>
      <c r="M31" s="24"/>
      <c r="N31" s="24"/>
      <c r="O31" s="24">
        <f t="shared" si="14"/>
        <v>1.44E-2</v>
      </c>
      <c r="P31" s="24">
        <f t="shared" si="15"/>
        <v>0</v>
      </c>
      <c r="Q31" s="24"/>
      <c r="R31" s="24">
        <f t="shared" si="16"/>
        <v>0.32640000000000002</v>
      </c>
      <c r="S31" s="26">
        <f t="shared" si="17"/>
        <v>0</v>
      </c>
      <c r="T31" s="24"/>
      <c r="U31" s="27">
        <f t="shared" si="18"/>
        <v>9.6000000000000002E-5</v>
      </c>
      <c r="V31" s="27">
        <f t="shared" si="19"/>
        <v>0</v>
      </c>
      <c r="W31" s="24"/>
      <c r="X31" s="24">
        <f t="shared" si="20"/>
        <v>0.73094399999999993</v>
      </c>
      <c r="Y31" s="24">
        <f t="shared" si="21"/>
        <v>0</v>
      </c>
      <c r="Z31" s="24"/>
      <c r="AA31" s="24">
        <f t="shared" si="2"/>
        <v>2.0318399999999999</v>
      </c>
      <c r="AB31" s="24">
        <f t="shared" si="3"/>
        <v>0</v>
      </c>
      <c r="AC31" s="24">
        <f t="shared" si="22"/>
        <v>0.60955199999999998</v>
      </c>
      <c r="AD31" s="24">
        <f t="shared" si="22"/>
        <v>0</v>
      </c>
      <c r="AE31" s="24"/>
      <c r="AF31" s="24">
        <f t="shared" si="4"/>
        <v>7.9241759999999994E-2</v>
      </c>
      <c r="AG31" s="24">
        <f t="shared" si="4"/>
        <v>0</v>
      </c>
      <c r="AH31" s="24"/>
      <c r="AI31" s="116">
        <v>2.86</v>
      </c>
      <c r="AJ31" s="117">
        <f t="shared" si="23"/>
        <v>0</v>
      </c>
      <c r="AK31" s="117">
        <f t="shared" si="5"/>
        <v>3.0030000000000001</v>
      </c>
      <c r="AL31" s="117">
        <f t="shared" si="24"/>
        <v>0</v>
      </c>
      <c r="AM31" s="116">
        <f t="shared" si="25"/>
        <v>0.60060000000000002</v>
      </c>
      <c r="AN31" s="117">
        <f t="shared" si="25"/>
        <v>0</v>
      </c>
      <c r="AO31" s="117"/>
      <c r="AP31" s="116">
        <f t="shared" si="26"/>
        <v>3.6036000000000001</v>
      </c>
      <c r="AQ31" s="117">
        <f t="shared" si="26"/>
        <v>0</v>
      </c>
    </row>
    <row r="32" spans="1:43" ht="81.75" customHeight="1">
      <c r="A32" s="114" t="s">
        <v>85</v>
      </c>
      <c r="B32" s="30" t="s">
        <v>86</v>
      </c>
      <c r="C32" s="115" t="s">
        <v>70</v>
      </c>
      <c r="D32" s="31" t="s">
        <v>42</v>
      </c>
      <c r="E32" s="22">
        <v>20</v>
      </c>
      <c r="F32" s="22"/>
      <c r="G32" s="26">
        <v>4.8000000000000001E-2</v>
      </c>
      <c r="H32" s="24">
        <f t="shared" si="1"/>
        <v>0.96</v>
      </c>
      <c r="I32" s="25">
        <f t="shared" si="13"/>
        <v>0.96</v>
      </c>
      <c r="J32" s="24">
        <f t="shared" si="6"/>
        <v>0</v>
      </c>
      <c r="K32" s="25"/>
      <c r="L32" s="24"/>
      <c r="M32" s="24"/>
      <c r="N32" s="24"/>
      <c r="O32" s="24">
        <f t="shared" si="14"/>
        <v>1.44E-2</v>
      </c>
      <c r="P32" s="24">
        <f t="shared" si="15"/>
        <v>0</v>
      </c>
      <c r="Q32" s="24"/>
      <c r="R32" s="24">
        <f t="shared" si="16"/>
        <v>0.32640000000000002</v>
      </c>
      <c r="S32" s="26">
        <f t="shared" si="17"/>
        <v>0</v>
      </c>
      <c r="T32" s="24"/>
      <c r="U32" s="27">
        <f t="shared" si="18"/>
        <v>9.6000000000000002E-5</v>
      </c>
      <c r="V32" s="27">
        <f t="shared" si="19"/>
        <v>0</v>
      </c>
      <c r="W32" s="24"/>
      <c r="X32" s="24">
        <f t="shared" si="20"/>
        <v>0.73094399999999993</v>
      </c>
      <c r="Y32" s="24">
        <f t="shared" si="21"/>
        <v>0</v>
      </c>
      <c r="Z32" s="24"/>
      <c r="AA32" s="24">
        <f t="shared" si="2"/>
        <v>2.0318399999999999</v>
      </c>
      <c r="AB32" s="24">
        <f t="shared" si="3"/>
        <v>0</v>
      </c>
      <c r="AC32" s="24">
        <f t="shared" si="22"/>
        <v>0.60955199999999998</v>
      </c>
      <c r="AD32" s="24">
        <f t="shared" si="22"/>
        <v>0</v>
      </c>
      <c r="AE32" s="24"/>
      <c r="AF32" s="24">
        <f t="shared" si="4"/>
        <v>7.9241759999999994E-2</v>
      </c>
      <c r="AG32" s="24">
        <f t="shared" si="4"/>
        <v>0</v>
      </c>
      <c r="AH32" s="24"/>
      <c r="AI32" s="116">
        <v>2.86</v>
      </c>
      <c r="AJ32" s="117">
        <f t="shared" si="23"/>
        <v>0</v>
      </c>
      <c r="AK32" s="117">
        <f t="shared" si="5"/>
        <v>3.0030000000000001</v>
      </c>
      <c r="AL32" s="117">
        <f t="shared" si="24"/>
        <v>0</v>
      </c>
      <c r="AM32" s="116">
        <f t="shared" si="25"/>
        <v>0.60060000000000002</v>
      </c>
      <c r="AN32" s="117">
        <f t="shared" si="25"/>
        <v>0</v>
      </c>
      <c r="AO32" s="117"/>
      <c r="AP32" s="116">
        <f t="shared" si="26"/>
        <v>3.6036000000000001</v>
      </c>
      <c r="AQ32" s="117">
        <f t="shared" si="26"/>
        <v>0</v>
      </c>
    </row>
    <row r="33" spans="1:43" ht="84.75" customHeight="1">
      <c r="A33" s="114" t="s">
        <v>87</v>
      </c>
      <c r="B33" s="30" t="s">
        <v>88</v>
      </c>
      <c r="C33" s="115" t="s">
        <v>70</v>
      </c>
      <c r="D33" s="31" t="s">
        <v>42</v>
      </c>
      <c r="E33" s="22">
        <v>60</v>
      </c>
      <c r="F33" s="22"/>
      <c r="G33" s="24">
        <v>4.8000000000000001E-2</v>
      </c>
      <c r="H33" s="24">
        <f t="shared" si="1"/>
        <v>2.88</v>
      </c>
      <c r="I33" s="25">
        <f t="shared" si="13"/>
        <v>2.88</v>
      </c>
      <c r="J33" s="24">
        <f t="shared" si="6"/>
        <v>0</v>
      </c>
      <c r="K33" s="25"/>
      <c r="L33" s="24"/>
      <c r="M33" s="24"/>
      <c r="N33" s="24"/>
      <c r="O33" s="24">
        <f t="shared" si="14"/>
        <v>4.3199999999999995E-2</v>
      </c>
      <c r="P33" s="24">
        <f t="shared" si="15"/>
        <v>0</v>
      </c>
      <c r="Q33" s="24"/>
      <c r="R33" s="24">
        <f t="shared" si="16"/>
        <v>0.97920000000000007</v>
      </c>
      <c r="S33" s="26">
        <f t="shared" si="17"/>
        <v>0</v>
      </c>
      <c r="T33" s="24"/>
      <c r="U33" s="27">
        <f t="shared" si="18"/>
        <v>2.8800000000000001E-4</v>
      </c>
      <c r="V33" s="27">
        <f t="shared" si="19"/>
        <v>0</v>
      </c>
      <c r="W33" s="24"/>
      <c r="X33" s="24">
        <f t="shared" si="20"/>
        <v>2.1928319999999997</v>
      </c>
      <c r="Y33" s="24">
        <f t="shared" si="21"/>
        <v>0</v>
      </c>
      <c r="Z33" s="24"/>
      <c r="AA33" s="24">
        <f t="shared" si="2"/>
        <v>6.0955199999999996</v>
      </c>
      <c r="AB33" s="24">
        <f t="shared" si="3"/>
        <v>0</v>
      </c>
      <c r="AC33" s="24">
        <f t="shared" si="22"/>
        <v>1.8286559999999998</v>
      </c>
      <c r="AD33" s="24">
        <f t="shared" si="22"/>
        <v>0</v>
      </c>
      <c r="AE33" s="24"/>
      <c r="AF33" s="24">
        <f t="shared" si="4"/>
        <v>0.23772527999999996</v>
      </c>
      <c r="AG33" s="24">
        <f t="shared" si="4"/>
        <v>0</v>
      </c>
      <c r="AH33" s="24"/>
      <c r="AI33" s="116">
        <v>8.57</v>
      </c>
      <c r="AJ33" s="117">
        <f t="shared" si="23"/>
        <v>0</v>
      </c>
      <c r="AK33" s="117">
        <f t="shared" si="5"/>
        <v>8.9984999999999999</v>
      </c>
      <c r="AL33" s="117">
        <f t="shared" si="24"/>
        <v>0</v>
      </c>
      <c r="AM33" s="116">
        <f t="shared" si="25"/>
        <v>1.7997000000000001</v>
      </c>
      <c r="AN33" s="117">
        <f t="shared" si="25"/>
        <v>0</v>
      </c>
      <c r="AO33" s="117"/>
      <c r="AP33" s="116">
        <f t="shared" si="26"/>
        <v>10.7982</v>
      </c>
      <c r="AQ33" s="117">
        <f t="shared" si="26"/>
        <v>0</v>
      </c>
    </row>
    <row r="34" spans="1:43" ht="95.25" customHeight="1">
      <c r="A34" s="114" t="s">
        <v>89</v>
      </c>
      <c r="B34" s="30" t="s">
        <v>90</v>
      </c>
      <c r="C34" s="115" t="s">
        <v>70</v>
      </c>
      <c r="D34" s="31" t="s">
        <v>42</v>
      </c>
      <c r="E34" s="22">
        <v>30</v>
      </c>
      <c r="F34" s="22">
        <v>10</v>
      </c>
      <c r="G34" s="24">
        <f>$G$10</f>
        <v>4.8000000000000001E-2</v>
      </c>
      <c r="H34" s="24">
        <f t="shared" si="1"/>
        <v>1.44</v>
      </c>
      <c r="I34" s="25">
        <f t="shared" si="13"/>
        <v>1.44</v>
      </c>
      <c r="J34" s="24">
        <f t="shared" si="6"/>
        <v>0.48</v>
      </c>
      <c r="K34" s="25"/>
      <c r="L34" s="24"/>
      <c r="M34" s="24"/>
      <c r="N34" s="24"/>
      <c r="O34" s="24">
        <f t="shared" si="14"/>
        <v>2.1599999999999998E-2</v>
      </c>
      <c r="P34" s="24">
        <f t="shared" si="15"/>
        <v>0</v>
      </c>
      <c r="Q34" s="24"/>
      <c r="R34" s="24">
        <f t="shared" si="16"/>
        <v>0.48960000000000004</v>
      </c>
      <c r="S34" s="26">
        <f t="shared" si="17"/>
        <v>0</v>
      </c>
      <c r="T34" s="24"/>
      <c r="U34" s="27">
        <f t="shared" si="18"/>
        <v>1.44E-4</v>
      </c>
      <c r="V34" s="27">
        <f t="shared" si="19"/>
        <v>0</v>
      </c>
      <c r="W34" s="24"/>
      <c r="X34" s="24">
        <f t="shared" si="20"/>
        <v>1.0964159999999998</v>
      </c>
      <c r="Y34" s="24">
        <f t="shared" si="21"/>
        <v>0</v>
      </c>
      <c r="Z34" s="24"/>
      <c r="AA34" s="24">
        <f t="shared" si="2"/>
        <v>3.0477599999999998</v>
      </c>
      <c r="AB34" s="24">
        <f t="shared" si="3"/>
        <v>0</v>
      </c>
      <c r="AC34" s="24">
        <f t="shared" si="22"/>
        <v>0.91432799999999992</v>
      </c>
      <c r="AD34" s="24">
        <f t="shared" si="22"/>
        <v>0</v>
      </c>
      <c r="AE34" s="24"/>
      <c r="AF34" s="24">
        <f t="shared" si="4"/>
        <v>0.11886263999999998</v>
      </c>
      <c r="AG34" s="24">
        <f t="shared" si="4"/>
        <v>0</v>
      </c>
      <c r="AH34" s="24"/>
      <c r="AI34" s="116">
        <v>4.28</v>
      </c>
      <c r="AJ34" s="117">
        <f t="shared" si="23"/>
        <v>0</v>
      </c>
      <c r="AK34" s="117">
        <f t="shared" si="5"/>
        <v>4.4940000000000007</v>
      </c>
      <c r="AL34" s="117">
        <f t="shared" si="24"/>
        <v>0</v>
      </c>
      <c r="AM34" s="116">
        <f>AK34*$AO$7</f>
        <v>0.89880000000000015</v>
      </c>
      <c r="AN34" s="117">
        <f>AL34*$AO$7</f>
        <v>0</v>
      </c>
      <c r="AO34" s="117"/>
      <c r="AP34" s="116">
        <f>AK34+AM34</f>
        <v>5.3928000000000011</v>
      </c>
      <c r="AQ34" s="117">
        <f>AL34+AN34</f>
        <v>0</v>
      </c>
    </row>
    <row r="35" spans="1:43" ht="63.75" customHeight="1">
      <c r="A35" s="114" t="s">
        <v>91</v>
      </c>
      <c r="B35" s="30" t="s">
        <v>92</v>
      </c>
      <c r="C35" s="115"/>
      <c r="D35" s="31"/>
      <c r="E35" s="22"/>
      <c r="F35" s="22"/>
      <c r="G35" s="24"/>
      <c r="H35" s="24"/>
      <c r="I35" s="25"/>
      <c r="J35" s="24"/>
      <c r="K35" s="25"/>
      <c r="L35" s="24"/>
      <c r="M35" s="24"/>
      <c r="N35" s="24"/>
      <c r="O35" s="24"/>
      <c r="P35" s="24"/>
      <c r="Q35" s="24"/>
      <c r="R35" s="24"/>
      <c r="S35" s="26"/>
      <c r="T35" s="24"/>
      <c r="U35" s="27"/>
      <c r="V35" s="27"/>
      <c r="W35" s="24"/>
      <c r="X35" s="24"/>
      <c r="Y35" s="24"/>
      <c r="Z35" s="24"/>
      <c r="AA35" s="24"/>
      <c r="AB35" s="24"/>
      <c r="AC35" s="24"/>
      <c r="AD35" s="24"/>
      <c r="AE35" s="24"/>
      <c r="AF35" s="24">
        <f t="shared" si="4"/>
        <v>0</v>
      </c>
      <c r="AG35" s="24">
        <f t="shared" si="4"/>
        <v>0</v>
      </c>
      <c r="AH35" s="24"/>
      <c r="AI35" s="116"/>
      <c r="AJ35" s="117"/>
      <c r="AK35" s="117"/>
      <c r="AL35" s="117"/>
      <c r="AM35" s="116"/>
      <c r="AN35" s="117"/>
      <c r="AO35" s="117"/>
      <c r="AP35" s="116"/>
      <c r="AQ35" s="117"/>
    </row>
    <row r="36" spans="1:43" s="4" customFormat="1" ht="32.25" customHeight="1">
      <c r="A36" s="119" t="s">
        <v>93</v>
      </c>
      <c r="B36" s="37" t="s">
        <v>94</v>
      </c>
      <c r="C36" s="120" t="s">
        <v>95</v>
      </c>
      <c r="D36" s="38" t="s">
        <v>42</v>
      </c>
      <c r="E36" s="39">
        <v>60</v>
      </c>
      <c r="F36" s="39"/>
      <c r="G36" s="40">
        <f>$G$10</f>
        <v>4.8000000000000001E-2</v>
      </c>
      <c r="H36" s="40">
        <f t="shared" si="1"/>
        <v>2.88</v>
      </c>
      <c r="I36" s="25">
        <f>H36</f>
        <v>2.88</v>
      </c>
      <c r="J36" s="40">
        <f t="shared" si="6"/>
        <v>0</v>
      </c>
      <c r="K36" s="25"/>
      <c r="L36" s="40"/>
      <c r="M36" s="40"/>
      <c r="N36" s="40"/>
      <c r="O36" s="40">
        <f>I36*$Q$7</f>
        <v>4.3199999999999995E-2</v>
      </c>
      <c r="P36" s="40">
        <f>K36*$Q$7</f>
        <v>0</v>
      </c>
      <c r="Q36" s="40"/>
      <c r="R36" s="40">
        <f>I36*$T$7</f>
        <v>0.97920000000000007</v>
      </c>
      <c r="S36" s="41">
        <f>K36*$T$7</f>
        <v>0</v>
      </c>
      <c r="T36" s="40"/>
      <c r="U36" s="42">
        <f>I36*$W$7</f>
        <v>2.8800000000000001E-4</v>
      </c>
      <c r="V36" s="42">
        <f>K36*$W$7</f>
        <v>0</v>
      </c>
      <c r="W36" s="40"/>
      <c r="X36" s="40">
        <f>I36*$Z$7</f>
        <v>2.1928319999999997</v>
      </c>
      <c r="Y36" s="40">
        <f>K36*$Z$7</f>
        <v>0</v>
      </c>
      <c r="Z36" s="40"/>
      <c r="AA36" s="40">
        <f t="shared" si="2"/>
        <v>6.0955199999999996</v>
      </c>
      <c r="AB36" s="40">
        <f t="shared" si="3"/>
        <v>0</v>
      </c>
      <c r="AC36" s="40">
        <f t="shared" ref="AC36:AD39" si="27">AA36*$AE$7</f>
        <v>1.8286559999999998</v>
      </c>
      <c r="AD36" s="40">
        <f t="shared" si="27"/>
        <v>0</v>
      </c>
      <c r="AE36" s="40"/>
      <c r="AF36" s="40">
        <f t="shared" si="4"/>
        <v>0.23772527999999996</v>
      </c>
      <c r="AG36" s="40">
        <f t="shared" si="4"/>
        <v>0</v>
      </c>
      <c r="AH36" s="40"/>
      <c r="AI36" s="121">
        <v>4.28</v>
      </c>
      <c r="AJ36" s="122">
        <f>AB36+AD36+AG36</f>
        <v>0</v>
      </c>
      <c r="AK36" s="117">
        <f t="shared" si="5"/>
        <v>4.4940000000000007</v>
      </c>
      <c r="AL36" s="117">
        <f t="shared" si="24"/>
        <v>0</v>
      </c>
      <c r="AM36" s="116">
        <f t="shared" ref="AM36:AN39" si="28">AK36*$AO$7</f>
        <v>0.89880000000000015</v>
      </c>
      <c r="AN36" s="117">
        <f t="shared" si="28"/>
        <v>0</v>
      </c>
      <c r="AO36" s="122"/>
      <c r="AP36" s="116">
        <f t="shared" ref="AP36:AQ39" si="29">AK36+AM36</f>
        <v>5.3928000000000011</v>
      </c>
      <c r="AQ36" s="117">
        <f t="shared" si="29"/>
        <v>0</v>
      </c>
    </row>
    <row r="37" spans="1:43" s="4" customFormat="1" ht="32.25" customHeight="1">
      <c r="A37" s="119" t="s">
        <v>96</v>
      </c>
      <c r="B37" s="37" t="s">
        <v>97</v>
      </c>
      <c r="C37" s="120" t="s">
        <v>41</v>
      </c>
      <c r="D37" s="38" t="s">
        <v>42</v>
      </c>
      <c r="E37" s="39">
        <v>10</v>
      </c>
      <c r="F37" s="39"/>
      <c r="G37" s="40">
        <f>$G$10</f>
        <v>4.8000000000000001E-2</v>
      </c>
      <c r="H37" s="40">
        <f t="shared" si="1"/>
        <v>0.48</v>
      </c>
      <c r="I37" s="25">
        <f>H37</f>
        <v>0.48</v>
      </c>
      <c r="J37" s="40">
        <f t="shared" si="6"/>
        <v>0</v>
      </c>
      <c r="K37" s="25"/>
      <c r="L37" s="40"/>
      <c r="M37" s="40"/>
      <c r="N37" s="40"/>
      <c r="O37" s="40">
        <f>I37*$Q$7</f>
        <v>7.1999999999999998E-3</v>
      </c>
      <c r="P37" s="40">
        <f>K37*$Q$7</f>
        <v>0</v>
      </c>
      <c r="Q37" s="40"/>
      <c r="R37" s="40">
        <f>I37*$T$7</f>
        <v>0.16320000000000001</v>
      </c>
      <c r="S37" s="41">
        <f>K37*$T$7</f>
        <v>0</v>
      </c>
      <c r="T37" s="40"/>
      <c r="U37" s="42">
        <f>I37*$W$7</f>
        <v>4.8000000000000001E-5</v>
      </c>
      <c r="V37" s="42">
        <f>K37*$W$7</f>
        <v>0</v>
      </c>
      <c r="W37" s="40"/>
      <c r="X37" s="40">
        <f>I37*$Z$7</f>
        <v>0.36547199999999996</v>
      </c>
      <c r="Y37" s="40">
        <f>K37*$Z$7</f>
        <v>0</v>
      </c>
      <c r="Z37" s="40"/>
      <c r="AA37" s="40">
        <f t="shared" si="2"/>
        <v>1.0159199999999999</v>
      </c>
      <c r="AB37" s="40">
        <f t="shared" si="3"/>
        <v>0</v>
      </c>
      <c r="AC37" s="40">
        <f t="shared" si="27"/>
        <v>0.30477599999999999</v>
      </c>
      <c r="AD37" s="40">
        <f t="shared" si="27"/>
        <v>0</v>
      </c>
      <c r="AE37" s="40"/>
      <c r="AF37" s="40">
        <f t="shared" si="4"/>
        <v>3.9620879999999997E-2</v>
      </c>
      <c r="AG37" s="40">
        <f t="shared" si="4"/>
        <v>0</v>
      </c>
      <c r="AH37" s="40"/>
      <c r="AI37" s="121">
        <v>1.43</v>
      </c>
      <c r="AJ37" s="122">
        <f>AB37+AD37+AG37</f>
        <v>0</v>
      </c>
      <c r="AK37" s="117">
        <f t="shared" si="5"/>
        <v>1.5015000000000001</v>
      </c>
      <c r="AL37" s="117">
        <f t="shared" si="24"/>
        <v>0</v>
      </c>
      <c r="AM37" s="116">
        <f t="shared" si="28"/>
        <v>0.30030000000000001</v>
      </c>
      <c r="AN37" s="117">
        <f t="shared" si="28"/>
        <v>0</v>
      </c>
      <c r="AO37" s="122"/>
      <c r="AP37" s="116">
        <f t="shared" si="29"/>
        <v>1.8018000000000001</v>
      </c>
      <c r="AQ37" s="117">
        <f t="shared" si="29"/>
        <v>0</v>
      </c>
    </row>
    <row r="38" spans="1:43" ht="70.5" customHeight="1">
      <c r="A38" s="114" t="s">
        <v>98</v>
      </c>
      <c r="B38" s="30" t="s">
        <v>99</v>
      </c>
      <c r="C38" s="115" t="s">
        <v>100</v>
      </c>
      <c r="D38" s="31" t="s">
        <v>42</v>
      </c>
      <c r="E38" s="22">
        <v>180</v>
      </c>
      <c r="F38" s="22"/>
      <c r="G38" s="24">
        <f>$G$10</f>
        <v>4.8000000000000001E-2</v>
      </c>
      <c r="H38" s="24">
        <f t="shared" si="1"/>
        <v>8.64</v>
      </c>
      <c r="I38" s="25">
        <f>H38</f>
        <v>8.64</v>
      </c>
      <c r="J38" s="24">
        <f t="shared" si="6"/>
        <v>0</v>
      </c>
      <c r="K38" s="25"/>
      <c r="L38" s="24"/>
      <c r="M38" s="24"/>
      <c r="N38" s="24"/>
      <c r="O38" s="24">
        <f>I38*$Q$7</f>
        <v>0.12959999999999999</v>
      </c>
      <c r="P38" s="24">
        <f>K38*$Q$7</f>
        <v>0</v>
      </c>
      <c r="Q38" s="24"/>
      <c r="R38" s="24">
        <f>I38*$T$7</f>
        <v>2.9376000000000002</v>
      </c>
      <c r="S38" s="26">
        <f>K38*$T$7</f>
        <v>0</v>
      </c>
      <c r="T38" s="24"/>
      <c r="U38" s="27">
        <f>I38*$W$7</f>
        <v>8.6400000000000008E-4</v>
      </c>
      <c r="V38" s="27">
        <f>K38*$W$7</f>
        <v>0</v>
      </c>
      <c r="W38" s="24"/>
      <c r="X38" s="24">
        <f>I38*$Z$7</f>
        <v>6.5784960000000003</v>
      </c>
      <c r="Y38" s="24">
        <f>K38*$Z$7</f>
        <v>0</v>
      </c>
      <c r="Z38" s="24"/>
      <c r="AA38" s="24">
        <f t="shared" si="2"/>
        <v>18.286560000000001</v>
      </c>
      <c r="AB38" s="24">
        <f t="shared" si="3"/>
        <v>0</v>
      </c>
      <c r="AC38" s="24">
        <f t="shared" si="27"/>
        <v>5.4859680000000006</v>
      </c>
      <c r="AD38" s="24">
        <f t="shared" si="27"/>
        <v>0</v>
      </c>
      <c r="AE38" s="24"/>
      <c r="AF38" s="24">
        <f t="shared" si="4"/>
        <v>0.71317584000000001</v>
      </c>
      <c r="AG38" s="24">
        <f t="shared" si="4"/>
        <v>0</v>
      </c>
      <c r="AH38" s="24"/>
      <c r="AI38" s="116">
        <v>25.71</v>
      </c>
      <c r="AJ38" s="117">
        <f>AB38+AD38+AG38</f>
        <v>0</v>
      </c>
      <c r="AK38" s="117">
        <f t="shared" si="5"/>
        <v>26.995500000000003</v>
      </c>
      <c r="AL38" s="117">
        <f t="shared" si="24"/>
        <v>0</v>
      </c>
      <c r="AM38" s="116">
        <f t="shared" si="28"/>
        <v>5.3991000000000007</v>
      </c>
      <c r="AN38" s="117">
        <f t="shared" si="28"/>
        <v>0</v>
      </c>
      <c r="AO38" s="117"/>
      <c r="AP38" s="116">
        <f t="shared" si="29"/>
        <v>32.394600000000004</v>
      </c>
      <c r="AQ38" s="117">
        <f t="shared" si="29"/>
        <v>0</v>
      </c>
    </row>
    <row r="39" spans="1:43" ht="117" customHeight="1">
      <c r="A39" s="114" t="s">
        <v>101</v>
      </c>
      <c r="B39" s="30" t="s">
        <v>102</v>
      </c>
      <c r="C39" s="115" t="s">
        <v>103</v>
      </c>
      <c r="D39" s="31" t="s">
        <v>42</v>
      </c>
      <c r="E39" s="22">
        <v>120</v>
      </c>
      <c r="F39" s="22"/>
      <c r="G39" s="24">
        <f>$G$10</f>
        <v>4.8000000000000001E-2</v>
      </c>
      <c r="H39" s="24">
        <f t="shared" si="1"/>
        <v>5.76</v>
      </c>
      <c r="I39" s="25">
        <f>H39</f>
        <v>5.76</v>
      </c>
      <c r="J39" s="24">
        <f t="shared" si="6"/>
        <v>0</v>
      </c>
      <c r="K39" s="25"/>
      <c r="L39" s="24"/>
      <c r="M39" s="24"/>
      <c r="N39" s="24"/>
      <c r="O39" s="24">
        <f>I39*$Q$7</f>
        <v>8.6399999999999991E-2</v>
      </c>
      <c r="P39" s="24">
        <f>K39*$Q$7</f>
        <v>0</v>
      </c>
      <c r="Q39" s="24"/>
      <c r="R39" s="24">
        <f>I39*$T$7</f>
        <v>1.9584000000000001</v>
      </c>
      <c r="S39" s="26">
        <f>K39*$T$7</f>
        <v>0</v>
      </c>
      <c r="T39" s="24"/>
      <c r="U39" s="27">
        <f>I39*$W$7</f>
        <v>5.7600000000000001E-4</v>
      </c>
      <c r="V39" s="27">
        <f>K39*$W$7</f>
        <v>0</v>
      </c>
      <c r="W39" s="24"/>
      <c r="X39" s="24">
        <f>I39*$Z$7</f>
        <v>4.3856639999999993</v>
      </c>
      <c r="Y39" s="24">
        <f>K39*$Z$7</f>
        <v>0</v>
      </c>
      <c r="Z39" s="24"/>
      <c r="AA39" s="24">
        <f t="shared" si="2"/>
        <v>12.191039999999999</v>
      </c>
      <c r="AB39" s="24">
        <f t="shared" si="3"/>
        <v>0</v>
      </c>
      <c r="AC39" s="24">
        <f t="shared" si="27"/>
        <v>3.6573119999999997</v>
      </c>
      <c r="AD39" s="24">
        <f t="shared" si="27"/>
        <v>0</v>
      </c>
      <c r="AE39" s="24"/>
      <c r="AF39" s="24">
        <f t="shared" si="4"/>
        <v>0.47545055999999991</v>
      </c>
      <c r="AG39" s="24">
        <f t="shared" si="4"/>
        <v>0</v>
      </c>
      <c r="AH39" s="24"/>
      <c r="AI39" s="116">
        <v>17.14</v>
      </c>
      <c r="AJ39" s="117">
        <f>AB39+AD39+AG39</f>
        <v>0</v>
      </c>
      <c r="AK39" s="117">
        <f t="shared" si="5"/>
        <v>17.997</v>
      </c>
      <c r="AL39" s="117">
        <f t="shared" si="24"/>
        <v>0</v>
      </c>
      <c r="AM39" s="116">
        <f t="shared" si="28"/>
        <v>3.5994000000000002</v>
      </c>
      <c r="AN39" s="117">
        <f t="shared" si="28"/>
        <v>0</v>
      </c>
      <c r="AO39" s="117"/>
      <c r="AP39" s="116">
        <f t="shared" si="29"/>
        <v>21.596399999999999</v>
      </c>
      <c r="AQ39" s="117">
        <f t="shared" si="29"/>
        <v>0</v>
      </c>
    </row>
    <row r="40" spans="1:43" ht="34.5" customHeight="1">
      <c r="A40" s="114" t="s">
        <v>104</v>
      </c>
      <c r="B40" s="30" t="s">
        <v>105</v>
      </c>
      <c r="C40" s="115"/>
      <c r="D40" s="31"/>
      <c r="E40" s="22"/>
      <c r="F40" s="22"/>
      <c r="G40" s="24"/>
      <c r="H40" s="24"/>
      <c r="I40" s="25"/>
      <c r="J40" s="24"/>
      <c r="K40" s="25"/>
      <c r="L40" s="24"/>
      <c r="M40" s="24"/>
      <c r="N40" s="24"/>
      <c r="O40" s="24"/>
      <c r="P40" s="24"/>
      <c r="Q40" s="24"/>
      <c r="R40" s="24"/>
      <c r="S40" s="26"/>
      <c r="T40" s="24"/>
      <c r="U40" s="27"/>
      <c r="V40" s="27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116"/>
      <c r="AJ40" s="117"/>
      <c r="AK40" s="117"/>
      <c r="AL40" s="117"/>
      <c r="AM40" s="116"/>
      <c r="AN40" s="117"/>
      <c r="AO40" s="117"/>
      <c r="AP40" s="116"/>
      <c r="AQ40" s="117"/>
    </row>
    <row r="41" spans="1:43" ht="50.25" customHeight="1">
      <c r="A41" s="114" t="s">
        <v>106</v>
      </c>
      <c r="B41" s="30" t="s">
        <v>107</v>
      </c>
      <c r="C41" s="115" t="s">
        <v>108</v>
      </c>
      <c r="D41" s="31" t="s">
        <v>42</v>
      </c>
      <c r="E41" s="22">
        <v>160</v>
      </c>
      <c r="F41" s="22"/>
      <c r="G41" s="24">
        <f t="shared" ref="G41:G46" si="30">$G$10</f>
        <v>4.8000000000000001E-2</v>
      </c>
      <c r="H41" s="24">
        <f t="shared" si="1"/>
        <v>7.68</v>
      </c>
      <c r="I41" s="25">
        <f t="shared" ref="I41:I46" si="31">H41</f>
        <v>7.68</v>
      </c>
      <c r="J41" s="24">
        <f t="shared" si="6"/>
        <v>0</v>
      </c>
      <c r="K41" s="25"/>
      <c r="L41" s="24"/>
      <c r="M41" s="24"/>
      <c r="N41" s="24"/>
      <c r="O41" s="24">
        <f t="shared" ref="O41:O46" si="32">I41*$Q$7</f>
        <v>0.1152</v>
      </c>
      <c r="P41" s="24">
        <f t="shared" ref="P41:P46" si="33">K41*$Q$7</f>
        <v>0</v>
      </c>
      <c r="Q41" s="24"/>
      <c r="R41" s="24">
        <f t="shared" ref="R41:R46" si="34">I41*$T$7</f>
        <v>2.6112000000000002</v>
      </c>
      <c r="S41" s="26">
        <f t="shared" ref="S41:S46" si="35">K41*$T$7</f>
        <v>0</v>
      </c>
      <c r="T41" s="24"/>
      <c r="U41" s="27">
        <f t="shared" ref="U41:U46" si="36">I41*$W$7</f>
        <v>7.6800000000000002E-4</v>
      </c>
      <c r="V41" s="27">
        <f t="shared" ref="V41:V46" si="37">K41*$W$7</f>
        <v>0</v>
      </c>
      <c r="W41" s="24"/>
      <c r="X41" s="24">
        <f t="shared" ref="X41:X46" si="38">I41*$Z$7</f>
        <v>5.8475519999999994</v>
      </c>
      <c r="Y41" s="24">
        <f t="shared" ref="Y41:Y46" si="39">K41*$Z$7</f>
        <v>0</v>
      </c>
      <c r="Z41" s="24"/>
      <c r="AA41" s="24">
        <f t="shared" si="2"/>
        <v>16.254719999999999</v>
      </c>
      <c r="AB41" s="24">
        <f t="shared" si="3"/>
        <v>0</v>
      </c>
      <c r="AC41" s="24">
        <f t="shared" ref="AC41:AD46" si="40">AA41*$AE$7</f>
        <v>4.8764159999999999</v>
      </c>
      <c r="AD41" s="24">
        <f t="shared" si="40"/>
        <v>0</v>
      </c>
      <c r="AE41" s="24"/>
      <c r="AF41" s="24">
        <f t="shared" si="4"/>
        <v>0.63393407999999996</v>
      </c>
      <c r="AG41" s="24">
        <f t="shared" si="4"/>
        <v>0</v>
      </c>
      <c r="AH41" s="24"/>
      <c r="AI41" s="116">
        <v>22.286000000000001</v>
      </c>
      <c r="AJ41" s="117">
        <f t="shared" ref="AJ41:AJ46" si="41">AB41+AD41+AG41</f>
        <v>0</v>
      </c>
      <c r="AK41" s="117">
        <f t="shared" si="5"/>
        <v>23.400300000000001</v>
      </c>
      <c r="AL41" s="117">
        <f t="shared" ref="AL41:AL50" si="42">AJ41*$AL$9</f>
        <v>0</v>
      </c>
      <c r="AM41" s="116">
        <f t="shared" ref="AM41:AN46" si="43">AK41*$AO$7</f>
        <v>4.6800600000000001</v>
      </c>
      <c r="AN41" s="117">
        <f t="shared" si="43"/>
        <v>0</v>
      </c>
      <c r="AO41" s="117"/>
      <c r="AP41" s="116">
        <f t="shared" ref="AP41:AQ46" si="44">AK41+AM41</f>
        <v>28.080360000000002</v>
      </c>
      <c r="AQ41" s="117">
        <f t="shared" si="44"/>
        <v>0</v>
      </c>
    </row>
    <row r="42" spans="1:43" ht="45.75" customHeight="1">
      <c r="A42" s="114" t="s">
        <v>109</v>
      </c>
      <c r="B42" s="30" t="s">
        <v>110</v>
      </c>
      <c r="C42" s="115" t="s">
        <v>108</v>
      </c>
      <c r="D42" s="31" t="s">
        <v>42</v>
      </c>
      <c r="E42" s="22">
        <v>150</v>
      </c>
      <c r="F42" s="22"/>
      <c r="G42" s="24">
        <f t="shared" si="30"/>
        <v>4.8000000000000001E-2</v>
      </c>
      <c r="H42" s="24">
        <f t="shared" si="1"/>
        <v>7.2</v>
      </c>
      <c r="I42" s="25">
        <f t="shared" si="31"/>
        <v>7.2</v>
      </c>
      <c r="J42" s="24">
        <f t="shared" si="6"/>
        <v>0</v>
      </c>
      <c r="K42" s="25"/>
      <c r="L42" s="24"/>
      <c r="M42" s="24"/>
      <c r="N42" s="24"/>
      <c r="O42" s="24">
        <f t="shared" si="32"/>
        <v>0.108</v>
      </c>
      <c r="P42" s="24">
        <f t="shared" si="33"/>
        <v>0</v>
      </c>
      <c r="Q42" s="24"/>
      <c r="R42" s="24">
        <f t="shared" si="34"/>
        <v>2.4480000000000004</v>
      </c>
      <c r="S42" s="26">
        <f t="shared" si="35"/>
        <v>0</v>
      </c>
      <c r="T42" s="24"/>
      <c r="U42" s="27">
        <f t="shared" si="36"/>
        <v>7.2000000000000005E-4</v>
      </c>
      <c r="V42" s="27">
        <f t="shared" si="37"/>
        <v>0</v>
      </c>
      <c r="W42" s="24"/>
      <c r="X42" s="24">
        <f t="shared" si="38"/>
        <v>5.4820799999999998</v>
      </c>
      <c r="Y42" s="24">
        <f t="shared" si="39"/>
        <v>0</v>
      </c>
      <c r="Z42" s="24"/>
      <c r="AA42" s="24">
        <f t="shared" si="2"/>
        <v>15.238799999999999</v>
      </c>
      <c r="AB42" s="24">
        <f t="shared" si="3"/>
        <v>0</v>
      </c>
      <c r="AC42" s="24">
        <f t="shared" si="40"/>
        <v>4.5716399999999995</v>
      </c>
      <c r="AD42" s="24">
        <f t="shared" si="40"/>
        <v>0</v>
      </c>
      <c r="AE42" s="24"/>
      <c r="AF42" s="24">
        <f t="shared" si="4"/>
        <v>0.59431319999999999</v>
      </c>
      <c r="AG42" s="24">
        <f t="shared" si="4"/>
        <v>0</v>
      </c>
      <c r="AH42" s="24"/>
      <c r="AI42" s="116">
        <v>21.42</v>
      </c>
      <c r="AJ42" s="117">
        <f t="shared" si="41"/>
        <v>0</v>
      </c>
      <c r="AK42" s="117">
        <f t="shared" si="5"/>
        <v>22.491000000000003</v>
      </c>
      <c r="AL42" s="117">
        <f t="shared" si="42"/>
        <v>0</v>
      </c>
      <c r="AM42" s="116">
        <f t="shared" si="43"/>
        <v>4.4982000000000006</v>
      </c>
      <c r="AN42" s="117">
        <f t="shared" si="43"/>
        <v>0</v>
      </c>
      <c r="AO42" s="117"/>
      <c r="AP42" s="116">
        <f t="shared" si="44"/>
        <v>26.989200000000004</v>
      </c>
      <c r="AQ42" s="117">
        <f t="shared" si="44"/>
        <v>0</v>
      </c>
    </row>
    <row r="43" spans="1:43" ht="41.25" customHeight="1">
      <c r="A43" s="114" t="s">
        <v>111</v>
      </c>
      <c r="B43" s="30" t="s">
        <v>112</v>
      </c>
      <c r="C43" s="115" t="s">
        <v>108</v>
      </c>
      <c r="D43" s="31" t="s">
        <v>42</v>
      </c>
      <c r="E43" s="22">
        <v>220</v>
      </c>
      <c r="F43" s="22"/>
      <c r="G43" s="24">
        <f t="shared" si="30"/>
        <v>4.8000000000000001E-2</v>
      </c>
      <c r="H43" s="24">
        <f t="shared" si="1"/>
        <v>10.56</v>
      </c>
      <c r="I43" s="25">
        <f t="shared" si="31"/>
        <v>10.56</v>
      </c>
      <c r="J43" s="24">
        <f t="shared" si="6"/>
        <v>0</v>
      </c>
      <c r="K43" s="25"/>
      <c r="L43" s="24"/>
      <c r="M43" s="24"/>
      <c r="N43" s="24"/>
      <c r="O43" s="24">
        <f t="shared" si="32"/>
        <v>0.15840000000000001</v>
      </c>
      <c r="P43" s="24">
        <f t="shared" si="33"/>
        <v>0</v>
      </c>
      <c r="Q43" s="24"/>
      <c r="R43" s="24">
        <f t="shared" si="34"/>
        <v>3.5904000000000003</v>
      </c>
      <c r="S43" s="26">
        <f t="shared" si="35"/>
        <v>0</v>
      </c>
      <c r="T43" s="24"/>
      <c r="U43" s="27">
        <f t="shared" si="36"/>
        <v>1.0560000000000001E-3</v>
      </c>
      <c r="V43" s="27">
        <f t="shared" si="37"/>
        <v>0</v>
      </c>
      <c r="W43" s="24"/>
      <c r="X43" s="24">
        <f t="shared" si="38"/>
        <v>8.0403839999999995</v>
      </c>
      <c r="Y43" s="24">
        <f t="shared" si="39"/>
        <v>0</v>
      </c>
      <c r="Z43" s="24"/>
      <c r="AA43" s="24">
        <f t="shared" si="2"/>
        <v>22.350239999999999</v>
      </c>
      <c r="AB43" s="24">
        <f t="shared" si="3"/>
        <v>0</v>
      </c>
      <c r="AC43" s="24">
        <f t="shared" si="40"/>
        <v>6.7050719999999995</v>
      </c>
      <c r="AD43" s="24">
        <f t="shared" si="40"/>
        <v>0</v>
      </c>
      <c r="AE43" s="24"/>
      <c r="AF43" s="24">
        <f t="shared" si="4"/>
        <v>0.87165935999999999</v>
      </c>
      <c r="AG43" s="24">
        <f t="shared" si="4"/>
        <v>0</v>
      </c>
      <c r="AH43" s="24"/>
      <c r="AI43" s="116">
        <v>31.43</v>
      </c>
      <c r="AJ43" s="117">
        <f t="shared" si="41"/>
        <v>0</v>
      </c>
      <c r="AK43" s="117">
        <f t="shared" si="5"/>
        <v>33.0015</v>
      </c>
      <c r="AL43" s="117">
        <f t="shared" si="42"/>
        <v>0</v>
      </c>
      <c r="AM43" s="116">
        <f t="shared" si="43"/>
        <v>6.6003000000000007</v>
      </c>
      <c r="AN43" s="117">
        <f t="shared" si="43"/>
        <v>0</v>
      </c>
      <c r="AO43" s="117"/>
      <c r="AP43" s="116">
        <f t="shared" si="44"/>
        <v>39.601799999999997</v>
      </c>
      <c r="AQ43" s="117">
        <f t="shared" si="44"/>
        <v>0</v>
      </c>
    </row>
    <row r="44" spans="1:43" ht="45" customHeight="1">
      <c r="A44" s="114" t="s">
        <v>113</v>
      </c>
      <c r="B44" s="30" t="s">
        <v>114</v>
      </c>
      <c r="C44" s="115" t="s">
        <v>108</v>
      </c>
      <c r="D44" s="31" t="s">
        <v>42</v>
      </c>
      <c r="E44" s="22">
        <v>300</v>
      </c>
      <c r="F44" s="22"/>
      <c r="G44" s="24">
        <f t="shared" si="30"/>
        <v>4.8000000000000001E-2</v>
      </c>
      <c r="H44" s="24">
        <f t="shared" si="1"/>
        <v>14.4</v>
      </c>
      <c r="I44" s="25">
        <f t="shared" si="31"/>
        <v>14.4</v>
      </c>
      <c r="J44" s="24">
        <f t="shared" si="6"/>
        <v>0</v>
      </c>
      <c r="K44" s="25"/>
      <c r="L44" s="24"/>
      <c r="M44" s="24"/>
      <c r="N44" s="24"/>
      <c r="O44" s="24">
        <f t="shared" si="32"/>
        <v>0.216</v>
      </c>
      <c r="P44" s="24">
        <f t="shared" si="33"/>
        <v>0</v>
      </c>
      <c r="Q44" s="24"/>
      <c r="R44" s="24">
        <f t="shared" si="34"/>
        <v>4.8960000000000008</v>
      </c>
      <c r="S44" s="26">
        <f t="shared" si="35"/>
        <v>0</v>
      </c>
      <c r="T44" s="24"/>
      <c r="U44" s="27">
        <f t="shared" si="36"/>
        <v>1.4400000000000001E-3</v>
      </c>
      <c r="V44" s="27">
        <f t="shared" si="37"/>
        <v>0</v>
      </c>
      <c r="W44" s="24"/>
      <c r="X44" s="24">
        <f t="shared" si="38"/>
        <v>10.96416</v>
      </c>
      <c r="Y44" s="24">
        <f t="shared" si="39"/>
        <v>0</v>
      </c>
      <c r="Z44" s="24"/>
      <c r="AA44" s="24">
        <f t="shared" si="2"/>
        <v>30.477599999999999</v>
      </c>
      <c r="AB44" s="24">
        <f t="shared" si="3"/>
        <v>0</v>
      </c>
      <c r="AC44" s="24">
        <f t="shared" si="40"/>
        <v>9.143279999999999</v>
      </c>
      <c r="AD44" s="24">
        <f t="shared" si="40"/>
        <v>0</v>
      </c>
      <c r="AE44" s="24"/>
      <c r="AF44" s="24">
        <f t="shared" si="4"/>
        <v>1.1886264</v>
      </c>
      <c r="AG44" s="24">
        <f t="shared" si="4"/>
        <v>0</v>
      </c>
      <c r="AH44" s="24"/>
      <c r="AI44" s="116">
        <v>42.85</v>
      </c>
      <c r="AJ44" s="117">
        <f t="shared" si="41"/>
        <v>0</v>
      </c>
      <c r="AK44" s="117">
        <f t="shared" si="5"/>
        <v>44.992500000000007</v>
      </c>
      <c r="AL44" s="117">
        <f t="shared" si="42"/>
        <v>0</v>
      </c>
      <c r="AM44" s="116">
        <f t="shared" si="43"/>
        <v>8.9985000000000017</v>
      </c>
      <c r="AN44" s="117">
        <f t="shared" si="43"/>
        <v>0</v>
      </c>
      <c r="AO44" s="117"/>
      <c r="AP44" s="116">
        <f t="shared" si="44"/>
        <v>53.991000000000007</v>
      </c>
      <c r="AQ44" s="117">
        <f t="shared" si="44"/>
        <v>0</v>
      </c>
    </row>
    <row r="45" spans="1:43" ht="45" customHeight="1">
      <c r="A45" s="114" t="s">
        <v>115</v>
      </c>
      <c r="B45" s="30" t="s">
        <v>116</v>
      </c>
      <c r="C45" s="115" t="s">
        <v>108</v>
      </c>
      <c r="D45" s="31" t="s">
        <v>42</v>
      </c>
      <c r="E45" s="22">
        <v>360</v>
      </c>
      <c r="F45" s="22"/>
      <c r="G45" s="24">
        <f t="shared" si="30"/>
        <v>4.8000000000000001E-2</v>
      </c>
      <c r="H45" s="24">
        <f t="shared" si="1"/>
        <v>17.28</v>
      </c>
      <c r="I45" s="25">
        <f t="shared" si="31"/>
        <v>17.28</v>
      </c>
      <c r="J45" s="24">
        <f t="shared" si="6"/>
        <v>0</v>
      </c>
      <c r="K45" s="25"/>
      <c r="L45" s="24"/>
      <c r="M45" s="24"/>
      <c r="N45" s="24"/>
      <c r="O45" s="24">
        <f t="shared" si="32"/>
        <v>0.25919999999999999</v>
      </c>
      <c r="P45" s="24">
        <f t="shared" si="33"/>
        <v>0</v>
      </c>
      <c r="Q45" s="24"/>
      <c r="R45" s="24">
        <f t="shared" si="34"/>
        <v>5.8752000000000004</v>
      </c>
      <c r="S45" s="26">
        <f t="shared" si="35"/>
        <v>0</v>
      </c>
      <c r="T45" s="24"/>
      <c r="U45" s="27">
        <f t="shared" si="36"/>
        <v>1.7280000000000002E-3</v>
      </c>
      <c r="V45" s="27">
        <f t="shared" si="37"/>
        <v>0</v>
      </c>
      <c r="W45" s="24"/>
      <c r="X45" s="24">
        <f t="shared" si="38"/>
        <v>13.156992000000001</v>
      </c>
      <c r="Y45" s="24">
        <f t="shared" si="39"/>
        <v>0</v>
      </c>
      <c r="Z45" s="24"/>
      <c r="AA45" s="24">
        <f t="shared" si="2"/>
        <v>36.573120000000003</v>
      </c>
      <c r="AB45" s="24">
        <f t="shared" si="3"/>
        <v>0</v>
      </c>
      <c r="AC45" s="24">
        <f t="shared" si="40"/>
        <v>10.971936000000001</v>
      </c>
      <c r="AD45" s="24">
        <f t="shared" si="40"/>
        <v>0</v>
      </c>
      <c r="AE45" s="24"/>
      <c r="AF45" s="24">
        <f t="shared" si="4"/>
        <v>1.42635168</v>
      </c>
      <c r="AG45" s="24">
        <f t="shared" si="4"/>
        <v>0</v>
      </c>
      <c r="AH45" s="24"/>
      <c r="AI45" s="116">
        <v>51.42</v>
      </c>
      <c r="AJ45" s="117">
        <f t="shared" si="41"/>
        <v>0</v>
      </c>
      <c r="AK45" s="117">
        <f t="shared" si="5"/>
        <v>53.991000000000007</v>
      </c>
      <c r="AL45" s="117">
        <f t="shared" si="42"/>
        <v>0</v>
      </c>
      <c r="AM45" s="116">
        <f t="shared" si="43"/>
        <v>10.798200000000001</v>
      </c>
      <c r="AN45" s="117">
        <f t="shared" si="43"/>
        <v>0</v>
      </c>
      <c r="AO45" s="117"/>
      <c r="AP45" s="116">
        <f t="shared" si="44"/>
        <v>64.789200000000008</v>
      </c>
      <c r="AQ45" s="117">
        <f t="shared" si="44"/>
        <v>0</v>
      </c>
    </row>
    <row r="46" spans="1:43" ht="48" customHeight="1">
      <c r="A46" s="114" t="s">
        <v>117</v>
      </c>
      <c r="B46" s="30" t="s">
        <v>118</v>
      </c>
      <c r="C46" s="115" t="s">
        <v>108</v>
      </c>
      <c r="D46" s="31" t="s">
        <v>42</v>
      </c>
      <c r="E46" s="22">
        <v>420</v>
      </c>
      <c r="F46" s="22"/>
      <c r="G46" s="24">
        <f t="shared" si="30"/>
        <v>4.8000000000000001E-2</v>
      </c>
      <c r="H46" s="24">
        <f t="shared" si="1"/>
        <v>20.16</v>
      </c>
      <c r="I46" s="25">
        <f t="shared" si="31"/>
        <v>20.16</v>
      </c>
      <c r="J46" s="24">
        <f t="shared" si="6"/>
        <v>0</v>
      </c>
      <c r="K46" s="25"/>
      <c r="L46" s="24"/>
      <c r="M46" s="24"/>
      <c r="N46" s="24"/>
      <c r="O46" s="24">
        <f t="shared" si="32"/>
        <v>0.3024</v>
      </c>
      <c r="P46" s="24">
        <f t="shared" si="33"/>
        <v>0</v>
      </c>
      <c r="Q46" s="24"/>
      <c r="R46" s="24">
        <f t="shared" si="34"/>
        <v>6.8544000000000009</v>
      </c>
      <c r="S46" s="26">
        <f t="shared" si="35"/>
        <v>0</v>
      </c>
      <c r="T46" s="24"/>
      <c r="U46" s="27">
        <f t="shared" si="36"/>
        <v>2.016E-3</v>
      </c>
      <c r="V46" s="27">
        <f t="shared" si="37"/>
        <v>0</v>
      </c>
      <c r="W46" s="24"/>
      <c r="X46" s="24">
        <f t="shared" si="38"/>
        <v>15.349824</v>
      </c>
      <c r="Y46" s="24">
        <f t="shared" si="39"/>
        <v>0</v>
      </c>
      <c r="Z46" s="24"/>
      <c r="AA46" s="24">
        <f t="shared" si="2"/>
        <v>42.668640000000003</v>
      </c>
      <c r="AB46" s="24">
        <f t="shared" si="3"/>
        <v>0</v>
      </c>
      <c r="AC46" s="24">
        <f t="shared" si="40"/>
        <v>12.800592</v>
      </c>
      <c r="AD46" s="24">
        <f t="shared" si="40"/>
        <v>0</v>
      </c>
      <c r="AE46" s="24"/>
      <c r="AF46" s="24">
        <f t="shared" si="4"/>
        <v>1.66407696</v>
      </c>
      <c r="AG46" s="24">
        <f t="shared" si="4"/>
        <v>0</v>
      </c>
      <c r="AH46" s="24"/>
      <c r="AI46" s="116">
        <v>59.99</v>
      </c>
      <c r="AJ46" s="117">
        <f t="shared" si="41"/>
        <v>0</v>
      </c>
      <c r="AK46" s="117">
        <f t="shared" si="5"/>
        <v>62.989500000000007</v>
      </c>
      <c r="AL46" s="117">
        <f t="shared" si="42"/>
        <v>0</v>
      </c>
      <c r="AM46" s="116">
        <f t="shared" si="43"/>
        <v>12.597900000000003</v>
      </c>
      <c r="AN46" s="117">
        <f t="shared" si="43"/>
        <v>0</v>
      </c>
      <c r="AO46" s="117"/>
      <c r="AP46" s="116">
        <f t="shared" si="44"/>
        <v>75.587400000000002</v>
      </c>
      <c r="AQ46" s="117">
        <f t="shared" si="44"/>
        <v>0</v>
      </c>
    </row>
    <row r="47" spans="1:43" ht="35.25" customHeight="1">
      <c r="A47" s="114" t="s">
        <v>119</v>
      </c>
      <c r="B47" s="30" t="s">
        <v>120</v>
      </c>
      <c r="C47" s="115"/>
      <c r="D47" s="31"/>
      <c r="E47" s="22"/>
      <c r="F47" s="22"/>
      <c r="G47" s="24"/>
      <c r="H47" s="24"/>
      <c r="I47" s="25"/>
      <c r="J47" s="24"/>
      <c r="K47" s="25"/>
      <c r="L47" s="24"/>
      <c r="M47" s="24"/>
      <c r="N47" s="24"/>
      <c r="O47" s="24"/>
      <c r="P47" s="24"/>
      <c r="Q47" s="24"/>
      <c r="R47" s="24"/>
      <c r="S47" s="26"/>
      <c r="T47" s="24"/>
      <c r="U47" s="27"/>
      <c r="V47" s="27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116"/>
      <c r="AJ47" s="117"/>
      <c r="AK47" s="117"/>
      <c r="AL47" s="117"/>
      <c r="AM47" s="116"/>
      <c r="AN47" s="117"/>
      <c r="AO47" s="117"/>
      <c r="AP47" s="116"/>
      <c r="AQ47" s="117"/>
    </row>
    <row r="48" spans="1:43" ht="133.5" customHeight="1">
      <c r="A48" s="114" t="s">
        <v>121</v>
      </c>
      <c r="B48" s="30" t="s">
        <v>122</v>
      </c>
      <c r="C48" s="115" t="s">
        <v>123</v>
      </c>
      <c r="D48" s="31" t="s">
        <v>42</v>
      </c>
      <c r="E48" s="22">
        <v>220</v>
      </c>
      <c r="F48" s="22"/>
      <c r="G48" s="24">
        <v>4.8000000000000001E-2</v>
      </c>
      <c r="H48" s="24">
        <f t="shared" si="1"/>
        <v>10.56</v>
      </c>
      <c r="I48" s="25">
        <f t="shared" ref="I48:I57" si="45">H48</f>
        <v>10.56</v>
      </c>
      <c r="J48" s="24">
        <f t="shared" si="6"/>
        <v>0</v>
      </c>
      <c r="K48" s="25"/>
      <c r="L48" s="24"/>
      <c r="M48" s="24"/>
      <c r="N48" s="24"/>
      <c r="O48" s="24">
        <f t="shared" ref="O48:O66" si="46">I48*$Q$7</f>
        <v>0.15840000000000001</v>
      </c>
      <c r="P48" s="24">
        <f t="shared" ref="P48:P66" si="47">K48*$Q$7</f>
        <v>0</v>
      </c>
      <c r="Q48" s="24"/>
      <c r="R48" s="24">
        <f t="shared" ref="R48:R66" si="48">I48*$T$7</f>
        <v>3.5904000000000003</v>
      </c>
      <c r="S48" s="26">
        <f t="shared" ref="S48:S66" si="49">K48*$T$7</f>
        <v>0</v>
      </c>
      <c r="T48" s="24"/>
      <c r="U48" s="27">
        <f t="shared" ref="U48:U66" si="50">I48*$W$7</f>
        <v>1.0560000000000001E-3</v>
      </c>
      <c r="V48" s="27">
        <f t="shared" ref="V48:V66" si="51">K48*$W$7</f>
        <v>0</v>
      </c>
      <c r="W48" s="24"/>
      <c r="X48" s="24">
        <f t="shared" ref="X48:X66" si="52">I48*$Z$7</f>
        <v>8.0403839999999995</v>
      </c>
      <c r="Y48" s="24">
        <f t="shared" ref="Y48:Y66" si="53">K48*$Z$7</f>
        <v>0</v>
      </c>
      <c r="Z48" s="24"/>
      <c r="AA48" s="24">
        <f t="shared" si="2"/>
        <v>22.350239999999999</v>
      </c>
      <c r="AB48" s="24">
        <f t="shared" si="3"/>
        <v>0</v>
      </c>
      <c r="AC48" s="24">
        <f t="shared" ref="AC48:AD66" si="54">AA48*$AE$7</f>
        <v>6.7050719999999995</v>
      </c>
      <c r="AD48" s="24">
        <f t="shared" si="54"/>
        <v>0</v>
      </c>
      <c r="AE48" s="24"/>
      <c r="AF48" s="24">
        <f t="shared" si="4"/>
        <v>0.87165935999999999</v>
      </c>
      <c r="AG48" s="24">
        <f t="shared" si="4"/>
        <v>0</v>
      </c>
      <c r="AH48" s="24"/>
      <c r="AI48" s="116">
        <v>31.43</v>
      </c>
      <c r="AJ48" s="117">
        <f t="shared" ref="AJ48:AJ57" si="55">AB48+AD48+AG48</f>
        <v>0</v>
      </c>
      <c r="AK48" s="117">
        <f t="shared" si="5"/>
        <v>33.0015</v>
      </c>
      <c r="AL48" s="117">
        <f t="shared" si="42"/>
        <v>0</v>
      </c>
      <c r="AM48" s="116">
        <f>AK48*$AO$7</f>
        <v>6.6003000000000007</v>
      </c>
      <c r="AN48" s="117">
        <f>AL48*$AO$7</f>
        <v>0</v>
      </c>
      <c r="AO48" s="117"/>
      <c r="AP48" s="116">
        <f>AK48+AM48</f>
        <v>39.601799999999997</v>
      </c>
      <c r="AQ48" s="117">
        <f>AL48+AN48</f>
        <v>0</v>
      </c>
    </row>
    <row r="49" spans="1:43" ht="108" customHeight="1">
      <c r="A49" s="114" t="s">
        <v>124</v>
      </c>
      <c r="B49" s="30" t="s">
        <v>125</v>
      </c>
      <c r="C49" s="115" t="s">
        <v>123</v>
      </c>
      <c r="D49" s="31" t="s">
        <v>42</v>
      </c>
      <c r="E49" s="22">
        <v>320</v>
      </c>
      <c r="F49" s="22"/>
      <c r="G49" s="24">
        <f>$G$10</f>
        <v>4.8000000000000001E-2</v>
      </c>
      <c r="H49" s="24">
        <f t="shared" si="1"/>
        <v>15.36</v>
      </c>
      <c r="I49" s="25">
        <f t="shared" si="45"/>
        <v>15.36</v>
      </c>
      <c r="J49" s="24">
        <f t="shared" si="6"/>
        <v>0</v>
      </c>
      <c r="K49" s="25"/>
      <c r="L49" s="24"/>
      <c r="M49" s="24"/>
      <c r="N49" s="24"/>
      <c r="O49" s="24">
        <f t="shared" si="46"/>
        <v>0.23039999999999999</v>
      </c>
      <c r="P49" s="24">
        <f t="shared" si="47"/>
        <v>0</v>
      </c>
      <c r="Q49" s="24"/>
      <c r="R49" s="24">
        <f t="shared" si="48"/>
        <v>5.2224000000000004</v>
      </c>
      <c r="S49" s="26">
        <f t="shared" si="49"/>
        <v>0</v>
      </c>
      <c r="T49" s="24"/>
      <c r="U49" s="27">
        <f t="shared" si="50"/>
        <v>1.536E-3</v>
      </c>
      <c r="V49" s="27">
        <f t="shared" si="51"/>
        <v>0</v>
      </c>
      <c r="W49" s="24"/>
      <c r="X49" s="24">
        <f t="shared" si="52"/>
        <v>11.695103999999999</v>
      </c>
      <c r="Y49" s="24">
        <f t="shared" si="53"/>
        <v>0</v>
      </c>
      <c r="Z49" s="24"/>
      <c r="AA49" s="24">
        <f t="shared" si="2"/>
        <v>32.509439999999998</v>
      </c>
      <c r="AB49" s="24">
        <f t="shared" si="3"/>
        <v>0</v>
      </c>
      <c r="AC49" s="24">
        <f t="shared" si="54"/>
        <v>9.7528319999999997</v>
      </c>
      <c r="AD49" s="24">
        <f t="shared" si="54"/>
        <v>0</v>
      </c>
      <c r="AE49" s="24"/>
      <c r="AF49" s="24">
        <f t="shared" si="4"/>
        <v>1.2678681599999999</v>
      </c>
      <c r="AG49" s="24">
        <f t="shared" si="4"/>
        <v>0</v>
      </c>
      <c r="AH49" s="24"/>
      <c r="AI49" s="116">
        <v>45.71</v>
      </c>
      <c r="AJ49" s="117">
        <f t="shared" si="55"/>
        <v>0</v>
      </c>
      <c r="AK49" s="117">
        <f t="shared" si="5"/>
        <v>47.9955</v>
      </c>
      <c r="AL49" s="117">
        <f t="shared" si="42"/>
        <v>0</v>
      </c>
      <c r="AM49" s="116">
        <f t="shared" ref="AM49:AN66" si="56">AK49*$AO$7</f>
        <v>9.5991</v>
      </c>
      <c r="AN49" s="117">
        <f t="shared" si="56"/>
        <v>0</v>
      </c>
      <c r="AO49" s="117"/>
      <c r="AP49" s="116">
        <f t="shared" ref="AP49:AQ55" si="57">AK49+AM49</f>
        <v>57.5946</v>
      </c>
      <c r="AQ49" s="117">
        <f t="shared" si="57"/>
        <v>0</v>
      </c>
    </row>
    <row r="50" spans="1:43" ht="132.75" customHeight="1">
      <c r="A50" s="114" t="s">
        <v>126</v>
      </c>
      <c r="B50" s="30" t="s">
        <v>127</v>
      </c>
      <c r="C50" s="115" t="s">
        <v>123</v>
      </c>
      <c r="D50" s="31" t="s">
        <v>42</v>
      </c>
      <c r="E50" s="22">
        <v>620</v>
      </c>
      <c r="F50" s="22"/>
      <c r="G50" s="24">
        <v>4.8000000000000001E-2</v>
      </c>
      <c r="H50" s="24">
        <f t="shared" si="1"/>
        <v>29.76</v>
      </c>
      <c r="I50" s="25">
        <f t="shared" si="45"/>
        <v>29.76</v>
      </c>
      <c r="J50" s="24">
        <f t="shared" si="6"/>
        <v>0</v>
      </c>
      <c r="K50" s="25"/>
      <c r="L50" s="24"/>
      <c r="M50" s="24"/>
      <c r="N50" s="24"/>
      <c r="O50" s="24">
        <f t="shared" si="46"/>
        <v>0.44640000000000002</v>
      </c>
      <c r="P50" s="24">
        <f t="shared" si="47"/>
        <v>0</v>
      </c>
      <c r="Q50" s="24"/>
      <c r="R50" s="24">
        <f t="shared" si="48"/>
        <v>10.118400000000001</v>
      </c>
      <c r="S50" s="26">
        <f t="shared" si="49"/>
        <v>0</v>
      </c>
      <c r="T50" s="24"/>
      <c r="U50" s="27">
        <f t="shared" si="50"/>
        <v>2.9760000000000003E-3</v>
      </c>
      <c r="V50" s="27">
        <f t="shared" si="51"/>
        <v>0</v>
      </c>
      <c r="W50" s="24"/>
      <c r="X50" s="24">
        <f t="shared" si="52"/>
        <v>22.659264</v>
      </c>
      <c r="Y50" s="24">
        <f t="shared" si="53"/>
        <v>0</v>
      </c>
      <c r="Z50" s="24"/>
      <c r="AA50" s="24">
        <f t="shared" si="2"/>
        <v>62.98704</v>
      </c>
      <c r="AB50" s="24">
        <f t="shared" si="3"/>
        <v>0</v>
      </c>
      <c r="AC50" s="24">
        <f t="shared" si="54"/>
        <v>18.896111999999999</v>
      </c>
      <c r="AD50" s="24">
        <f t="shared" si="54"/>
        <v>0</v>
      </c>
      <c r="AE50" s="24"/>
      <c r="AF50" s="24">
        <f t="shared" si="4"/>
        <v>2.4564945599999999</v>
      </c>
      <c r="AG50" s="24">
        <f t="shared" si="4"/>
        <v>0</v>
      </c>
      <c r="AH50" s="24"/>
      <c r="AI50" s="116">
        <v>88.56</v>
      </c>
      <c r="AJ50" s="117">
        <f t="shared" si="55"/>
        <v>0</v>
      </c>
      <c r="AK50" s="117">
        <f t="shared" si="5"/>
        <v>92.988</v>
      </c>
      <c r="AL50" s="117">
        <f t="shared" si="42"/>
        <v>0</v>
      </c>
      <c r="AM50" s="116">
        <f t="shared" si="56"/>
        <v>18.5976</v>
      </c>
      <c r="AN50" s="117">
        <f t="shared" si="56"/>
        <v>0</v>
      </c>
      <c r="AO50" s="117"/>
      <c r="AP50" s="116">
        <f t="shared" si="57"/>
        <v>111.5856</v>
      </c>
      <c r="AQ50" s="117">
        <f t="shared" si="57"/>
        <v>0</v>
      </c>
    </row>
    <row r="51" spans="1:43" ht="144" customHeight="1">
      <c r="A51" s="114" t="s">
        <v>128</v>
      </c>
      <c r="B51" s="30" t="s">
        <v>129</v>
      </c>
      <c r="C51" s="115" t="s">
        <v>123</v>
      </c>
      <c r="D51" s="31" t="s">
        <v>42</v>
      </c>
      <c r="E51" s="22">
        <v>920</v>
      </c>
      <c r="F51" s="22"/>
      <c r="G51" s="44">
        <f t="shared" ref="G51:G56" si="58">$G$10</f>
        <v>4.8000000000000001E-2</v>
      </c>
      <c r="H51" s="24">
        <f t="shared" si="1"/>
        <v>44.160000000000004</v>
      </c>
      <c r="I51" s="25">
        <f t="shared" si="45"/>
        <v>44.160000000000004</v>
      </c>
      <c r="J51" s="24">
        <f t="shared" si="6"/>
        <v>0</v>
      </c>
      <c r="K51" s="25"/>
      <c r="L51" s="24"/>
      <c r="M51" s="24"/>
      <c r="N51" s="24"/>
      <c r="O51" s="24">
        <f t="shared" si="46"/>
        <v>0.66239999999999999</v>
      </c>
      <c r="P51" s="24">
        <f t="shared" si="47"/>
        <v>0</v>
      </c>
      <c r="Q51" s="24"/>
      <c r="R51" s="24">
        <f t="shared" si="48"/>
        <v>15.014400000000002</v>
      </c>
      <c r="S51" s="26">
        <f t="shared" si="49"/>
        <v>0</v>
      </c>
      <c r="T51" s="24"/>
      <c r="U51" s="27">
        <f t="shared" si="50"/>
        <v>4.4160000000000007E-3</v>
      </c>
      <c r="V51" s="27">
        <f t="shared" si="51"/>
        <v>0</v>
      </c>
      <c r="W51" s="24"/>
      <c r="X51" s="24">
        <f t="shared" si="52"/>
        <v>33.623424</v>
      </c>
      <c r="Y51" s="24">
        <f t="shared" si="53"/>
        <v>0</v>
      </c>
      <c r="Z51" s="24"/>
      <c r="AA51" s="24">
        <f t="shared" si="2"/>
        <v>93.464640000000003</v>
      </c>
      <c r="AB51" s="24">
        <f t="shared" si="3"/>
        <v>0</v>
      </c>
      <c r="AC51" s="24">
        <f t="shared" si="54"/>
        <v>28.039391999999999</v>
      </c>
      <c r="AD51" s="24">
        <f t="shared" si="54"/>
        <v>0</v>
      </c>
      <c r="AE51" s="24"/>
      <c r="AF51" s="24">
        <f t="shared" si="4"/>
        <v>3.6451209599999999</v>
      </c>
      <c r="AG51" s="24">
        <f t="shared" si="4"/>
        <v>0</v>
      </c>
      <c r="AH51" s="24"/>
      <c r="AI51" s="116">
        <v>131.41</v>
      </c>
      <c r="AJ51" s="117">
        <f t="shared" si="55"/>
        <v>0</v>
      </c>
      <c r="AK51" s="117">
        <f t="shared" si="5"/>
        <v>137.98050000000001</v>
      </c>
      <c r="AL51" s="117"/>
      <c r="AM51" s="116">
        <f t="shared" si="56"/>
        <v>27.596100000000003</v>
      </c>
      <c r="AN51" s="117">
        <f t="shared" si="56"/>
        <v>0</v>
      </c>
      <c r="AO51" s="117"/>
      <c r="AP51" s="116">
        <f t="shared" si="57"/>
        <v>165.57660000000001</v>
      </c>
      <c r="AQ51" s="117">
        <f t="shared" si="57"/>
        <v>0</v>
      </c>
    </row>
    <row r="52" spans="1:43" ht="39">
      <c r="A52" s="114" t="s">
        <v>130</v>
      </c>
      <c r="B52" s="30" t="s">
        <v>131</v>
      </c>
      <c r="C52" s="115" t="s">
        <v>123</v>
      </c>
      <c r="D52" s="31" t="s">
        <v>42</v>
      </c>
      <c r="E52" s="22">
        <v>160</v>
      </c>
      <c r="F52" s="22"/>
      <c r="G52" s="24">
        <f t="shared" si="58"/>
        <v>4.8000000000000001E-2</v>
      </c>
      <c r="H52" s="24">
        <f t="shared" si="1"/>
        <v>7.68</v>
      </c>
      <c r="I52" s="25">
        <f t="shared" si="45"/>
        <v>7.68</v>
      </c>
      <c r="J52" s="24">
        <f t="shared" si="6"/>
        <v>0</v>
      </c>
      <c r="K52" s="25"/>
      <c r="L52" s="24"/>
      <c r="M52" s="24"/>
      <c r="N52" s="24"/>
      <c r="O52" s="24">
        <f t="shared" si="46"/>
        <v>0.1152</v>
      </c>
      <c r="P52" s="24">
        <f t="shared" si="47"/>
        <v>0</v>
      </c>
      <c r="Q52" s="24"/>
      <c r="R52" s="24">
        <f t="shared" si="48"/>
        <v>2.6112000000000002</v>
      </c>
      <c r="S52" s="26">
        <f t="shared" si="49"/>
        <v>0</v>
      </c>
      <c r="T52" s="24"/>
      <c r="U52" s="27">
        <f t="shared" si="50"/>
        <v>7.6800000000000002E-4</v>
      </c>
      <c r="V52" s="27">
        <f t="shared" si="51"/>
        <v>0</v>
      </c>
      <c r="W52" s="24"/>
      <c r="X52" s="24">
        <f t="shared" si="52"/>
        <v>5.8475519999999994</v>
      </c>
      <c r="Y52" s="24">
        <f t="shared" si="53"/>
        <v>0</v>
      </c>
      <c r="Z52" s="24"/>
      <c r="AA52" s="24">
        <f t="shared" si="2"/>
        <v>16.254719999999999</v>
      </c>
      <c r="AB52" s="24">
        <f t="shared" si="3"/>
        <v>0</v>
      </c>
      <c r="AC52" s="24">
        <f t="shared" si="54"/>
        <v>4.8764159999999999</v>
      </c>
      <c r="AD52" s="24">
        <f t="shared" si="54"/>
        <v>0</v>
      </c>
      <c r="AE52" s="24"/>
      <c r="AF52" s="24">
        <f t="shared" si="4"/>
        <v>0.63393407999999996</v>
      </c>
      <c r="AG52" s="24">
        <f t="shared" si="4"/>
        <v>0</v>
      </c>
      <c r="AH52" s="24"/>
      <c r="AI52" s="116">
        <v>22.86</v>
      </c>
      <c r="AJ52" s="117">
        <f t="shared" si="55"/>
        <v>0</v>
      </c>
      <c r="AK52" s="117">
        <f t="shared" si="5"/>
        <v>24.003</v>
      </c>
      <c r="AL52" s="117">
        <f t="shared" ref="AL52:AL58" si="59">AJ52*$AL$9</f>
        <v>0</v>
      </c>
      <c r="AM52" s="116">
        <f t="shared" si="56"/>
        <v>4.8006000000000002</v>
      </c>
      <c r="AN52" s="117">
        <f t="shared" si="56"/>
        <v>0</v>
      </c>
      <c r="AO52" s="117"/>
      <c r="AP52" s="116">
        <f t="shared" si="57"/>
        <v>28.803599999999999</v>
      </c>
      <c r="AQ52" s="117">
        <f t="shared" si="57"/>
        <v>0</v>
      </c>
    </row>
    <row r="53" spans="1:43" ht="45" customHeight="1">
      <c r="A53" s="114" t="s">
        <v>132</v>
      </c>
      <c r="B53" s="30" t="s">
        <v>133</v>
      </c>
      <c r="C53" s="115" t="s">
        <v>123</v>
      </c>
      <c r="D53" s="31" t="s">
        <v>42</v>
      </c>
      <c r="E53" s="22">
        <v>280</v>
      </c>
      <c r="F53" s="22"/>
      <c r="G53" s="24">
        <f t="shared" si="58"/>
        <v>4.8000000000000001E-2</v>
      </c>
      <c r="H53" s="24">
        <f t="shared" si="1"/>
        <v>13.44</v>
      </c>
      <c r="I53" s="25">
        <f t="shared" si="45"/>
        <v>13.44</v>
      </c>
      <c r="J53" s="24">
        <f t="shared" si="6"/>
        <v>0</v>
      </c>
      <c r="K53" s="25"/>
      <c r="L53" s="24"/>
      <c r="M53" s="24"/>
      <c r="N53" s="24"/>
      <c r="O53" s="24">
        <f t="shared" si="46"/>
        <v>0.20159999999999997</v>
      </c>
      <c r="P53" s="24">
        <f t="shared" si="47"/>
        <v>0</v>
      </c>
      <c r="Q53" s="24"/>
      <c r="R53" s="24">
        <f t="shared" si="48"/>
        <v>4.5696000000000003</v>
      </c>
      <c r="S53" s="26">
        <f t="shared" si="49"/>
        <v>0</v>
      </c>
      <c r="T53" s="24"/>
      <c r="U53" s="27">
        <f t="shared" si="50"/>
        <v>1.3439999999999999E-3</v>
      </c>
      <c r="V53" s="27">
        <f t="shared" si="51"/>
        <v>0</v>
      </c>
      <c r="W53" s="24"/>
      <c r="X53" s="24">
        <f t="shared" si="52"/>
        <v>10.233215999999999</v>
      </c>
      <c r="Y53" s="24">
        <f t="shared" si="53"/>
        <v>0</v>
      </c>
      <c r="Z53" s="24"/>
      <c r="AA53" s="24">
        <f t="shared" si="2"/>
        <v>28.445759999999996</v>
      </c>
      <c r="AB53" s="24">
        <f t="shared" si="3"/>
        <v>0</v>
      </c>
      <c r="AC53" s="24">
        <f t="shared" si="54"/>
        <v>8.5337279999999982</v>
      </c>
      <c r="AD53" s="24">
        <f t="shared" si="54"/>
        <v>0</v>
      </c>
      <c r="AE53" s="24"/>
      <c r="AF53" s="24">
        <f t="shared" si="4"/>
        <v>1.1093846399999998</v>
      </c>
      <c r="AG53" s="24">
        <f t="shared" si="4"/>
        <v>0</v>
      </c>
      <c r="AH53" s="24"/>
      <c r="AI53" s="116">
        <v>39.99</v>
      </c>
      <c r="AJ53" s="117">
        <f t="shared" si="55"/>
        <v>0</v>
      </c>
      <c r="AK53" s="117">
        <f t="shared" si="5"/>
        <v>41.989500000000007</v>
      </c>
      <c r="AL53" s="117">
        <f t="shared" si="59"/>
        <v>0</v>
      </c>
      <c r="AM53" s="116">
        <f t="shared" si="56"/>
        <v>8.3979000000000017</v>
      </c>
      <c r="AN53" s="117">
        <f t="shared" si="56"/>
        <v>0</v>
      </c>
      <c r="AO53" s="117"/>
      <c r="AP53" s="116">
        <f t="shared" si="57"/>
        <v>50.387400000000007</v>
      </c>
      <c r="AQ53" s="117">
        <f t="shared" si="57"/>
        <v>0</v>
      </c>
    </row>
    <row r="54" spans="1:43" ht="52.5" customHeight="1">
      <c r="A54" s="114" t="s">
        <v>134</v>
      </c>
      <c r="B54" s="30" t="s">
        <v>135</v>
      </c>
      <c r="C54" s="115" t="s">
        <v>123</v>
      </c>
      <c r="D54" s="31" t="s">
        <v>42</v>
      </c>
      <c r="E54" s="22">
        <v>320</v>
      </c>
      <c r="F54" s="22"/>
      <c r="G54" s="24">
        <f t="shared" si="58"/>
        <v>4.8000000000000001E-2</v>
      </c>
      <c r="H54" s="24">
        <f t="shared" si="1"/>
        <v>15.36</v>
      </c>
      <c r="I54" s="25">
        <f t="shared" si="45"/>
        <v>15.36</v>
      </c>
      <c r="J54" s="24">
        <f t="shared" si="6"/>
        <v>0</v>
      </c>
      <c r="K54" s="25"/>
      <c r="L54" s="24"/>
      <c r="M54" s="24"/>
      <c r="N54" s="24"/>
      <c r="O54" s="24">
        <f t="shared" si="46"/>
        <v>0.23039999999999999</v>
      </c>
      <c r="P54" s="24">
        <f t="shared" si="47"/>
        <v>0</v>
      </c>
      <c r="Q54" s="24"/>
      <c r="R54" s="24">
        <f t="shared" si="48"/>
        <v>5.2224000000000004</v>
      </c>
      <c r="S54" s="26">
        <f t="shared" si="49"/>
        <v>0</v>
      </c>
      <c r="T54" s="24"/>
      <c r="U54" s="27">
        <f t="shared" si="50"/>
        <v>1.536E-3</v>
      </c>
      <c r="V54" s="27">
        <f t="shared" si="51"/>
        <v>0</v>
      </c>
      <c r="W54" s="24"/>
      <c r="X54" s="24">
        <f t="shared" si="52"/>
        <v>11.695103999999999</v>
      </c>
      <c r="Y54" s="24">
        <f t="shared" si="53"/>
        <v>0</v>
      </c>
      <c r="Z54" s="24"/>
      <c r="AA54" s="24">
        <f t="shared" si="2"/>
        <v>32.509439999999998</v>
      </c>
      <c r="AB54" s="24">
        <f t="shared" si="3"/>
        <v>0</v>
      </c>
      <c r="AC54" s="24">
        <f t="shared" si="54"/>
        <v>9.7528319999999997</v>
      </c>
      <c r="AD54" s="24">
        <f t="shared" si="54"/>
        <v>0</v>
      </c>
      <c r="AE54" s="24"/>
      <c r="AF54" s="24">
        <f t="shared" si="4"/>
        <v>1.2678681599999999</v>
      </c>
      <c r="AG54" s="24">
        <f t="shared" si="4"/>
        <v>0</v>
      </c>
      <c r="AH54" s="24"/>
      <c r="AI54" s="116">
        <v>45.71</v>
      </c>
      <c r="AJ54" s="117">
        <f t="shared" si="55"/>
        <v>0</v>
      </c>
      <c r="AK54" s="117">
        <f t="shared" si="5"/>
        <v>47.9955</v>
      </c>
      <c r="AL54" s="117">
        <f t="shared" si="59"/>
        <v>0</v>
      </c>
      <c r="AM54" s="116">
        <f t="shared" si="56"/>
        <v>9.5991</v>
      </c>
      <c r="AN54" s="117">
        <f t="shared" si="56"/>
        <v>0</v>
      </c>
      <c r="AO54" s="117"/>
      <c r="AP54" s="116">
        <f t="shared" si="57"/>
        <v>57.5946</v>
      </c>
      <c r="AQ54" s="117">
        <f t="shared" si="57"/>
        <v>0</v>
      </c>
    </row>
    <row r="55" spans="1:43" ht="51.75" customHeight="1">
      <c r="A55" s="114" t="s">
        <v>136</v>
      </c>
      <c r="B55" s="30" t="s">
        <v>137</v>
      </c>
      <c r="C55" s="115" t="s">
        <v>123</v>
      </c>
      <c r="D55" s="31" t="s">
        <v>42</v>
      </c>
      <c r="E55" s="22">
        <v>460</v>
      </c>
      <c r="F55" s="22"/>
      <c r="G55" s="24">
        <f t="shared" si="58"/>
        <v>4.8000000000000001E-2</v>
      </c>
      <c r="H55" s="24">
        <f t="shared" si="1"/>
        <v>22.080000000000002</v>
      </c>
      <c r="I55" s="25">
        <f t="shared" si="45"/>
        <v>22.080000000000002</v>
      </c>
      <c r="J55" s="24">
        <f t="shared" si="6"/>
        <v>0</v>
      </c>
      <c r="K55" s="25"/>
      <c r="L55" s="24"/>
      <c r="M55" s="24"/>
      <c r="N55" s="24"/>
      <c r="O55" s="24">
        <f t="shared" si="46"/>
        <v>0.33119999999999999</v>
      </c>
      <c r="P55" s="24">
        <f t="shared" si="47"/>
        <v>0</v>
      </c>
      <c r="Q55" s="24"/>
      <c r="R55" s="24">
        <f t="shared" si="48"/>
        <v>7.507200000000001</v>
      </c>
      <c r="S55" s="26">
        <f t="shared" si="49"/>
        <v>0</v>
      </c>
      <c r="T55" s="24"/>
      <c r="U55" s="27">
        <f t="shared" si="50"/>
        <v>2.2080000000000003E-3</v>
      </c>
      <c r="V55" s="27">
        <f t="shared" si="51"/>
        <v>0</v>
      </c>
      <c r="W55" s="24"/>
      <c r="X55" s="24">
        <f t="shared" si="52"/>
        <v>16.811712</v>
      </c>
      <c r="Y55" s="24">
        <f t="shared" si="53"/>
        <v>0</v>
      </c>
      <c r="Z55" s="24"/>
      <c r="AA55" s="24">
        <f t="shared" si="2"/>
        <v>46.732320000000001</v>
      </c>
      <c r="AB55" s="24">
        <f t="shared" si="3"/>
        <v>0</v>
      </c>
      <c r="AC55" s="24">
        <f t="shared" si="54"/>
        <v>14.019696</v>
      </c>
      <c r="AD55" s="24">
        <f t="shared" si="54"/>
        <v>0</v>
      </c>
      <c r="AE55" s="24"/>
      <c r="AF55" s="24">
        <f t="shared" si="4"/>
        <v>1.8225604799999999</v>
      </c>
      <c r="AG55" s="24">
        <f t="shared" si="4"/>
        <v>0</v>
      </c>
      <c r="AH55" s="24"/>
      <c r="AI55" s="116">
        <v>65.7</v>
      </c>
      <c r="AJ55" s="117">
        <f t="shared" si="55"/>
        <v>0</v>
      </c>
      <c r="AK55" s="117">
        <f t="shared" si="5"/>
        <v>68.984999999999999</v>
      </c>
      <c r="AL55" s="117">
        <f t="shared" si="59"/>
        <v>0</v>
      </c>
      <c r="AM55" s="116">
        <f t="shared" si="56"/>
        <v>13.797000000000001</v>
      </c>
      <c r="AN55" s="117">
        <f t="shared" si="56"/>
        <v>0</v>
      </c>
      <c r="AO55" s="117"/>
      <c r="AP55" s="116">
        <f t="shared" si="57"/>
        <v>82.781999999999996</v>
      </c>
      <c r="AQ55" s="117">
        <f t="shared" si="57"/>
        <v>0</v>
      </c>
    </row>
    <row r="56" spans="1:43" ht="102.75" customHeight="1">
      <c r="A56" s="114" t="s">
        <v>138</v>
      </c>
      <c r="B56" s="30" t="s">
        <v>139</v>
      </c>
      <c r="C56" s="115" t="s">
        <v>123</v>
      </c>
      <c r="D56" s="31" t="s">
        <v>42</v>
      </c>
      <c r="E56" s="22">
        <v>1220</v>
      </c>
      <c r="F56" s="22"/>
      <c r="G56" s="24">
        <f t="shared" si="58"/>
        <v>4.8000000000000001E-2</v>
      </c>
      <c r="H56" s="24">
        <f t="shared" si="1"/>
        <v>58.56</v>
      </c>
      <c r="I56" s="25">
        <f t="shared" si="45"/>
        <v>58.56</v>
      </c>
      <c r="J56" s="24">
        <f t="shared" si="6"/>
        <v>0</v>
      </c>
      <c r="K56" s="25"/>
      <c r="L56" s="24"/>
      <c r="M56" s="24"/>
      <c r="N56" s="24"/>
      <c r="O56" s="24">
        <f t="shared" si="46"/>
        <v>0.87839999999999996</v>
      </c>
      <c r="P56" s="24">
        <f t="shared" si="47"/>
        <v>0</v>
      </c>
      <c r="Q56" s="24"/>
      <c r="R56" s="24">
        <f t="shared" si="48"/>
        <v>19.910400000000003</v>
      </c>
      <c r="S56" s="26">
        <f t="shared" si="49"/>
        <v>0</v>
      </c>
      <c r="T56" s="24"/>
      <c r="U56" s="27">
        <f t="shared" si="50"/>
        <v>5.8560000000000001E-3</v>
      </c>
      <c r="V56" s="27">
        <f t="shared" si="51"/>
        <v>0</v>
      </c>
      <c r="W56" s="24"/>
      <c r="X56" s="24">
        <f t="shared" si="52"/>
        <v>44.587584</v>
      </c>
      <c r="Y56" s="24">
        <f t="shared" si="53"/>
        <v>0</v>
      </c>
      <c r="Z56" s="24"/>
      <c r="AA56" s="24">
        <f t="shared" si="2"/>
        <v>123.94224</v>
      </c>
      <c r="AB56" s="24">
        <f t="shared" si="3"/>
        <v>0</v>
      </c>
      <c r="AC56" s="24">
        <f t="shared" si="54"/>
        <v>37.182671999999997</v>
      </c>
      <c r="AD56" s="24">
        <f t="shared" si="54"/>
        <v>0</v>
      </c>
      <c r="AE56" s="24"/>
      <c r="AF56" s="24">
        <f t="shared" si="4"/>
        <v>4.8337473599999994</v>
      </c>
      <c r="AG56" s="24">
        <f t="shared" si="4"/>
        <v>0</v>
      </c>
      <c r="AH56" s="24"/>
      <c r="AI56" s="116">
        <v>174.26</v>
      </c>
      <c r="AJ56" s="117">
        <f t="shared" si="55"/>
        <v>0</v>
      </c>
      <c r="AK56" s="117">
        <f t="shared" si="5"/>
        <v>182.97299999999998</v>
      </c>
      <c r="AL56" s="117">
        <f t="shared" si="59"/>
        <v>0</v>
      </c>
      <c r="AM56" s="116">
        <f t="shared" si="56"/>
        <v>36.5946</v>
      </c>
      <c r="AN56" s="117">
        <f>AL56*$AO$7</f>
        <v>0</v>
      </c>
      <c r="AO56" s="117"/>
      <c r="AP56" s="116">
        <f>AK56+AM56</f>
        <v>219.56759999999997</v>
      </c>
      <c r="AQ56" s="117">
        <f>AL56+AN56</f>
        <v>0</v>
      </c>
    </row>
    <row r="57" spans="1:43" ht="66.75" customHeight="1">
      <c r="A57" s="114" t="s">
        <v>140</v>
      </c>
      <c r="B57" s="30" t="s">
        <v>141</v>
      </c>
      <c r="C57" s="115" t="s">
        <v>123</v>
      </c>
      <c r="D57" s="31" t="s">
        <v>42</v>
      </c>
      <c r="E57" s="22">
        <v>200</v>
      </c>
      <c r="F57" s="22"/>
      <c r="G57" s="44">
        <v>4.8000000000000001E-2</v>
      </c>
      <c r="H57" s="45">
        <f t="shared" si="1"/>
        <v>9.6</v>
      </c>
      <c r="I57" s="46">
        <f t="shared" si="45"/>
        <v>9.6</v>
      </c>
      <c r="J57" s="45">
        <f t="shared" si="6"/>
        <v>0</v>
      </c>
      <c r="K57" s="46"/>
      <c r="L57" s="45"/>
      <c r="M57" s="45"/>
      <c r="N57" s="45"/>
      <c r="O57" s="45">
        <f t="shared" si="46"/>
        <v>0.14399999999999999</v>
      </c>
      <c r="P57" s="24">
        <f t="shared" si="47"/>
        <v>0</v>
      </c>
      <c r="Q57" s="45"/>
      <c r="R57" s="24">
        <f t="shared" si="48"/>
        <v>3.2640000000000002</v>
      </c>
      <c r="S57" s="26">
        <f t="shared" si="49"/>
        <v>0</v>
      </c>
      <c r="T57" s="24"/>
      <c r="U57" s="27">
        <f t="shared" si="50"/>
        <v>9.6000000000000002E-4</v>
      </c>
      <c r="V57" s="27">
        <f t="shared" si="51"/>
        <v>0</v>
      </c>
      <c r="W57" s="24"/>
      <c r="X57" s="24">
        <f t="shared" si="52"/>
        <v>7.3094399999999995</v>
      </c>
      <c r="Y57" s="24">
        <f t="shared" si="53"/>
        <v>0</v>
      </c>
      <c r="Z57" s="24"/>
      <c r="AA57" s="24">
        <f t="shared" si="2"/>
        <v>20.318399999999997</v>
      </c>
      <c r="AB57" s="24">
        <f t="shared" si="3"/>
        <v>0</v>
      </c>
      <c r="AC57" s="24">
        <f t="shared" si="54"/>
        <v>6.0955199999999987</v>
      </c>
      <c r="AD57" s="24">
        <f t="shared" si="54"/>
        <v>0</v>
      </c>
      <c r="AE57" s="24"/>
      <c r="AF57" s="24">
        <f t="shared" si="4"/>
        <v>0.79241759999999994</v>
      </c>
      <c r="AG57" s="24">
        <f t="shared" si="4"/>
        <v>0</v>
      </c>
      <c r="AH57" s="24"/>
      <c r="AI57" s="116">
        <v>28.57</v>
      </c>
      <c r="AJ57" s="117">
        <f t="shared" si="55"/>
        <v>0</v>
      </c>
      <c r="AK57" s="117">
        <f t="shared" si="5"/>
        <v>29.9985</v>
      </c>
      <c r="AL57" s="117">
        <f t="shared" si="59"/>
        <v>0</v>
      </c>
      <c r="AM57" s="116">
        <f t="shared" si="56"/>
        <v>5.9997000000000007</v>
      </c>
      <c r="AN57" s="117">
        <f>AL57*$AO$7</f>
        <v>0</v>
      </c>
      <c r="AO57" s="117"/>
      <c r="AP57" s="116">
        <f>AK57+AM57</f>
        <v>35.998199999999997</v>
      </c>
      <c r="AQ57" s="117">
        <f t="shared" ref="AQ57:AQ66" si="60">AL57+AN57</f>
        <v>0</v>
      </c>
    </row>
    <row r="58" spans="1:43" ht="51.75" customHeight="1">
      <c r="A58" s="186" t="s">
        <v>142</v>
      </c>
      <c r="B58" s="181" t="s">
        <v>143</v>
      </c>
      <c r="C58" s="188" t="s">
        <v>123</v>
      </c>
      <c r="D58" s="31" t="s">
        <v>42</v>
      </c>
      <c r="E58" s="22">
        <v>90</v>
      </c>
      <c r="F58" s="22">
        <v>9</v>
      </c>
      <c r="G58" s="24">
        <f>$G$10</f>
        <v>4.8000000000000001E-2</v>
      </c>
      <c r="H58" s="24">
        <f t="shared" si="1"/>
        <v>4.32</v>
      </c>
      <c r="I58" s="47">
        <f>H58+H59</f>
        <v>4.71</v>
      </c>
      <c r="J58" s="24">
        <f t="shared" si="6"/>
        <v>0.432</v>
      </c>
      <c r="K58" s="47">
        <f>J58+J59</f>
        <v>0.627</v>
      </c>
      <c r="L58" s="24"/>
      <c r="M58" s="24"/>
      <c r="N58" s="24"/>
      <c r="O58" s="24">
        <f t="shared" si="46"/>
        <v>7.0649999999999991E-2</v>
      </c>
      <c r="P58" s="24">
        <f t="shared" si="47"/>
        <v>9.4050000000000002E-3</v>
      </c>
      <c r="Q58" s="24"/>
      <c r="R58" s="24">
        <f t="shared" si="48"/>
        <v>1.6014000000000002</v>
      </c>
      <c r="S58" s="26">
        <f t="shared" si="49"/>
        <v>0.21318000000000001</v>
      </c>
      <c r="T58" s="24"/>
      <c r="U58" s="27">
        <f t="shared" si="50"/>
        <v>4.7100000000000001E-4</v>
      </c>
      <c r="V58" s="27">
        <f t="shared" si="51"/>
        <v>6.2700000000000006E-5</v>
      </c>
      <c r="W58" s="24"/>
      <c r="X58" s="24">
        <f t="shared" si="52"/>
        <v>3.5861939999999999</v>
      </c>
      <c r="Y58" s="24">
        <f t="shared" si="53"/>
        <v>0.47739779999999998</v>
      </c>
      <c r="Z58" s="24"/>
      <c r="AA58" s="24">
        <f t="shared" si="2"/>
        <v>9.9687149999999995</v>
      </c>
      <c r="AB58" s="24">
        <f t="shared" si="3"/>
        <v>1.3270455000000001</v>
      </c>
      <c r="AC58" s="24">
        <f t="shared" si="54"/>
        <v>2.9906145</v>
      </c>
      <c r="AD58" s="24">
        <f t="shared" si="54"/>
        <v>0.39811365000000004</v>
      </c>
      <c r="AE58" s="24"/>
      <c r="AF58" s="24">
        <f t="shared" si="4"/>
        <v>0.38877988499999994</v>
      </c>
      <c r="AG58" s="24">
        <f t="shared" si="4"/>
        <v>5.1754774500000003E-2</v>
      </c>
      <c r="AH58" s="24"/>
      <c r="AI58" s="116">
        <v>14.02</v>
      </c>
      <c r="AJ58" s="117">
        <v>1.87</v>
      </c>
      <c r="AK58" s="117">
        <f t="shared" si="5"/>
        <v>14.721</v>
      </c>
      <c r="AL58" s="117">
        <f t="shared" si="59"/>
        <v>1.9635000000000002</v>
      </c>
      <c r="AM58" s="116">
        <f t="shared" si="56"/>
        <v>2.9442000000000004</v>
      </c>
      <c r="AN58" s="117">
        <f>AL58*$AO$7</f>
        <v>0.39270000000000005</v>
      </c>
      <c r="AO58" s="117"/>
      <c r="AP58" s="116">
        <f>AK58+AM58</f>
        <v>17.665199999999999</v>
      </c>
      <c r="AQ58" s="117">
        <f t="shared" si="60"/>
        <v>2.3562000000000003</v>
      </c>
    </row>
    <row r="59" spans="1:43" ht="16.5" hidden="1" customHeight="1">
      <c r="A59" s="187"/>
      <c r="B59" s="182"/>
      <c r="C59" s="189"/>
      <c r="D59" s="31" t="s">
        <v>56</v>
      </c>
      <c r="E59" s="22">
        <v>10</v>
      </c>
      <c r="F59" s="22">
        <v>5</v>
      </c>
      <c r="G59" s="24">
        <f>$G$17</f>
        <v>3.9E-2</v>
      </c>
      <c r="H59" s="24">
        <f t="shared" si="1"/>
        <v>0.39</v>
      </c>
      <c r="I59" s="34"/>
      <c r="J59" s="24">
        <f t="shared" si="6"/>
        <v>0.19500000000000001</v>
      </c>
      <c r="K59" s="34"/>
      <c r="L59" s="24"/>
      <c r="M59" s="24"/>
      <c r="N59" s="24"/>
      <c r="O59" s="24">
        <f t="shared" si="46"/>
        <v>0</v>
      </c>
      <c r="P59" s="24">
        <f t="shared" si="47"/>
        <v>0</v>
      </c>
      <c r="Q59" s="24"/>
      <c r="R59" s="24">
        <f t="shared" si="48"/>
        <v>0</v>
      </c>
      <c r="S59" s="26">
        <f t="shared" si="49"/>
        <v>0</v>
      </c>
      <c r="T59" s="24"/>
      <c r="U59" s="27">
        <f t="shared" si="50"/>
        <v>0</v>
      </c>
      <c r="V59" s="27">
        <f t="shared" si="51"/>
        <v>0</v>
      </c>
      <c r="W59" s="24"/>
      <c r="X59" s="24">
        <f t="shared" si="52"/>
        <v>0</v>
      </c>
      <c r="Y59" s="24">
        <f t="shared" si="53"/>
        <v>0</v>
      </c>
      <c r="Z59" s="24"/>
      <c r="AA59" s="24">
        <f t="shared" si="2"/>
        <v>0</v>
      </c>
      <c r="AB59" s="24">
        <f t="shared" si="3"/>
        <v>0</v>
      </c>
      <c r="AC59" s="24">
        <f t="shared" si="54"/>
        <v>0</v>
      </c>
      <c r="AD59" s="24">
        <f t="shared" si="54"/>
        <v>0</v>
      </c>
      <c r="AE59" s="24"/>
      <c r="AF59" s="24">
        <f t="shared" si="4"/>
        <v>0</v>
      </c>
      <c r="AG59" s="24">
        <f t="shared" si="4"/>
        <v>0</v>
      </c>
      <c r="AH59" s="24"/>
      <c r="AI59" s="116">
        <f>AA59+AC59+AF59</f>
        <v>0</v>
      </c>
      <c r="AJ59" s="117">
        <f>AB59+AD59+AG59</f>
        <v>0</v>
      </c>
      <c r="AK59" s="117">
        <f t="shared" si="5"/>
        <v>0</v>
      </c>
      <c r="AL59" s="117"/>
      <c r="AM59" s="116">
        <f t="shared" si="56"/>
        <v>0</v>
      </c>
      <c r="AN59" s="117">
        <f>AJ59*$AO$7</f>
        <v>0</v>
      </c>
      <c r="AO59" s="117"/>
      <c r="AP59" s="116">
        <f>AI59+AM59</f>
        <v>0</v>
      </c>
      <c r="AQ59" s="117">
        <f t="shared" si="60"/>
        <v>0</v>
      </c>
    </row>
    <row r="60" spans="1:43" ht="82.5" customHeight="1">
      <c r="A60" s="114" t="s">
        <v>144</v>
      </c>
      <c r="B60" s="30" t="s">
        <v>145</v>
      </c>
      <c r="C60" s="115" t="s">
        <v>123</v>
      </c>
      <c r="D60" s="31" t="s">
        <v>42</v>
      </c>
      <c r="E60" s="22">
        <v>120</v>
      </c>
      <c r="F60" s="22"/>
      <c r="G60" s="24">
        <f t="shared" ref="G60:G66" si="61">$G$10</f>
        <v>4.8000000000000001E-2</v>
      </c>
      <c r="H60" s="24">
        <f t="shared" si="1"/>
        <v>5.76</v>
      </c>
      <c r="I60" s="25">
        <f t="shared" ref="I60:I66" si="62">H60</f>
        <v>5.76</v>
      </c>
      <c r="J60" s="24">
        <f t="shared" si="6"/>
        <v>0</v>
      </c>
      <c r="K60" s="25"/>
      <c r="L60" s="24"/>
      <c r="M60" s="24"/>
      <c r="N60" s="24"/>
      <c r="O60" s="24">
        <f t="shared" si="46"/>
        <v>8.6399999999999991E-2</v>
      </c>
      <c r="P60" s="24">
        <f t="shared" si="47"/>
        <v>0</v>
      </c>
      <c r="Q60" s="24"/>
      <c r="R60" s="24">
        <f t="shared" si="48"/>
        <v>1.9584000000000001</v>
      </c>
      <c r="S60" s="26">
        <f t="shared" si="49"/>
        <v>0</v>
      </c>
      <c r="T60" s="24"/>
      <c r="U60" s="27">
        <f t="shared" si="50"/>
        <v>5.7600000000000001E-4</v>
      </c>
      <c r="V60" s="27">
        <f t="shared" si="51"/>
        <v>0</v>
      </c>
      <c r="W60" s="24"/>
      <c r="X60" s="24">
        <f t="shared" si="52"/>
        <v>4.3856639999999993</v>
      </c>
      <c r="Y60" s="24">
        <f t="shared" si="53"/>
        <v>0</v>
      </c>
      <c r="Z60" s="24"/>
      <c r="AA60" s="24">
        <f t="shared" si="2"/>
        <v>12.191039999999999</v>
      </c>
      <c r="AB60" s="24">
        <f t="shared" si="3"/>
        <v>0</v>
      </c>
      <c r="AC60" s="24">
        <f t="shared" si="54"/>
        <v>3.6573119999999997</v>
      </c>
      <c r="AD60" s="24">
        <f t="shared" si="54"/>
        <v>0</v>
      </c>
      <c r="AE60" s="24"/>
      <c r="AF60" s="24">
        <f t="shared" si="4"/>
        <v>0.47545055999999991</v>
      </c>
      <c r="AG60" s="24">
        <f t="shared" si="4"/>
        <v>0</v>
      </c>
      <c r="AH60" s="24"/>
      <c r="AI60" s="116">
        <v>17.14</v>
      </c>
      <c r="AJ60" s="117">
        <f t="shared" ref="AJ60:AJ66" si="63">AB60+AD60+AG60</f>
        <v>0</v>
      </c>
      <c r="AK60" s="117">
        <f t="shared" si="5"/>
        <v>17.997</v>
      </c>
      <c r="AL60" s="117">
        <f t="shared" ref="AL60:AL66" si="64">AJ60*$AL$9</f>
        <v>0</v>
      </c>
      <c r="AM60" s="116">
        <f t="shared" si="56"/>
        <v>3.5994000000000002</v>
      </c>
      <c r="AN60" s="117">
        <f t="shared" si="56"/>
        <v>0</v>
      </c>
      <c r="AO60" s="117"/>
      <c r="AP60" s="116">
        <f t="shared" ref="AP60:AP66" si="65">AK60+AM60</f>
        <v>21.596399999999999</v>
      </c>
      <c r="AQ60" s="117">
        <f t="shared" si="60"/>
        <v>0</v>
      </c>
    </row>
    <row r="61" spans="1:43" ht="44.25" customHeight="1">
      <c r="A61" s="114" t="s">
        <v>146</v>
      </c>
      <c r="B61" s="30" t="s">
        <v>147</v>
      </c>
      <c r="C61" s="115" t="s">
        <v>123</v>
      </c>
      <c r="D61" s="31" t="s">
        <v>42</v>
      </c>
      <c r="E61" s="22">
        <v>300</v>
      </c>
      <c r="F61" s="22"/>
      <c r="G61" s="24">
        <f t="shared" si="61"/>
        <v>4.8000000000000001E-2</v>
      </c>
      <c r="H61" s="24">
        <f t="shared" si="1"/>
        <v>14.4</v>
      </c>
      <c r="I61" s="25">
        <f t="shared" si="62"/>
        <v>14.4</v>
      </c>
      <c r="J61" s="24">
        <f t="shared" si="6"/>
        <v>0</v>
      </c>
      <c r="K61" s="25"/>
      <c r="L61" s="24"/>
      <c r="M61" s="24"/>
      <c r="N61" s="24"/>
      <c r="O61" s="24">
        <f t="shared" si="46"/>
        <v>0.216</v>
      </c>
      <c r="P61" s="24">
        <f t="shared" si="47"/>
        <v>0</v>
      </c>
      <c r="Q61" s="24"/>
      <c r="R61" s="24">
        <f t="shared" si="48"/>
        <v>4.8960000000000008</v>
      </c>
      <c r="S61" s="26">
        <f t="shared" si="49"/>
        <v>0</v>
      </c>
      <c r="T61" s="24"/>
      <c r="U61" s="27">
        <f t="shared" si="50"/>
        <v>1.4400000000000001E-3</v>
      </c>
      <c r="V61" s="27">
        <f t="shared" si="51"/>
        <v>0</v>
      </c>
      <c r="W61" s="24"/>
      <c r="X61" s="24">
        <f t="shared" si="52"/>
        <v>10.96416</v>
      </c>
      <c r="Y61" s="24">
        <f t="shared" si="53"/>
        <v>0</v>
      </c>
      <c r="Z61" s="24"/>
      <c r="AA61" s="24">
        <f t="shared" si="2"/>
        <v>30.477599999999999</v>
      </c>
      <c r="AB61" s="24">
        <f t="shared" si="3"/>
        <v>0</v>
      </c>
      <c r="AC61" s="24">
        <f t="shared" si="54"/>
        <v>9.143279999999999</v>
      </c>
      <c r="AD61" s="24">
        <f t="shared" si="54"/>
        <v>0</v>
      </c>
      <c r="AE61" s="24"/>
      <c r="AF61" s="24">
        <f t="shared" si="4"/>
        <v>1.1886264</v>
      </c>
      <c r="AG61" s="24">
        <f t="shared" si="4"/>
        <v>0</v>
      </c>
      <c r="AH61" s="24"/>
      <c r="AI61" s="116">
        <v>42.85</v>
      </c>
      <c r="AJ61" s="117">
        <f t="shared" si="63"/>
        <v>0</v>
      </c>
      <c r="AK61" s="117">
        <f t="shared" si="5"/>
        <v>44.992500000000007</v>
      </c>
      <c r="AL61" s="117">
        <f t="shared" si="64"/>
        <v>0</v>
      </c>
      <c r="AM61" s="116">
        <f t="shared" si="56"/>
        <v>8.9985000000000017</v>
      </c>
      <c r="AN61" s="117">
        <f t="shared" si="56"/>
        <v>0</v>
      </c>
      <c r="AO61" s="117"/>
      <c r="AP61" s="116">
        <f t="shared" si="65"/>
        <v>53.991000000000007</v>
      </c>
      <c r="AQ61" s="117">
        <f t="shared" si="60"/>
        <v>0</v>
      </c>
    </row>
    <row r="62" spans="1:43" ht="46.5" customHeight="1">
      <c r="A62" s="114" t="s">
        <v>148</v>
      </c>
      <c r="B62" s="30" t="s">
        <v>149</v>
      </c>
      <c r="C62" s="115" t="s">
        <v>123</v>
      </c>
      <c r="D62" s="31" t="s">
        <v>42</v>
      </c>
      <c r="E62" s="22">
        <v>370</v>
      </c>
      <c r="F62" s="22"/>
      <c r="G62" s="24">
        <f t="shared" si="61"/>
        <v>4.8000000000000001E-2</v>
      </c>
      <c r="H62" s="24">
        <f t="shared" si="1"/>
        <v>17.760000000000002</v>
      </c>
      <c r="I62" s="25">
        <f t="shared" si="62"/>
        <v>17.760000000000002</v>
      </c>
      <c r="J62" s="24">
        <f t="shared" si="6"/>
        <v>0</v>
      </c>
      <c r="K62" s="25"/>
      <c r="L62" s="24"/>
      <c r="M62" s="24"/>
      <c r="N62" s="24"/>
      <c r="O62" s="24">
        <f t="shared" si="46"/>
        <v>0.26640000000000003</v>
      </c>
      <c r="P62" s="24">
        <f t="shared" si="47"/>
        <v>0</v>
      </c>
      <c r="Q62" s="24"/>
      <c r="R62" s="24">
        <f t="shared" si="48"/>
        <v>6.0384000000000011</v>
      </c>
      <c r="S62" s="26">
        <f t="shared" si="49"/>
        <v>0</v>
      </c>
      <c r="T62" s="24"/>
      <c r="U62" s="27">
        <f t="shared" si="50"/>
        <v>1.7760000000000002E-3</v>
      </c>
      <c r="V62" s="27">
        <f t="shared" si="51"/>
        <v>0</v>
      </c>
      <c r="W62" s="24"/>
      <c r="X62" s="24">
        <f t="shared" si="52"/>
        <v>13.522464000000001</v>
      </c>
      <c r="Y62" s="24">
        <f t="shared" si="53"/>
        <v>0</v>
      </c>
      <c r="Z62" s="24"/>
      <c r="AA62" s="24">
        <f t="shared" si="2"/>
        <v>37.589040000000004</v>
      </c>
      <c r="AB62" s="24">
        <f t="shared" si="3"/>
        <v>0</v>
      </c>
      <c r="AC62" s="24">
        <f t="shared" si="54"/>
        <v>11.276712000000002</v>
      </c>
      <c r="AD62" s="24">
        <f t="shared" si="54"/>
        <v>0</v>
      </c>
      <c r="AE62" s="24"/>
      <c r="AF62" s="24">
        <f t="shared" si="4"/>
        <v>1.4659725600000002</v>
      </c>
      <c r="AG62" s="24">
        <f t="shared" si="4"/>
        <v>0</v>
      </c>
      <c r="AH62" s="24"/>
      <c r="AI62" s="116">
        <v>52.85</v>
      </c>
      <c r="AJ62" s="117">
        <f t="shared" si="63"/>
        <v>0</v>
      </c>
      <c r="AK62" s="117">
        <f t="shared" si="5"/>
        <v>55.492500000000007</v>
      </c>
      <c r="AL62" s="117">
        <f t="shared" si="64"/>
        <v>0</v>
      </c>
      <c r="AM62" s="116">
        <f t="shared" si="56"/>
        <v>11.098500000000001</v>
      </c>
      <c r="AN62" s="117">
        <f t="shared" si="56"/>
        <v>0</v>
      </c>
      <c r="AO62" s="117"/>
      <c r="AP62" s="116">
        <f t="shared" si="65"/>
        <v>66.591000000000008</v>
      </c>
      <c r="AQ62" s="117">
        <f t="shared" si="60"/>
        <v>0</v>
      </c>
    </row>
    <row r="63" spans="1:43" ht="41.25" customHeight="1">
      <c r="A63" s="114" t="s">
        <v>150</v>
      </c>
      <c r="B63" s="30" t="s">
        <v>151</v>
      </c>
      <c r="C63" s="115" t="s">
        <v>123</v>
      </c>
      <c r="D63" s="31" t="s">
        <v>42</v>
      </c>
      <c r="E63" s="22">
        <v>480</v>
      </c>
      <c r="F63" s="22"/>
      <c r="G63" s="24">
        <f t="shared" si="61"/>
        <v>4.8000000000000001E-2</v>
      </c>
      <c r="H63" s="24">
        <f t="shared" si="1"/>
        <v>23.04</v>
      </c>
      <c r="I63" s="25">
        <f t="shared" si="62"/>
        <v>23.04</v>
      </c>
      <c r="J63" s="24">
        <f t="shared" si="6"/>
        <v>0</v>
      </c>
      <c r="K63" s="25"/>
      <c r="L63" s="24"/>
      <c r="M63" s="24"/>
      <c r="N63" s="24"/>
      <c r="O63" s="24">
        <f t="shared" si="46"/>
        <v>0.34559999999999996</v>
      </c>
      <c r="P63" s="24">
        <f t="shared" si="47"/>
        <v>0</v>
      </c>
      <c r="Q63" s="24"/>
      <c r="R63" s="24">
        <f t="shared" si="48"/>
        <v>7.8336000000000006</v>
      </c>
      <c r="S63" s="26">
        <f t="shared" si="49"/>
        <v>0</v>
      </c>
      <c r="T63" s="24"/>
      <c r="U63" s="27">
        <f t="shared" si="50"/>
        <v>2.3040000000000001E-3</v>
      </c>
      <c r="V63" s="27">
        <f t="shared" si="51"/>
        <v>0</v>
      </c>
      <c r="W63" s="24"/>
      <c r="X63" s="24">
        <f t="shared" si="52"/>
        <v>17.542655999999997</v>
      </c>
      <c r="Y63" s="24">
        <f t="shared" si="53"/>
        <v>0</v>
      </c>
      <c r="Z63" s="24"/>
      <c r="AA63" s="24">
        <f t="shared" si="2"/>
        <v>48.764159999999997</v>
      </c>
      <c r="AB63" s="24">
        <f t="shared" si="3"/>
        <v>0</v>
      </c>
      <c r="AC63" s="24">
        <f t="shared" si="54"/>
        <v>14.629247999999999</v>
      </c>
      <c r="AD63" s="24">
        <f t="shared" si="54"/>
        <v>0</v>
      </c>
      <c r="AE63" s="24"/>
      <c r="AF63" s="24">
        <f t="shared" si="4"/>
        <v>1.9018022399999996</v>
      </c>
      <c r="AG63" s="24">
        <f t="shared" si="4"/>
        <v>0</v>
      </c>
      <c r="AH63" s="24"/>
      <c r="AI63" s="116">
        <v>68.569999999999993</v>
      </c>
      <c r="AJ63" s="117">
        <f t="shared" si="63"/>
        <v>0</v>
      </c>
      <c r="AK63" s="117">
        <f t="shared" si="5"/>
        <v>71.998499999999993</v>
      </c>
      <c r="AL63" s="117">
        <f t="shared" si="64"/>
        <v>0</v>
      </c>
      <c r="AM63" s="116">
        <f t="shared" si="56"/>
        <v>14.399699999999999</v>
      </c>
      <c r="AN63" s="117">
        <f t="shared" si="56"/>
        <v>0</v>
      </c>
      <c r="AO63" s="117"/>
      <c r="AP63" s="116">
        <f t="shared" si="65"/>
        <v>86.398199999999989</v>
      </c>
      <c r="AQ63" s="117">
        <f t="shared" si="60"/>
        <v>0</v>
      </c>
    </row>
    <row r="64" spans="1:43" ht="50.25" customHeight="1">
      <c r="A64" s="114" t="s">
        <v>152</v>
      </c>
      <c r="B64" s="30" t="s">
        <v>153</v>
      </c>
      <c r="C64" s="115" t="s">
        <v>123</v>
      </c>
      <c r="D64" s="31" t="s">
        <v>42</v>
      </c>
      <c r="E64" s="22">
        <v>550</v>
      </c>
      <c r="F64" s="22"/>
      <c r="G64" s="24">
        <f t="shared" si="61"/>
        <v>4.8000000000000001E-2</v>
      </c>
      <c r="H64" s="24">
        <f t="shared" si="1"/>
        <v>26.400000000000002</v>
      </c>
      <c r="I64" s="25">
        <f t="shared" si="62"/>
        <v>26.400000000000002</v>
      </c>
      <c r="J64" s="24">
        <f t="shared" si="6"/>
        <v>0</v>
      </c>
      <c r="K64" s="25"/>
      <c r="L64" s="24"/>
      <c r="M64" s="24"/>
      <c r="N64" s="24"/>
      <c r="O64" s="24">
        <f t="shared" si="46"/>
        <v>0.39600000000000002</v>
      </c>
      <c r="P64" s="24">
        <f t="shared" si="47"/>
        <v>0</v>
      </c>
      <c r="Q64" s="24"/>
      <c r="R64" s="24">
        <f t="shared" si="48"/>
        <v>8.9760000000000009</v>
      </c>
      <c r="S64" s="26">
        <f t="shared" si="49"/>
        <v>0</v>
      </c>
      <c r="T64" s="24"/>
      <c r="U64" s="27">
        <f t="shared" si="50"/>
        <v>2.6400000000000004E-3</v>
      </c>
      <c r="V64" s="27">
        <f t="shared" si="51"/>
        <v>0</v>
      </c>
      <c r="W64" s="24"/>
      <c r="X64" s="24">
        <f t="shared" si="52"/>
        <v>20.100960000000001</v>
      </c>
      <c r="Y64" s="24">
        <f t="shared" si="53"/>
        <v>0</v>
      </c>
      <c r="Z64" s="24"/>
      <c r="AA64" s="24">
        <f t="shared" si="2"/>
        <v>55.875600000000006</v>
      </c>
      <c r="AB64" s="24">
        <f t="shared" si="3"/>
        <v>0</v>
      </c>
      <c r="AC64" s="24">
        <f t="shared" si="54"/>
        <v>16.76268</v>
      </c>
      <c r="AD64" s="24">
        <f t="shared" si="54"/>
        <v>0</v>
      </c>
      <c r="AE64" s="24"/>
      <c r="AF64" s="24">
        <f t="shared" si="4"/>
        <v>2.1791484000000003</v>
      </c>
      <c r="AG64" s="24">
        <f t="shared" si="4"/>
        <v>0</v>
      </c>
      <c r="AH64" s="24"/>
      <c r="AI64" s="116">
        <v>78.56</v>
      </c>
      <c r="AJ64" s="117">
        <f t="shared" si="63"/>
        <v>0</v>
      </c>
      <c r="AK64" s="117">
        <f t="shared" si="5"/>
        <v>82.488</v>
      </c>
      <c r="AL64" s="117">
        <f t="shared" si="64"/>
        <v>0</v>
      </c>
      <c r="AM64" s="116">
        <f t="shared" si="56"/>
        <v>16.497600000000002</v>
      </c>
      <c r="AN64" s="117">
        <f t="shared" si="56"/>
        <v>0</v>
      </c>
      <c r="AO64" s="117"/>
      <c r="AP64" s="116">
        <f t="shared" si="65"/>
        <v>98.985600000000005</v>
      </c>
      <c r="AQ64" s="117">
        <f t="shared" si="60"/>
        <v>0</v>
      </c>
    </row>
    <row r="65" spans="1:43" ht="43.5" customHeight="1">
      <c r="A65" s="114" t="s">
        <v>154</v>
      </c>
      <c r="B65" s="30" t="s">
        <v>155</v>
      </c>
      <c r="C65" s="115" t="s">
        <v>123</v>
      </c>
      <c r="D65" s="31" t="s">
        <v>42</v>
      </c>
      <c r="E65" s="22">
        <v>890</v>
      </c>
      <c r="F65" s="22"/>
      <c r="G65" s="24">
        <f t="shared" si="61"/>
        <v>4.8000000000000001E-2</v>
      </c>
      <c r="H65" s="24">
        <f t="shared" si="1"/>
        <v>42.72</v>
      </c>
      <c r="I65" s="25">
        <f t="shared" si="62"/>
        <v>42.72</v>
      </c>
      <c r="J65" s="24">
        <f t="shared" si="6"/>
        <v>0</v>
      </c>
      <c r="K65" s="25"/>
      <c r="L65" s="24"/>
      <c r="M65" s="24"/>
      <c r="N65" s="24"/>
      <c r="O65" s="24">
        <f t="shared" si="46"/>
        <v>0.64079999999999993</v>
      </c>
      <c r="P65" s="24">
        <f t="shared" si="47"/>
        <v>0</v>
      </c>
      <c r="Q65" s="24"/>
      <c r="R65" s="24">
        <f t="shared" si="48"/>
        <v>14.524800000000001</v>
      </c>
      <c r="S65" s="26">
        <f t="shared" si="49"/>
        <v>0</v>
      </c>
      <c r="T65" s="24"/>
      <c r="U65" s="27">
        <f t="shared" si="50"/>
        <v>4.2719999999999998E-3</v>
      </c>
      <c r="V65" s="27">
        <f t="shared" si="51"/>
        <v>0</v>
      </c>
      <c r="W65" s="24"/>
      <c r="X65" s="24">
        <f t="shared" si="52"/>
        <v>32.527007999999995</v>
      </c>
      <c r="Y65" s="24">
        <f t="shared" si="53"/>
        <v>0</v>
      </c>
      <c r="Z65" s="24"/>
      <c r="AA65" s="24">
        <f t="shared" si="2"/>
        <v>90.416879999999992</v>
      </c>
      <c r="AB65" s="24">
        <f t="shared" si="3"/>
        <v>0</v>
      </c>
      <c r="AC65" s="24">
        <f t="shared" si="54"/>
        <v>27.125063999999998</v>
      </c>
      <c r="AD65" s="24">
        <f t="shared" si="54"/>
        <v>0</v>
      </c>
      <c r="AE65" s="24"/>
      <c r="AF65" s="24">
        <f t="shared" si="4"/>
        <v>3.5262583199999993</v>
      </c>
      <c r="AG65" s="24">
        <f t="shared" si="4"/>
        <v>0</v>
      </c>
      <c r="AH65" s="24"/>
      <c r="AI65" s="116">
        <v>127.12</v>
      </c>
      <c r="AJ65" s="117">
        <f t="shared" si="63"/>
        <v>0</v>
      </c>
      <c r="AK65" s="117">
        <f t="shared" si="5"/>
        <v>133.476</v>
      </c>
      <c r="AL65" s="117">
        <f t="shared" si="64"/>
        <v>0</v>
      </c>
      <c r="AM65" s="116">
        <f t="shared" si="56"/>
        <v>26.6952</v>
      </c>
      <c r="AN65" s="117">
        <f t="shared" si="56"/>
        <v>0</v>
      </c>
      <c r="AO65" s="117"/>
      <c r="AP65" s="116">
        <f t="shared" si="65"/>
        <v>160.1712</v>
      </c>
      <c r="AQ65" s="117">
        <f t="shared" si="60"/>
        <v>0</v>
      </c>
    </row>
    <row r="66" spans="1:43" ht="48" customHeight="1">
      <c r="A66" s="114" t="s">
        <v>156</v>
      </c>
      <c r="B66" s="30" t="s">
        <v>157</v>
      </c>
      <c r="C66" s="115" t="s">
        <v>123</v>
      </c>
      <c r="D66" s="31" t="s">
        <v>42</v>
      </c>
      <c r="E66" s="22">
        <v>350</v>
      </c>
      <c r="F66" s="22"/>
      <c r="G66" s="24">
        <f t="shared" si="61"/>
        <v>4.8000000000000001E-2</v>
      </c>
      <c r="H66" s="24">
        <f t="shared" si="1"/>
        <v>16.8</v>
      </c>
      <c r="I66" s="25">
        <f t="shared" si="62"/>
        <v>16.8</v>
      </c>
      <c r="J66" s="24">
        <f t="shared" si="6"/>
        <v>0</v>
      </c>
      <c r="K66" s="25"/>
      <c r="L66" s="24"/>
      <c r="M66" s="24"/>
      <c r="N66" s="24"/>
      <c r="O66" s="24">
        <f t="shared" si="46"/>
        <v>0.252</v>
      </c>
      <c r="P66" s="24">
        <f t="shared" si="47"/>
        <v>0</v>
      </c>
      <c r="Q66" s="24"/>
      <c r="R66" s="24">
        <f t="shared" si="48"/>
        <v>5.7120000000000006</v>
      </c>
      <c r="S66" s="26">
        <f t="shared" si="49"/>
        <v>0</v>
      </c>
      <c r="T66" s="24"/>
      <c r="U66" s="27">
        <f t="shared" si="50"/>
        <v>1.6800000000000001E-3</v>
      </c>
      <c r="V66" s="27">
        <f t="shared" si="51"/>
        <v>0</v>
      </c>
      <c r="W66" s="24"/>
      <c r="X66" s="24">
        <f t="shared" si="52"/>
        <v>12.79152</v>
      </c>
      <c r="Y66" s="24">
        <f t="shared" si="53"/>
        <v>0</v>
      </c>
      <c r="Z66" s="24"/>
      <c r="AA66" s="24">
        <f t="shared" si="2"/>
        <v>35.557200000000002</v>
      </c>
      <c r="AB66" s="24">
        <f t="shared" si="3"/>
        <v>0</v>
      </c>
      <c r="AC66" s="24">
        <f t="shared" si="54"/>
        <v>10.667160000000001</v>
      </c>
      <c r="AD66" s="24">
        <f t="shared" si="54"/>
        <v>0</v>
      </c>
      <c r="AE66" s="24"/>
      <c r="AF66" s="24">
        <f t="shared" si="4"/>
        <v>1.3867308</v>
      </c>
      <c r="AG66" s="24">
        <f t="shared" si="4"/>
        <v>0</v>
      </c>
      <c r="AH66" s="24"/>
      <c r="AI66" s="116">
        <v>49.99</v>
      </c>
      <c r="AJ66" s="117">
        <f t="shared" si="63"/>
        <v>0</v>
      </c>
      <c r="AK66" s="117">
        <f t="shared" si="5"/>
        <v>52.489500000000007</v>
      </c>
      <c r="AL66" s="117">
        <f t="shared" si="64"/>
        <v>0</v>
      </c>
      <c r="AM66" s="116">
        <f t="shared" si="56"/>
        <v>10.497900000000001</v>
      </c>
      <c r="AN66" s="117">
        <f t="shared" si="56"/>
        <v>0</v>
      </c>
      <c r="AO66" s="117"/>
      <c r="AP66" s="116">
        <f t="shared" si="65"/>
        <v>62.987400000000008</v>
      </c>
      <c r="AQ66" s="117">
        <f t="shared" si="60"/>
        <v>0</v>
      </c>
    </row>
    <row r="67" spans="1:43" ht="30.75" customHeight="1">
      <c r="A67" s="114" t="s">
        <v>158</v>
      </c>
      <c r="B67" s="30" t="s">
        <v>159</v>
      </c>
      <c r="C67" s="115"/>
      <c r="D67" s="31"/>
      <c r="E67" s="22"/>
      <c r="F67" s="22"/>
      <c r="G67" s="24"/>
      <c r="H67" s="24"/>
      <c r="I67" s="25"/>
      <c r="J67" s="24"/>
      <c r="K67" s="25"/>
      <c r="L67" s="24"/>
      <c r="M67" s="24"/>
      <c r="N67" s="24"/>
      <c r="O67" s="24"/>
      <c r="P67" s="24"/>
      <c r="Q67" s="24"/>
      <c r="R67" s="24"/>
      <c r="S67" s="26"/>
      <c r="T67" s="24"/>
      <c r="U67" s="27"/>
      <c r="V67" s="27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116"/>
      <c r="AJ67" s="117"/>
      <c r="AK67" s="117"/>
      <c r="AL67" s="117"/>
      <c r="AM67" s="116"/>
      <c r="AN67" s="117"/>
      <c r="AO67" s="117"/>
      <c r="AP67" s="116"/>
      <c r="AQ67" s="117"/>
    </row>
    <row r="68" spans="1:43" ht="132" customHeight="1">
      <c r="A68" s="114" t="s">
        <v>160</v>
      </c>
      <c r="B68" s="30" t="s">
        <v>161</v>
      </c>
      <c r="C68" s="115" t="s">
        <v>41</v>
      </c>
      <c r="D68" s="31" t="s">
        <v>42</v>
      </c>
      <c r="E68" s="22">
        <v>250</v>
      </c>
      <c r="F68" s="22"/>
      <c r="G68" s="24">
        <f>$G$10</f>
        <v>4.8000000000000001E-2</v>
      </c>
      <c r="H68" s="24">
        <f t="shared" si="1"/>
        <v>12</v>
      </c>
      <c r="I68" s="25">
        <f>H68</f>
        <v>12</v>
      </c>
      <c r="J68" s="24">
        <f t="shared" si="6"/>
        <v>0</v>
      </c>
      <c r="K68" s="25"/>
      <c r="L68" s="24"/>
      <c r="M68" s="24"/>
      <c r="N68" s="24"/>
      <c r="O68" s="24">
        <f>I68*$Q$7</f>
        <v>0.18</v>
      </c>
      <c r="P68" s="24">
        <f>K68*$Q$7</f>
        <v>0</v>
      </c>
      <c r="Q68" s="24"/>
      <c r="R68" s="24">
        <f>I68*$T$7</f>
        <v>4.08</v>
      </c>
      <c r="S68" s="26">
        <f>K68*$T$7</f>
        <v>0</v>
      </c>
      <c r="T68" s="24"/>
      <c r="U68" s="27">
        <f>I68*$W$7</f>
        <v>1.2000000000000001E-3</v>
      </c>
      <c r="V68" s="27">
        <f>K68*$W$7</f>
        <v>0</v>
      </c>
      <c r="W68" s="24"/>
      <c r="X68" s="24">
        <f>I68*$Z$7</f>
        <v>9.1367999999999991</v>
      </c>
      <c r="Y68" s="24">
        <f>K68*$Z$7</f>
        <v>0</v>
      </c>
      <c r="Z68" s="24"/>
      <c r="AA68" s="24">
        <f t="shared" si="2"/>
        <v>25.397999999999996</v>
      </c>
      <c r="AB68" s="24">
        <f t="shared" si="3"/>
        <v>0</v>
      </c>
      <c r="AC68" s="24">
        <f>AA68*$AE$7</f>
        <v>7.6193999999999988</v>
      </c>
      <c r="AD68" s="24">
        <f>AB68*$AE$7</f>
        <v>0</v>
      </c>
      <c r="AE68" s="24"/>
      <c r="AF68" s="24">
        <f t="shared" si="4"/>
        <v>0.99052199999999979</v>
      </c>
      <c r="AG68" s="24">
        <f t="shared" si="4"/>
        <v>0</v>
      </c>
      <c r="AH68" s="24"/>
      <c r="AI68" s="116">
        <v>35.71</v>
      </c>
      <c r="AJ68" s="117">
        <f>AB68+AD68+AG68</f>
        <v>0</v>
      </c>
      <c r="AK68" s="117">
        <f t="shared" si="5"/>
        <v>37.4955</v>
      </c>
      <c r="AL68" s="117">
        <f>AJ68*$AL$9</f>
        <v>0</v>
      </c>
      <c r="AM68" s="116">
        <f>AK68*$AO$7</f>
        <v>7.4991000000000003</v>
      </c>
      <c r="AN68" s="117">
        <f>AL68*$AO$7</f>
        <v>0</v>
      </c>
      <c r="AO68" s="117"/>
      <c r="AP68" s="116">
        <f>AK68+AM68</f>
        <v>44.994599999999998</v>
      </c>
      <c r="AQ68" s="117">
        <f>AL68+AN68</f>
        <v>0</v>
      </c>
    </row>
    <row r="69" spans="1:43">
      <c r="A69" s="114" t="s">
        <v>162</v>
      </c>
      <c r="B69" s="30" t="s">
        <v>163</v>
      </c>
      <c r="C69" s="115"/>
      <c r="D69" s="31"/>
      <c r="E69" s="22"/>
      <c r="F69" s="22"/>
      <c r="G69" s="24"/>
      <c r="H69" s="24"/>
      <c r="I69" s="25"/>
      <c r="J69" s="24"/>
      <c r="K69" s="25"/>
      <c r="L69" s="24"/>
      <c r="M69" s="24"/>
      <c r="N69" s="24"/>
      <c r="O69" s="24"/>
      <c r="P69" s="24"/>
      <c r="Q69" s="24"/>
      <c r="R69" s="24"/>
      <c r="S69" s="26"/>
      <c r="T69" s="24"/>
      <c r="U69" s="27"/>
      <c r="V69" s="27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116"/>
      <c r="AJ69" s="117"/>
      <c r="AK69" s="117"/>
      <c r="AL69" s="117"/>
      <c r="AM69" s="116"/>
      <c r="AN69" s="117"/>
      <c r="AO69" s="117"/>
      <c r="AP69" s="116"/>
      <c r="AQ69" s="117"/>
    </row>
    <row r="70" spans="1:43" ht="23.25" customHeight="1">
      <c r="A70" s="114" t="s">
        <v>164</v>
      </c>
      <c r="B70" s="30" t="s">
        <v>165</v>
      </c>
      <c r="C70" s="115" t="s">
        <v>41</v>
      </c>
      <c r="D70" s="31" t="s">
        <v>42</v>
      </c>
      <c r="E70" s="22">
        <v>350</v>
      </c>
      <c r="F70" s="22"/>
      <c r="G70" s="24">
        <f>$G$10</f>
        <v>4.8000000000000001E-2</v>
      </c>
      <c r="H70" s="24">
        <f t="shared" si="1"/>
        <v>16.8</v>
      </c>
      <c r="I70" s="25">
        <f>H70</f>
        <v>16.8</v>
      </c>
      <c r="J70" s="24">
        <f t="shared" si="6"/>
        <v>0</v>
      </c>
      <c r="K70" s="25"/>
      <c r="L70" s="24"/>
      <c r="M70" s="24"/>
      <c r="N70" s="24"/>
      <c r="O70" s="24">
        <f>I70*$Q$7</f>
        <v>0.252</v>
      </c>
      <c r="P70" s="24">
        <f>K70*$Q$7</f>
        <v>0</v>
      </c>
      <c r="Q70" s="24"/>
      <c r="R70" s="24">
        <f>I70*$T$7</f>
        <v>5.7120000000000006</v>
      </c>
      <c r="S70" s="26">
        <f>K70*$T$7</f>
        <v>0</v>
      </c>
      <c r="T70" s="24"/>
      <c r="U70" s="27">
        <f>I70*$W$7</f>
        <v>1.6800000000000001E-3</v>
      </c>
      <c r="V70" s="27">
        <f>K70*$W$7</f>
        <v>0</v>
      </c>
      <c r="W70" s="24"/>
      <c r="X70" s="24">
        <f>I70*$Z$7</f>
        <v>12.79152</v>
      </c>
      <c r="Y70" s="24">
        <f>K70*$Z$7</f>
        <v>0</v>
      </c>
      <c r="Z70" s="24"/>
      <c r="AA70" s="24">
        <f t="shared" si="2"/>
        <v>35.557200000000002</v>
      </c>
      <c r="AB70" s="24">
        <f t="shared" si="3"/>
        <v>0</v>
      </c>
      <c r="AC70" s="24">
        <f t="shared" ref="AC70:AD72" si="66">AA70*$AE$7</f>
        <v>10.667160000000001</v>
      </c>
      <c r="AD70" s="24">
        <f t="shared" si="66"/>
        <v>0</v>
      </c>
      <c r="AE70" s="24"/>
      <c r="AF70" s="24">
        <f t="shared" si="4"/>
        <v>1.3867308</v>
      </c>
      <c r="AG70" s="24">
        <f t="shared" si="4"/>
        <v>0</v>
      </c>
      <c r="AH70" s="24"/>
      <c r="AI70" s="116">
        <v>49.99</v>
      </c>
      <c r="AJ70" s="117">
        <f>AB70+AD70+AG70</f>
        <v>0</v>
      </c>
      <c r="AK70" s="117">
        <f t="shared" si="5"/>
        <v>52.489500000000007</v>
      </c>
      <c r="AL70" s="117">
        <f>AJ70*$AL$9</f>
        <v>0</v>
      </c>
      <c r="AM70" s="116">
        <f t="shared" ref="AM70:AN72" si="67">AK70*$AO$7</f>
        <v>10.497900000000001</v>
      </c>
      <c r="AN70" s="117">
        <f t="shared" si="67"/>
        <v>0</v>
      </c>
      <c r="AO70" s="117"/>
      <c r="AP70" s="116">
        <f t="shared" ref="AP70:AQ72" si="68">AK70+AM70</f>
        <v>62.987400000000008</v>
      </c>
      <c r="AQ70" s="117">
        <f t="shared" si="68"/>
        <v>0</v>
      </c>
    </row>
    <row r="71" spans="1:43" ht="22.5" customHeight="1">
      <c r="A71" s="114" t="s">
        <v>166</v>
      </c>
      <c r="B71" s="30" t="s">
        <v>167</v>
      </c>
      <c r="C71" s="115" t="s">
        <v>41</v>
      </c>
      <c r="D71" s="31" t="s">
        <v>42</v>
      </c>
      <c r="E71" s="22">
        <v>350</v>
      </c>
      <c r="F71" s="22"/>
      <c r="G71" s="24">
        <f>$G$10</f>
        <v>4.8000000000000001E-2</v>
      </c>
      <c r="H71" s="24">
        <f t="shared" si="1"/>
        <v>16.8</v>
      </c>
      <c r="I71" s="25">
        <f>H71</f>
        <v>16.8</v>
      </c>
      <c r="J71" s="24">
        <f t="shared" si="6"/>
        <v>0</v>
      </c>
      <c r="K71" s="25"/>
      <c r="L71" s="24"/>
      <c r="M71" s="24"/>
      <c r="N71" s="24"/>
      <c r="O71" s="24">
        <f>I71*$Q$7</f>
        <v>0.252</v>
      </c>
      <c r="P71" s="24">
        <f>K71*$Q$7</f>
        <v>0</v>
      </c>
      <c r="Q71" s="24"/>
      <c r="R71" s="24">
        <f>I71*$T$7</f>
        <v>5.7120000000000006</v>
      </c>
      <c r="S71" s="26">
        <f>K71*$T$7</f>
        <v>0</v>
      </c>
      <c r="T71" s="24"/>
      <c r="U71" s="27">
        <f>I71*$W$7</f>
        <v>1.6800000000000001E-3</v>
      </c>
      <c r="V71" s="27">
        <f>K71*$W$7</f>
        <v>0</v>
      </c>
      <c r="W71" s="24"/>
      <c r="X71" s="24">
        <f>I71*$Z$7</f>
        <v>12.79152</v>
      </c>
      <c r="Y71" s="24">
        <f>K71*$Z$7</f>
        <v>0</v>
      </c>
      <c r="Z71" s="24"/>
      <c r="AA71" s="24">
        <f t="shared" si="2"/>
        <v>35.557200000000002</v>
      </c>
      <c r="AB71" s="24">
        <f t="shared" si="3"/>
        <v>0</v>
      </c>
      <c r="AC71" s="24">
        <f t="shared" si="66"/>
        <v>10.667160000000001</v>
      </c>
      <c r="AD71" s="24">
        <f t="shared" si="66"/>
        <v>0</v>
      </c>
      <c r="AE71" s="24"/>
      <c r="AF71" s="24">
        <f t="shared" si="4"/>
        <v>1.3867308</v>
      </c>
      <c r="AG71" s="24">
        <f t="shared" si="4"/>
        <v>0</v>
      </c>
      <c r="AH71" s="24"/>
      <c r="AI71" s="116">
        <v>49.99</v>
      </c>
      <c r="AJ71" s="117">
        <f>AB71+AD71+AG71</f>
        <v>0</v>
      </c>
      <c r="AK71" s="117">
        <f t="shared" si="5"/>
        <v>52.489500000000007</v>
      </c>
      <c r="AL71" s="117">
        <f>AJ71*$AL$9</f>
        <v>0</v>
      </c>
      <c r="AM71" s="116">
        <f t="shared" si="67"/>
        <v>10.497900000000001</v>
      </c>
      <c r="AN71" s="117">
        <f t="shared" si="67"/>
        <v>0</v>
      </c>
      <c r="AO71" s="117"/>
      <c r="AP71" s="116">
        <f t="shared" si="68"/>
        <v>62.987400000000008</v>
      </c>
      <c r="AQ71" s="117">
        <f t="shared" si="68"/>
        <v>0</v>
      </c>
    </row>
    <row r="72" spans="1:43" ht="157.5" customHeight="1">
      <c r="A72" s="114" t="s">
        <v>168</v>
      </c>
      <c r="B72" s="30" t="s">
        <v>169</v>
      </c>
      <c r="C72" s="115" t="s">
        <v>41</v>
      </c>
      <c r="D72" s="31" t="s">
        <v>42</v>
      </c>
      <c r="E72" s="22">
        <v>160</v>
      </c>
      <c r="F72" s="22">
        <v>16</v>
      </c>
      <c r="G72" s="24">
        <f>$G$10</f>
        <v>4.8000000000000001E-2</v>
      </c>
      <c r="H72" s="24">
        <f t="shared" si="1"/>
        <v>7.68</v>
      </c>
      <c r="I72" s="25">
        <f>H72</f>
        <v>7.68</v>
      </c>
      <c r="J72" s="24">
        <f t="shared" si="6"/>
        <v>0.76800000000000002</v>
      </c>
      <c r="K72" s="25">
        <f>J72</f>
        <v>0.76800000000000002</v>
      </c>
      <c r="L72" s="24"/>
      <c r="M72" s="24"/>
      <c r="N72" s="24"/>
      <c r="O72" s="24">
        <f>I72*$Q$7</f>
        <v>0.1152</v>
      </c>
      <c r="P72" s="24">
        <f>K72*$Q$7</f>
        <v>1.1519999999999999E-2</v>
      </c>
      <c r="Q72" s="24"/>
      <c r="R72" s="24">
        <f>I72*$T$7</f>
        <v>2.6112000000000002</v>
      </c>
      <c r="S72" s="26">
        <f>K72*$T$7</f>
        <v>0.26112000000000002</v>
      </c>
      <c r="T72" s="24"/>
      <c r="U72" s="27">
        <f>I72*$W$7</f>
        <v>7.6800000000000002E-4</v>
      </c>
      <c r="V72" s="27">
        <f>K72*$W$7</f>
        <v>7.680000000000001E-5</v>
      </c>
      <c r="W72" s="24"/>
      <c r="X72" s="24">
        <f>I72*$Z$7</f>
        <v>5.8475519999999994</v>
      </c>
      <c r="Y72" s="24">
        <f>K72*$Z$7</f>
        <v>0.58475520000000003</v>
      </c>
      <c r="Z72" s="24"/>
      <c r="AA72" s="24">
        <f t="shared" si="2"/>
        <v>16.254719999999999</v>
      </c>
      <c r="AB72" s="24">
        <f t="shared" si="3"/>
        <v>1.625472</v>
      </c>
      <c r="AC72" s="24">
        <f t="shared" si="66"/>
        <v>4.8764159999999999</v>
      </c>
      <c r="AD72" s="24">
        <f t="shared" si="66"/>
        <v>0.48764160000000001</v>
      </c>
      <c r="AE72" s="24"/>
      <c r="AF72" s="24">
        <f t="shared" si="4"/>
        <v>0.63393407999999996</v>
      </c>
      <c r="AG72" s="24">
        <f t="shared" si="4"/>
        <v>6.3393407999999998E-2</v>
      </c>
      <c r="AH72" s="24"/>
      <c r="AI72" s="116">
        <v>22.86</v>
      </c>
      <c r="AJ72" s="117">
        <f>AB72+AD72+AG72</f>
        <v>2.1765070080000002</v>
      </c>
      <c r="AK72" s="117">
        <f>AI72*$AK$9</f>
        <v>24.003</v>
      </c>
      <c r="AL72" s="117">
        <f>AJ72*$AL$9</f>
        <v>2.2853323584000003</v>
      </c>
      <c r="AM72" s="116">
        <f t="shared" si="67"/>
        <v>4.8006000000000002</v>
      </c>
      <c r="AN72" s="117">
        <f t="shared" si="67"/>
        <v>0.45706647168000009</v>
      </c>
      <c r="AO72" s="117"/>
      <c r="AP72" s="116">
        <f t="shared" si="68"/>
        <v>28.803599999999999</v>
      </c>
      <c r="AQ72" s="117">
        <f t="shared" si="68"/>
        <v>2.7423988300800004</v>
      </c>
    </row>
    <row r="73" spans="1:43" s="128" customFormat="1" ht="50.25" customHeight="1">
      <c r="A73" s="123">
        <v>2</v>
      </c>
      <c r="B73" s="49" t="s">
        <v>170</v>
      </c>
      <c r="C73" s="124"/>
      <c r="D73" s="50"/>
      <c r="E73" s="51"/>
      <c r="F73" s="51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3"/>
      <c r="T73" s="54"/>
      <c r="U73" s="55"/>
      <c r="V73" s="55"/>
      <c r="W73" s="54"/>
      <c r="X73" s="52"/>
      <c r="Y73" s="52"/>
      <c r="Z73" s="54"/>
      <c r="AA73" s="52"/>
      <c r="AB73" s="52"/>
      <c r="AC73" s="52"/>
      <c r="AD73" s="52"/>
      <c r="AE73" s="54"/>
      <c r="AF73" s="52"/>
      <c r="AG73" s="52"/>
      <c r="AH73" s="54"/>
      <c r="AI73" s="125"/>
      <c r="AJ73" s="126"/>
      <c r="AK73" s="126"/>
      <c r="AL73" s="126"/>
      <c r="AM73" s="125"/>
      <c r="AN73" s="126"/>
      <c r="AO73" s="127"/>
      <c r="AP73" s="125"/>
      <c r="AQ73" s="126"/>
    </row>
    <row r="74" spans="1:43" s="128" customFormat="1">
      <c r="A74" s="129">
        <v>2.1</v>
      </c>
      <c r="B74" s="60" t="s">
        <v>171</v>
      </c>
      <c r="C74" s="124"/>
      <c r="D74" s="50"/>
      <c r="E74" s="51"/>
      <c r="F74" s="51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3"/>
      <c r="T74" s="54"/>
      <c r="U74" s="55"/>
      <c r="V74" s="55"/>
      <c r="W74" s="54"/>
      <c r="X74" s="52"/>
      <c r="Y74" s="52"/>
      <c r="Z74" s="54"/>
      <c r="AA74" s="52"/>
      <c r="AB74" s="52"/>
      <c r="AC74" s="52"/>
      <c r="AD74" s="52"/>
      <c r="AE74" s="54"/>
      <c r="AF74" s="52"/>
      <c r="AG74" s="52"/>
      <c r="AH74" s="54"/>
      <c r="AI74" s="125"/>
      <c r="AJ74" s="126"/>
      <c r="AK74" s="126"/>
      <c r="AL74" s="126"/>
      <c r="AM74" s="125"/>
      <c r="AN74" s="126"/>
      <c r="AO74" s="127"/>
      <c r="AP74" s="125"/>
      <c r="AQ74" s="126"/>
    </row>
    <row r="75" spans="1:43" ht="25.5">
      <c r="A75" s="114" t="s">
        <v>172</v>
      </c>
      <c r="B75" s="30" t="s">
        <v>173</v>
      </c>
      <c r="C75" s="115"/>
      <c r="D75" s="31"/>
      <c r="E75" s="22"/>
      <c r="F75" s="22"/>
      <c r="G75" s="24"/>
      <c r="H75" s="24"/>
      <c r="I75" s="25"/>
      <c r="J75" s="24"/>
      <c r="K75" s="25"/>
      <c r="L75" s="24"/>
      <c r="M75" s="24"/>
      <c r="N75" s="24"/>
      <c r="O75" s="24"/>
      <c r="P75" s="24"/>
      <c r="Q75" s="24"/>
      <c r="R75" s="24"/>
      <c r="S75" s="26"/>
      <c r="T75" s="24"/>
      <c r="U75" s="27"/>
      <c r="V75" s="27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116"/>
      <c r="AJ75" s="117"/>
      <c r="AK75" s="117"/>
      <c r="AL75" s="117"/>
      <c r="AM75" s="116"/>
      <c r="AN75" s="117"/>
      <c r="AO75" s="117"/>
      <c r="AP75" s="116"/>
      <c r="AQ75" s="117"/>
    </row>
    <row r="76" spans="1:43">
      <c r="A76" s="114" t="s">
        <v>174</v>
      </c>
      <c r="B76" s="30" t="s">
        <v>175</v>
      </c>
      <c r="C76" s="115"/>
      <c r="D76" s="31"/>
      <c r="E76" s="22"/>
      <c r="F76" s="22"/>
      <c r="G76" s="24"/>
      <c r="H76" s="24"/>
      <c r="I76" s="25"/>
      <c r="J76" s="24"/>
      <c r="K76" s="25"/>
      <c r="L76" s="24"/>
      <c r="M76" s="24"/>
      <c r="N76" s="24"/>
      <c r="O76" s="24"/>
      <c r="P76" s="24"/>
      <c r="Q76" s="24"/>
      <c r="R76" s="24"/>
      <c r="S76" s="26"/>
      <c r="T76" s="24"/>
      <c r="U76" s="27"/>
      <c r="V76" s="27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116"/>
      <c r="AJ76" s="117"/>
      <c r="AK76" s="117"/>
      <c r="AL76" s="117"/>
      <c r="AM76" s="116"/>
      <c r="AN76" s="117"/>
      <c r="AO76" s="117"/>
      <c r="AP76" s="116"/>
      <c r="AQ76" s="117"/>
    </row>
    <row r="77" spans="1:43" ht="44.25" customHeight="1">
      <c r="A77" s="186" t="s">
        <v>176</v>
      </c>
      <c r="B77" s="181" t="s">
        <v>177</v>
      </c>
      <c r="C77" s="188" t="s">
        <v>178</v>
      </c>
      <c r="D77" s="31" t="s">
        <v>179</v>
      </c>
      <c r="E77" s="22">
        <v>40</v>
      </c>
      <c r="F77" s="22">
        <v>20</v>
      </c>
      <c r="G77" s="61">
        <v>4.5999999999999999E-2</v>
      </c>
      <c r="H77" s="24">
        <f t="shared" ref="H77:H138" si="69">E77*G77</f>
        <v>1.8399999999999999</v>
      </c>
      <c r="I77" s="25">
        <f>H77+H78</f>
        <v>2.9499999999999997</v>
      </c>
      <c r="J77" s="24">
        <f>F77*G77</f>
        <v>0.91999999999999993</v>
      </c>
      <c r="K77" s="25">
        <f>J77+J78</f>
        <v>1.4749999999999999</v>
      </c>
      <c r="L77" s="24"/>
      <c r="M77" s="24"/>
      <c r="N77" s="24"/>
      <c r="O77" s="24">
        <f>I77*$Q$7</f>
        <v>4.4249999999999998E-2</v>
      </c>
      <c r="P77" s="24">
        <f>K77*$Q$7</f>
        <v>2.2124999999999999E-2</v>
      </c>
      <c r="Q77" s="24"/>
      <c r="R77" s="24">
        <f>I77*$T$7</f>
        <v>1.0029999999999999</v>
      </c>
      <c r="S77" s="26">
        <f>K77*$T$7</f>
        <v>0.50149999999999995</v>
      </c>
      <c r="T77" s="24"/>
      <c r="U77" s="27">
        <f>I77*$W$7</f>
        <v>2.9499999999999996E-4</v>
      </c>
      <c r="V77" s="27">
        <f>K77*$W$7</f>
        <v>1.4749999999999998E-4</v>
      </c>
      <c r="W77" s="24"/>
      <c r="X77" s="24">
        <f>I77*$Z$7</f>
        <v>2.2461299999999995</v>
      </c>
      <c r="Y77" s="24">
        <f>K77*$Z$7</f>
        <v>1.1230649999999998</v>
      </c>
      <c r="Z77" s="24"/>
      <c r="AA77" s="24">
        <f>I77+O77+R77+U77+X77</f>
        <v>6.2436749999999988</v>
      </c>
      <c r="AB77" s="24">
        <f>K77+P77+S77+V77+Y77</f>
        <v>3.1218374999999994</v>
      </c>
      <c r="AC77" s="24">
        <f>AA77*$AE$7</f>
        <v>1.8731024999999994</v>
      </c>
      <c r="AD77" s="24">
        <f>AB77*$AE$7</f>
        <v>0.93655124999999972</v>
      </c>
      <c r="AE77" s="24"/>
      <c r="AF77" s="24">
        <f>(AA77+AC77)*$AH$7</f>
        <v>0.24350332499999994</v>
      </c>
      <c r="AG77" s="24">
        <f>(AB77+AD77)*$AH$7</f>
        <v>0.12175166249999997</v>
      </c>
      <c r="AH77" s="24"/>
      <c r="AI77" s="116">
        <v>8.7799999999999994</v>
      </c>
      <c r="AJ77" s="117">
        <v>4.3899999999999997</v>
      </c>
      <c r="AK77" s="117">
        <f t="shared" ref="AK77:AK105" si="70">AI77*$AK$9</f>
        <v>9.2189999999999994</v>
      </c>
      <c r="AL77" s="117">
        <f>AJ77*$AL$9</f>
        <v>4.6094999999999997</v>
      </c>
      <c r="AM77" s="116">
        <f>AK77*$AO$7</f>
        <v>1.8437999999999999</v>
      </c>
      <c r="AN77" s="117">
        <f>AL77*$AO$7</f>
        <v>0.92189999999999994</v>
      </c>
      <c r="AO77" s="117"/>
      <c r="AP77" s="116">
        <f>AK77+AM77</f>
        <v>11.062799999999999</v>
      </c>
      <c r="AQ77" s="117">
        <f>AL77+AN77</f>
        <v>5.5313999999999997</v>
      </c>
    </row>
    <row r="78" spans="1:43" ht="15.75" hidden="1" customHeight="1">
      <c r="A78" s="187"/>
      <c r="B78" s="182"/>
      <c r="C78" s="189"/>
      <c r="D78" s="31" t="s">
        <v>49</v>
      </c>
      <c r="E78" s="22">
        <v>30</v>
      </c>
      <c r="F78" s="22">
        <v>15</v>
      </c>
      <c r="G78" s="61">
        <v>3.6999999999999998E-2</v>
      </c>
      <c r="H78" s="24">
        <f t="shared" si="69"/>
        <v>1.1099999999999999</v>
      </c>
      <c r="I78" s="25"/>
      <c r="J78" s="24">
        <f t="shared" ref="J78:J141" si="71">F78*G78</f>
        <v>0.55499999999999994</v>
      </c>
      <c r="K78" s="25"/>
      <c r="L78" s="24"/>
      <c r="M78" s="24"/>
      <c r="N78" s="24"/>
      <c r="O78" s="24"/>
      <c r="P78" s="24"/>
      <c r="Q78" s="24"/>
      <c r="R78" s="24"/>
      <c r="S78" s="26"/>
      <c r="T78" s="24"/>
      <c r="U78" s="27"/>
      <c r="V78" s="27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116"/>
      <c r="AJ78" s="117"/>
      <c r="AK78" s="117">
        <f t="shared" si="70"/>
        <v>0</v>
      </c>
      <c r="AL78" s="117"/>
      <c r="AM78" s="116"/>
      <c r="AN78" s="117"/>
      <c r="AO78" s="117"/>
      <c r="AP78" s="116"/>
      <c r="AQ78" s="117"/>
    </row>
    <row r="79" spans="1:43" ht="21.75" customHeight="1">
      <c r="A79" s="114" t="s">
        <v>180</v>
      </c>
      <c r="B79" s="30" t="s">
        <v>181</v>
      </c>
      <c r="C79" s="115"/>
      <c r="D79" s="31"/>
      <c r="E79" s="22"/>
      <c r="F79" s="22"/>
      <c r="G79" s="24"/>
      <c r="H79" s="24"/>
      <c r="I79" s="25"/>
      <c r="J79" s="24"/>
      <c r="K79" s="25"/>
      <c r="L79" s="24"/>
      <c r="M79" s="24"/>
      <c r="N79" s="24"/>
      <c r="O79" s="24"/>
      <c r="P79" s="24"/>
      <c r="Q79" s="24"/>
      <c r="R79" s="24"/>
      <c r="S79" s="26"/>
      <c r="T79" s="24"/>
      <c r="U79" s="27"/>
      <c r="V79" s="27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116"/>
      <c r="AJ79" s="117"/>
      <c r="AK79" s="117"/>
      <c r="AL79" s="117"/>
      <c r="AM79" s="116"/>
      <c r="AN79" s="117"/>
      <c r="AO79" s="117"/>
      <c r="AP79" s="116"/>
      <c r="AQ79" s="117"/>
    </row>
    <row r="80" spans="1:43" ht="23.25" customHeight="1">
      <c r="A80" s="186" t="s">
        <v>182</v>
      </c>
      <c r="B80" s="181" t="s">
        <v>183</v>
      </c>
      <c r="C80" s="188" t="s">
        <v>178</v>
      </c>
      <c r="D80" s="31" t="s">
        <v>179</v>
      </c>
      <c r="E80" s="22">
        <v>35</v>
      </c>
      <c r="F80" s="22">
        <v>20</v>
      </c>
      <c r="G80" s="24">
        <f>$G$77</f>
        <v>4.5999999999999999E-2</v>
      </c>
      <c r="H80" s="24">
        <f t="shared" si="69"/>
        <v>1.6099999999999999</v>
      </c>
      <c r="I80" s="25">
        <f>H80+H81</f>
        <v>2.5349999999999997</v>
      </c>
      <c r="J80" s="24">
        <f t="shared" si="71"/>
        <v>0.91999999999999993</v>
      </c>
      <c r="K80" s="25">
        <f>J80+J81</f>
        <v>1.4749999999999999</v>
      </c>
      <c r="L80" s="24"/>
      <c r="M80" s="24"/>
      <c r="N80" s="24"/>
      <c r="O80" s="24">
        <f>I80*$Q$7</f>
        <v>3.8024999999999996E-2</v>
      </c>
      <c r="P80" s="24">
        <f>K80*$Q$7</f>
        <v>2.2124999999999999E-2</v>
      </c>
      <c r="Q80" s="24"/>
      <c r="R80" s="24">
        <f>I80*$T$7</f>
        <v>0.8619</v>
      </c>
      <c r="S80" s="26">
        <f>K80*$T$7</f>
        <v>0.50149999999999995</v>
      </c>
      <c r="T80" s="24"/>
      <c r="U80" s="27">
        <f>I80*$W$7</f>
        <v>2.5349999999999998E-4</v>
      </c>
      <c r="V80" s="27">
        <f>K80*$W$7</f>
        <v>1.4749999999999998E-4</v>
      </c>
      <c r="W80" s="24"/>
      <c r="X80" s="24">
        <f>I80*$Z$7</f>
        <v>1.9301489999999997</v>
      </c>
      <c r="Y80" s="24">
        <f>K80*$Z$7</f>
        <v>1.1230649999999998</v>
      </c>
      <c r="Z80" s="24"/>
      <c r="AA80" s="24">
        <f>I80+O80+R80+U80+X80</f>
        <v>5.3653274999999994</v>
      </c>
      <c r="AB80" s="24">
        <f>K80+P80+S80+V80+Y80</f>
        <v>3.1218374999999994</v>
      </c>
      <c r="AC80" s="24">
        <f>AA80*$AE$7</f>
        <v>1.6095982499999997</v>
      </c>
      <c r="AD80" s="24">
        <f>AB80*$AE$7</f>
        <v>0.93655124999999972</v>
      </c>
      <c r="AE80" s="24"/>
      <c r="AF80" s="24">
        <f>(AA80+AC80)*$AH$7</f>
        <v>0.20924777249999996</v>
      </c>
      <c r="AG80" s="24">
        <f>(AB80+AD80)*$AH$7</f>
        <v>0.12175166249999997</v>
      </c>
      <c r="AH80" s="24"/>
      <c r="AI80" s="116">
        <v>7.54</v>
      </c>
      <c r="AJ80" s="117">
        <v>4.3899999999999997</v>
      </c>
      <c r="AK80" s="117">
        <f t="shared" si="70"/>
        <v>7.9170000000000007</v>
      </c>
      <c r="AL80" s="117">
        <f>AJ80*$AL$9</f>
        <v>4.6094999999999997</v>
      </c>
      <c r="AM80" s="116">
        <f>AK80*$AO$7</f>
        <v>1.5834000000000001</v>
      </c>
      <c r="AN80" s="117">
        <f>AL80*$AO$7</f>
        <v>0.92189999999999994</v>
      </c>
      <c r="AO80" s="117"/>
      <c r="AP80" s="116">
        <f>AK80+AM80</f>
        <v>9.5004000000000008</v>
      </c>
      <c r="AQ80" s="117">
        <f>AL80+AN80</f>
        <v>5.5313999999999997</v>
      </c>
    </row>
    <row r="81" spans="1:43" ht="9.75" hidden="1" customHeight="1">
      <c r="A81" s="187"/>
      <c r="B81" s="182"/>
      <c r="C81" s="189"/>
      <c r="D81" s="31" t="s">
        <v>49</v>
      </c>
      <c r="E81" s="22">
        <v>25</v>
      </c>
      <c r="F81" s="22">
        <v>15</v>
      </c>
      <c r="G81" s="24">
        <f>$G$78</f>
        <v>3.6999999999999998E-2</v>
      </c>
      <c r="H81" s="24">
        <f t="shared" si="69"/>
        <v>0.92499999999999993</v>
      </c>
      <c r="I81" s="25"/>
      <c r="J81" s="24">
        <f t="shared" si="71"/>
        <v>0.55499999999999994</v>
      </c>
      <c r="K81" s="25"/>
      <c r="L81" s="24"/>
      <c r="M81" s="24"/>
      <c r="N81" s="24"/>
      <c r="O81" s="24"/>
      <c r="P81" s="24"/>
      <c r="Q81" s="24"/>
      <c r="R81" s="24"/>
      <c r="S81" s="26"/>
      <c r="T81" s="24"/>
      <c r="U81" s="27"/>
      <c r="V81" s="2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116"/>
      <c r="AJ81" s="117"/>
      <c r="AK81" s="117">
        <f t="shared" si="70"/>
        <v>0</v>
      </c>
      <c r="AL81" s="117">
        <f>AJ81*$AL$9</f>
        <v>0</v>
      </c>
      <c r="AM81" s="116">
        <f>AK81*$AO$7</f>
        <v>0</v>
      </c>
      <c r="AN81" s="117"/>
      <c r="AO81" s="117"/>
      <c r="AP81" s="116"/>
      <c r="AQ81" s="117">
        <f>AL81+AN81</f>
        <v>0</v>
      </c>
    </row>
    <row r="82" spans="1:43" ht="27.75" customHeight="1">
      <c r="A82" s="186" t="s">
        <v>184</v>
      </c>
      <c r="B82" s="181" t="s">
        <v>185</v>
      </c>
      <c r="C82" s="188" t="s">
        <v>178</v>
      </c>
      <c r="D82" s="31" t="s">
        <v>179</v>
      </c>
      <c r="E82" s="22">
        <v>30</v>
      </c>
      <c r="F82" s="22">
        <v>15</v>
      </c>
      <c r="G82" s="24">
        <f>$G$77</f>
        <v>4.5999999999999999E-2</v>
      </c>
      <c r="H82" s="24">
        <f t="shared" si="69"/>
        <v>1.38</v>
      </c>
      <c r="I82" s="25">
        <f>H82+H83</f>
        <v>2.3049999999999997</v>
      </c>
      <c r="J82" s="24">
        <f t="shared" si="71"/>
        <v>0.69</v>
      </c>
      <c r="K82" s="25">
        <f>J82+J83</f>
        <v>1.2449999999999999</v>
      </c>
      <c r="L82" s="24"/>
      <c r="M82" s="24"/>
      <c r="N82" s="24"/>
      <c r="O82" s="24">
        <f>I82*$Q$7</f>
        <v>3.4574999999999995E-2</v>
      </c>
      <c r="P82" s="24">
        <f>K82*$Q$7</f>
        <v>1.8674999999999997E-2</v>
      </c>
      <c r="Q82" s="24"/>
      <c r="R82" s="24">
        <f>I82*$T$7</f>
        <v>0.78369999999999995</v>
      </c>
      <c r="S82" s="26">
        <f>K82*$T$7</f>
        <v>0.42330000000000001</v>
      </c>
      <c r="T82" s="24"/>
      <c r="U82" s="27">
        <f>I82*$W$7</f>
        <v>2.3049999999999999E-4</v>
      </c>
      <c r="V82" s="27">
        <f>K82*$W$7</f>
        <v>1.2449999999999999E-4</v>
      </c>
      <c r="W82" s="24"/>
      <c r="X82" s="24">
        <f>I82*$Z$7</f>
        <v>1.7550269999999997</v>
      </c>
      <c r="Y82" s="24">
        <f>K82*$Z$7</f>
        <v>0.94794299999999987</v>
      </c>
      <c r="Z82" s="24"/>
      <c r="AA82" s="24">
        <f>I82+O82+R82+U82+X82</f>
        <v>4.8785324999999986</v>
      </c>
      <c r="AB82" s="24">
        <f>K82+P82+S82+V82+Y82</f>
        <v>2.6350425</v>
      </c>
      <c r="AC82" s="24">
        <f>AA82*$AE$7</f>
        <v>1.4635597499999995</v>
      </c>
      <c r="AD82" s="24">
        <f>AB82*$AE$7</f>
        <v>0.79051274999999999</v>
      </c>
      <c r="AE82" s="24"/>
      <c r="AF82" s="24">
        <f>(AA82+AC82)*$AH$7</f>
        <v>0.19026276749999996</v>
      </c>
      <c r="AG82" s="24">
        <f>(AB82+AD82)*$AH$7</f>
        <v>0.1027666575</v>
      </c>
      <c r="AH82" s="24"/>
      <c r="AI82" s="116">
        <v>6.86</v>
      </c>
      <c r="AJ82" s="117">
        <v>3.71</v>
      </c>
      <c r="AK82" s="117">
        <f t="shared" si="70"/>
        <v>7.2030000000000003</v>
      </c>
      <c r="AL82" s="117">
        <f>AJ82*$AL$9</f>
        <v>3.8955000000000002</v>
      </c>
      <c r="AM82" s="116">
        <f>AK82*$AO$7</f>
        <v>1.4406000000000001</v>
      </c>
      <c r="AN82" s="117">
        <f>AL82*$AO$7</f>
        <v>0.77910000000000013</v>
      </c>
      <c r="AO82" s="117"/>
      <c r="AP82" s="116">
        <f>AK82+AM82</f>
        <v>8.6436000000000011</v>
      </c>
      <c r="AQ82" s="117">
        <f>AL82+AN82</f>
        <v>4.6745999999999999</v>
      </c>
    </row>
    <row r="83" spans="1:43" ht="13.5" hidden="1" customHeight="1">
      <c r="A83" s="187"/>
      <c r="B83" s="182"/>
      <c r="C83" s="189"/>
      <c r="D83" s="31" t="s">
        <v>49</v>
      </c>
      <c r="E83" s="22">
        <v>25</v>
      </c>
      <c r="F83" s="22">
        <v>15</v>
      </c>
      <c r="G83" s="24">
        <f>$G$78</f>
        <v>3.6999999999999998E-2</v>
      </c>
      <c r="H83" s="24">
        <f t="shared" si="69"/>
        <v>0.92499999999999993</v>
      </c>
      <c r="I83" s="25"/>
      <c r="J83" s="24">
        <f t="shared" si="71"/>
        <v>0.55499999999999994</v>
      </c>
      <c r="K83" s="25"/>
      <c r="L83" s="24"/>
      <c r="M83" s="24"/>
      <c r="N83" s="24"/>
      <c r="O83" s="24"/>
      <c r="P83" s="24"/>
      <c r="Q83" s="24"/>
      <c r="R83" s="24"/>
      <c r="S83" s="26"/>
      <c r="T83" s="24"/>
      <c r="U83" s="27"/>
      <c r="V83" s="27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116"/>
      <c r="AJ83" s="117"/>
      <c r="AK83" s="117">
        <f t="shared" si="70"/>
        <v>0</v>
      </c>
      <c r="AL83" s="117"/>
      <c r="AM83" s="116"/>
      <c r="AN83" s="117"/>
      <c r="AO83" s="117"/>
      <c r="AP83" s="116"/>
      <c r="AQ83" s="117"/>
    </row>
    <row r="84" spans="1:43" ht="20.25" customHeight="1">
      <c r="A84" s="114" t="s">
        <v>186</v>
      </c>
      <c r="B84" s="30" t="s">
        <v>187</v>
      </c>
      <c r="C84" s="115"/>
      <c r="D84" s="31"/>
      <c r="E84" s="22"/>
      <c r="F84" s="22"/>
      <c r="G84" s="24"/>
      <c r="H84" s="24"/>
      <c r="I84" s="25"/>
      <c r="J84" s="24"/>
      <c r="K84" s="25"/>
      <c r="L84" s="24"/>
      <c r="M84" s="24"/>
      <c r="N84" s="24"/>
      <c r="O84" s="24"/>
      <c r="P84" s="24"/>
      <c r="Q84" s="24"/>
      <c r="R84" s="24"/>
      <c r="S84" s="26"/>
      <c r="T84" s="24"/>
      <c r="U84" s="27"/>
      <c r="V84" s="27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116"/>
      <c r="AJ84" s="117"/>
      <c r="AK84" s="117"/>
      <c r="AL84" s="117"/>
      <c r="AM84" s="116"/>
      <c r="AN84" s="117"/>
      <c r="AO84" s="117"/>
      <c r="AP84" s="116"/>
      <c r="AQ84" s="117"/>
    </row>
    <row r="85" spans="1:43" ht="29.25" customHeight="1">
      <c r="A85" s="114" t="s">
        <v>188</v>
      </c>
      <c r="B85" s="30" t="s">
        <v>189</v>
      </c>
      <c r="C85" s="115" t="s">
        <v>178</v>
      </c>
      <c r="D85" s="31"/>
      <c r="E85" s="22"/>
      <c r="F85" s="22"/>
      <c r="G85" s="24"/>
      <c r="H85" s="24"/>
      <c r="I85" s="25"/>
      <c r="J85" s="24"/>
      <c r="K85" s="25"/>
      <c r="L85" s="24"/>
      <c r="M85" s="24"/>
      <c r="N85" s="24"/>
      <c r="O85" s="24"/>
      <c r="P85" s="24"/>
      <c r="Q85" s="24"/>
      <c r="R85" s="24"/>
      <c r="S85" s="26"/>
      <c r="T85" s="24"/>
      <c r="U85" s="27"/>
      <c r="V85" s="27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116">
        <v>14.15</v>
      </c>
      <c r="AJ85" s="117">
        <v>6.75</v>
      </c>
      <c r="AK85" s="117">
        <f t="shared" si="70"/>
        <v>14.857500000000002</v>
      </c>
      <c r="AL85" s="117">
        <f t="shared" ref="AL85:AL90" si="72">AJ85*$AL$9</f>
        <v>7.0875000000000004</v>
      </c>
      <c r="AM85" s="116">
        <f>AK85*$AO$7</f>
        <v>2.9715000000000007</v>
      </c>
      <c r="AN85" s="117">
        <f t="shared" ref="AN85:AN90" si="73">AL85*$AO$7</f>
        <v>1.4175000000000002</v>
      </c>
      <c r="AO85" s="117"/>
      <c r="AP85" s="116">
        <f t="shared" ref="AP85:AQ90" si="74">AK85+AM85</f>
        <v>17.829000000000001</v>
      </c>
      <c r="AQ85" s="117">
        <f t="shared" si="74"/>
        <v>8.5050000000000008</v>
      </c>
    </row>
    <row r="86" spans="1:43" ht="30.75" customHeight="1">
      <c r="A86" s="186" t="s">
        <v>190</v>
      </c>
      <c r="B86" s="181" t="s">
        <v>191</v>
      </c>
      <c r="C86" s="188" t="s">
        <v>178</v>
      </c>
      <c r="D86" s="31" t="s">
        <v>179</v>
      </c>
      <c r="E86" s="22">
        <v>30</v>
      </c>
      <c r="F86" s="22">
        <v>20</v>
      </c>
      <c r="G86" s="24">
        <f>$G$77</f>
        <v>4.5999999999999999E-2</v>
      </c>
      <c r="H86" s="24">
        <f t="shared" si="69"/>
        <v>1.38</v>
      </c>
      <c r="I86" s="25">
        <f>H86+H87</f>
        <v>2.3049999999999997</v>
      </c>
      <c r="J86" s="24">
        <f t="shared" si="71"/>
        <v>0.91999999999999993</v>
      </c>
      <c r="K86" s="25">
        <f>J86+J87</f>
        <v>1.4749999999999999</v>
      </c>
      <c r="L86" s="24"/>
      <c r="M86" s="24"/>
      <c r="N86" s="24"/>
      <c r="O86" s="24">
        <f>I86*$Q$7</f>
        <v>3.4574999999999995E-2</v>
      </c>
      <c r="P86" s="24">
        <f>K86*$Q$7</f>
        <v>2.2124999999999999E-2</v>
      </c>
      <c r="Q86" s="24"/>
      <c r="R86" s="24">
        <f>I86*$T$7</f>
        <v>0.78369999999999995</v>
      </c>
      <c r="S86" s="26">
        <f>K86*$T$7</f>
        <v>0.50149999999999995</v>
      </c>
      <c r="T86" s="24"/>
      <c r="U86" s="27">
        <f>I86*$W$7</f>
        <v>2.3049999999999999E-4</v>
      </c>
      <c r="V86" s="27">
        <f>K86*$W$7</f>
        <v>1.4749999999999998E-4</v>
      </c>
      <c r="W86" s="24"/>
      <c r="X86" s="24">
        <f>I86*$Z$7</f>
        <v>1.7550269999999997</v>
      </c>
      <c r="Y86" s="24">
        <f>K86*$Z$7</f>
        <v>1.1230649999999998</v>
      </c>
      <c r="Z86" s="24"/>
      <c r="AA86" s="24">
        <f>I86+O86+R86+U86+X86</f>
        <v>4.8785324999999986</v>
      </c>
      <c r="AB86" s="24">
        <f>K86+P86+S86+V86+Y86</f>
        <v>3.1218374999999994</v>
      </c>
      <c r="AC86" s="24">
        <f>AA86*$AE$7</f>
        <v>1.4635597499999995</v>
      </c>
      <c r="AD86" s="24">
        <f>AB86*$AE$7</f>
        <v>0.93655124999999972</v>
      </c>
      <c r="AE86" s="24"/>
      <c r="AF86" s="24">
        <f>(AA86+AC86)*$AH$7</f>
        <v>0.19026276749999996</v>
      </c>
      <c r="AG86" s="24">
        <f>(AB86+AD86)*$AH$7</f>
        <v>0.12175166249999997</v>
      </c>
      <c r="AH86" s="24"/>
      <c r="AI86" s="116">
        <v>6.86</v>
      </c>
      <c r="AJ86" s="117">
        <v>4.3899999999999997</v>
      </c>
      <c r="AK86" s="117">
        <f t="shared" si="70"/>
        <v>7.2030000000000003</v>
      </c>
      <c r="AL86" s="117">
        <f t="shared" si="72"/>
        <v>4.6094999999999997</v>
      </c>
      <c r="AM86" s="116">
        <f>AK86*$AO$7</f>
        <v>1.4406000000000001</v>
      </c>
      <c r="AN86" s="117">
        <f t="shared" si="73"/>
        <v>0.92189999999999994</v>
      </c>
      <c r="AO86" s="117"/>
      <c r="AP86" s="116">
        <f t="shared" si="74"/>
        <v>8.6436000000000011</v>
      </c>
      <c r="AQ86" s="117">
        <f t="shared" si="74"/>
        <v>5.5313999999999997</v>
      </c>
    </row>
    <row r="87" spans="1:43" ht="0.75" customHeight="1">
      <c r="A87" s="187"/>
      <c r="B87" s="182"/>
      <c r="C87" s="189"/>
      <c r="D87" s="31" t="s">
        <v>49</v>
      </c>
      <c r="E87" s="22">
        <v>25</v>
      </c>
      <c r="F87" s="22">
        <v>15</v>
      </c>
      <c r="G87" s="24">
        <f>$G$78</f>
        <v>3.6999999999999998E-2</v>
      </c>
      <c r="H87" s="24">
        <f t="shared" si="69"/>
        <v>0.92499999999999993</v>
      </c>
      <c r="I87" s="25"/>
      <c r="J87" s="24">
        <f t="shared" si="71"/>
        <v>0.55499999999999994</v>
      </c>
      <c r="K87" s="25"/>
      <c r="L87" s="24"/>
      <c r="M87" s="24"/>
      <c r="N87" s="24"/>
      <c r="O87" s="24"/>
      <c r="P87" s="24"/>
      <c r="Q87" s="24"/>
      <c r="R87" s="24"/>
      <c r="S87" s="26"/>
      <c r="T87" s="24"/>
      <c r="U87" s="27"/>
      <c r="V87" s="27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116"/>
      <c r="AJ87" s="117"/>
      <c r="AK87" s="117">
        <f t="shared" si="70"/>
        <v>0</v>
      </c>
      <c r="AL87" s="117">
        <f t="shared" si="72"/>
        <v>0</v>
      </c>
      <c r="AM87" s="116"/>
      <c r="AN87" s="117">
        <f t="shared" si="73"/>
        <v>0</v>
      </c>
      <c r="AO87" s="117"/>
      <c r="AP87" s="116">
        <f t="shared" si="74"/>
        <v>0</v>
      </c>
      <c r="AQ87" s="117">
        <f t="shared" si="74"/>
        <v>0</v>
      </c>
    </row>
    <row r="88" spans="1:43" ht="28.5" customHeight="1">
      <c r="A88" s="186" t="s">
        <v>192</v>
      </c>
      <c r="B88" s="181" t="s">
        <v>193</v>
      </c>
      <c r="C88" s="188" t="s">
        <v>178</v>
      </c>
      <c r="D88" s="31" t="s">
        <v>179</v>
      </c>
      <c r="E88" s="22">
        <v>30</v>
      </c>
      <c r="F88" s="22">
        <v>20</v>
      </c>
      <c r="G88" s="24">
        <f>$G$77</f>
        <v>4.5999999999999999E-2</v>
      </c>
      <c r="H88" s="24">
        <f t="shared" si="69"/>
        <v>1.38</v>
      </c>
      <c r="I88" s="25">
        <f>H88+H89</f>
        <v>2.3049999999999997</v>
      </c>
      <c r="J88" s="24">
        <f t="shared" si="71"/>
        <v>0.91999999999999993</v>
      </c>
      <c r="K88" s="25">
        <f>J88+J89</f>
        <v>1.4749999999999999</v>
      </c>
      <c r="L88" s="24"/>
      <c r="M88" s="24"/>
      <c r="N88" s="24"/>
      <c r="O88" s="24">
        <f>I88*$Q$7</f>
        <v>3.4574999999999995E-2</v>
      </c>
      <c r="P88" s="24">
        <f>K88*$Q$7</f>
        <v>2.2124999999999999E-2</v>
      </c>
      <c r="Q88" s="24"/>
      <c r="R88" s="24">
        <f>I88*$T$7</f>
        <v>0.78369999999999995</v>
      </c>
      <c r="S88" s="26">
        <f>K88*$T$7</f>
        <v>0.50149999999999995</v>
      </c>
      <c r="T88" s="24"/>
      <c r="U88" s="27">
        <f>I88*$W$7</f>
        <v>2.3049999999999999E-4</v>
      </c>
      <c r="V88" s="27">
        <f>K88*$W$7</f>
        <v>1.4749999999999998E-4</v>
      </c>
      <c r="W88" s="24"/>
      <c r="X88" s="24">
        <f>I88*$Z$7</f>
        <v>1.7550269999999997</v>
      </c>
      <c r="Y88" s="24">
        <f>K88*$Z$7</f>
        <v>1.1230649999999998</v>
      </c>
      <c r="Z88" s="24"/>
      <c r="AA88" s="24">
        <f>I88+O88+R88+U88+X88</f>
        <v>4.8785324999999986</v>
      </c>
      <c r="AB88" s="24">
        <f>K88+P88+S88+V88+Y88</f>
        <v>3.1218374999999994</v>
      </c>
      <c r="AC88" s="24">
        <f>AA88*$AE$7</f>
        <v>1.4635597499999995</v>
      </c>
      <c r="AD88" s="24">
        <f>AB88*$AE$7</f>
        <v>0.93655124999999972</v>
      </c>
      <c r="AE88" s="24"/>
      <c r="AF88" s="24">
        <f>(AA88+AC88)*$AH$7</f>
        <v>0.19026276749999996</v>
      </c>
      <c r="AG88" s="24">
        <f>(AB88+AD88)*$AH$7</f>
        <v>0.12175166249999997</v>
      </c>
      <c r="AH88" s="24"/>
      <c r="AI88" s="116">
        <v>6.86</v>
      </c>
      <c r="AJ88" s="117">
        <v>4.3899999999999997</v>
      </c>
      <c r="AK88" s="117">
        <f t="shared" si="70"/>
        <v>7.2030000000000003</v>
      </c>
      <c r="AL88" s="117">
        <f t="shared" si="72"/>
        <v>4.6094999999999997</v>
      </c>
      <c r="AM88" s="116">
        <f>AK88*$AO$7</f>
        <v>1.4406000000000001</v>
      </c>
      <c r="AN88" s="117">
        <f t="shared" si="73"/>
        <v>0.92189999999999994</v>
      </c>
      <c r="AO88" s="117"/>
      <c r="AP88" s="116">
        <f t="shared" si="74"/>
        <v>8.6436000000000011</v>
      </c>
      <c r="AQ88" s="117">
        <f t="shared" si="74"/>
        <v>5.5313999999999997</v>
      </c>
    </row>
    <row r="89" spans="1:43" ht="12.75" hidden="1" customHeight="1">
      <c r="A89" s="187"/>
      <c r="B89" s="182"/>
      <c r="C89" s="189"/>
      <c r="D89" s="31" t="s">
        <v>49</v>
      </c>
      <c r="E89" s="22">
        <v>25</v>
      </c>
      <c r="F89" s="22">
        <v>15</v>
      </c>
      <c r="G89" s="24">
        <f>$G$78</f>
        <v>3.6999999999999998E-2</v>
      </c>
      <c r="H89" s="24">
        <f t="shared" si="69"/>
        <v>0.92499999999999993</v>
      </c>
      <c r="I89" s="25"/>
      <c r="J89" s="24">
        <f t="shared" si="71"/>
        <v>0.55499999999999994</v>
      </c>
      <c r="K89" s="25"/>
      <c r="L89" s="24"/>
      <c r="M89" s="24"/>
      <c r="N89" s="24"/>
      <c r="O89" s="24"/>
      <c r="P89" s="24"/>
      <c r="Q89" s="24"/>
      <c r="R89" s="24"/>
      <c r="S89" s="26"/>
      <c r="T89" s="24"/>
      <c r="U89" s="27"/>
      <c r="V89" s="27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116"/>
      <c r="AJ89" s="117"/>
      <c r="AK89" s="117">
        <f t="shared" si="70"/>
        <v>0</v>
      </c>
      <c r="AL89" s="117">
        <f t="shared" si="72"/>
        <v>0</v>
      </c>
      <c r="AM89" s="116">
        <f>AK89*$AO$7</f>
        <v>0</v>
      </c>
      <c r="AN89" s="117">
        <f t="shared" si="73"/>
        <v>0</v>
      </c>
      <c r="AO89" s="117"/>
      <c r="AP89" s="116">
        <f t="shared" si="74"/>
        <v>0</v>
      </c>
      <c r="AQ89" s="117">
        <f t="shared" si="74"/>
        <v>0</v>
      </c>
    </row>
    <row r="90" spans="1:43" ht="25.5" customHeight="1">
      <c r="A90" s="186" t="s">
        <v>194</v>
      </c>
      <c r="B90" s="181" t="s">
        <v>195</v>
      </c>
      <c r="C90" s="188" t="s">
        <v>178</v>
      </c>
      <c r="D90" s="31" t="s">
        <v>179</v>
      </c>
      <c r="E90" s="22">
        <v>5</v>
      </c>
      <c r="F90" s="22">
        <v>5</v>
      </c>
      <c r="G90" s="24">
        <f>$G$77</f>
        <v>4.5999999999999999E-2</v>
      </c>
      <c r="H90" s="24">
        <f t="shared" si="69"/>
        <v>0.22999999999999998</v>
      </c>
      <c r="I90" s="25">
        <f>H90+H91</f>
        <v>1.71</v>
      </c>
      <c r="J90" s="24">
        <f t="shared" si="71"/>
        <v>0.22999999999999998</v>
      </c>
      <c r="K90" s="25">
        <f>J90+J91</f>
        <v>0.97</v>
      </c>
      <c r="L90" s="24"/>
      <c r="M90" s="24"/>
      <c r="N90" s="24"/>
      <c r="O90" s="24">
        <f>I90*$Q$7</f>
        <v>2.5649999999999999E-2</v>
      </c>
      <c r="P90" s="24">
        <f>K90*$Q$7</f>
        <v>1.4549999999999999E-2</v>
      </c>
      <c r="Q90" s="24"/>
      <c r="R90" s="24">
        <f>I90*$T$7</f>
        <v>0.58140000000000003</v>
      </c>
      <c r="S90" s="26">
        <f>K90*$T$7</f>
        <v>0.32980000000000004</v>
      </c>
      <c r="T90" s="24"/>
      <c r="U90" s="27">
        <f>I90*$W$7</f>
        <v>1.7100000000000001E-4</v>
      </c>
      <c r="V90" s="27">
        <f>K90*$W$7</f>
        <v>9.7E-5</v>
      </c>
      <c r="W90" s="24"/>
      <c r="X90" s="24">
        <f>I90*$Z$7</f>
        <v>1.3019939999999999</v>
      </c>
      <c r="Y90" s="24">
        <f>K90*$Z$7</f>
        <v>0.73855799999999994</v>
      </c>
      <c r="Z90" s="24"/>
      <c r="AA90" s="24">
        <f>I90+O90+R90+U90+X90</f>
        <v>3.6192149999999996</v>
      </c>
      <c r="AB90" s="24">
        <f>K90+P90+S90+V90+Y90</f>
        <v>2.0530049999999997</v>
      </c>
      <c r="AC90" s="24">
        <f>AA90*$AE$7</f>
        <v>1.0857644999999998</v>
      </c>
      <c r="AD90" s="24">
        <f>AB90*$AE$7</f>
        <v>0.61590149999999988</v>
      </c>
      <c r="AE90" s="24"/>
      <c r="AF90" s="24">
        <f>(AA90+AC90)*$AH$7</f>
        <v>0.14114938499999999</v>
      </c>
      <c r="AG90" s="24">
        <f>(AB90+AD90)*$AH$7</f>
        <v>8.006719499999998E-2</v>
      </c>
      <c r="AH90" s="24"/>
      <c r="AI90" s="116">
        <v>5.09</v>
      </c>
      <c r="AJ90" s="117">
        <v>2.89</v>
      </c>
      <c r="AK90" s="117">
        <f t="shared" si="70"/>
        <v>5.3445</v>
      </c>
      <c r="AL90" s="117">
        <f t="shared" si="72"/>
        <v>3.0345000000000004</v>
      </c>
      <c r="AM90" s="116">
        <f>AK90*$AO$7</f>
        <v>1.0689</v>
      </c>
      <c r="AN90" s="117">
        <f t="shared" si="73"/>
        <v>0.60690000000000011</v>
      </c>
      <c r="AO90" s="117"/>
      <c r="AP90" s="116">
        <f t="shared" si="74"/>
        <v>6.4134000000000002</v>
      </c>
      <c r="AQ90" s="117">
        <f t="shared" si="74"/>
        <v>3.6414000000000004</v>
      </c>
    </row>
    <row r="91" spans="1:43" ht="9" hidden="1" customHeight="1">
      <c r="A91" s="187"/>
      <c r="B91" s="182"/>
      <c r="C91" s="189"/>
      <c r="D91" s="31" t="s">
        <v>49</v>
      </c>
      <c r="E91" s="22">
        <v>40</v>
      </c>
      <c r="F91" s="22">
        <v>20</v>
      </c>
      <c r="G91" s="24">
        <f>$G$78</f>
        <v>3.6999999999999998E-2</v>
      </c>
      <c r="H91" s="24">
        <f t="shared" si="69"/>
        <v>1.48</v>
      </c>
      <c r="I91" s="25"/>
      <c r="J91" s="24">
        <f t="shared" si="71"/>
        <v>0.74</v>
      </c>
      <c r="K91" s="25"/>
      <c r="L91" s="24"/>
      <c r="M91" s="24"/>
      <c r="N91" s="24"/>
      <c r="O91" s="24"/>
      <c r="P91" s="24"/>
      <c r="Q91" s="24"/>
      <c r="R91" s="24"/>
      <c r="S91" s="26"/>
      <c r="T91" s="24"/>
      <c r="U91" s="27"/>
      <c r="V91" s="27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116"/>
      <c r="AJ91" s="117"/>
      <c r="AK91" s="117">
        <f t="shared" si="70"/>
        <v>0</v>
      </c>
      <c r="AL91" s="117"/>
      <c r="AM91" s="116"/>
      <c r="AN91" s="117"/>
      <c r="AO91" s="117"/>
      <c r="AP91" s="116"/>
      <c r="AQ91" s="117"/>
    </row>
    <row r="92" spans="1:43" ht="21.75" customHeight="1">
      <c r="A92" s="114" t="s">
        <v>196</v>
      </c>
      <c r="B92" s="30" t="s">
        <v>197</v>
      </c>
      <c r="C92" s="115"/>
      <c r="D92" s="31"/>
      <c r="E92" s="22"/>
      <c r="F92" s="22"/>
      <c r="G92" s="24"/>
      <c r="H92" s="24"/>
      <c r="I92" s="25"/>
      <c r="J92" s="24"/>
      <c r="K92" s="25"/>
      <c r="L92" s="24"/>
      <c r="M92" s="24"/>
      <c r="N92" s="24"/>
      <c r="O92" s="24"/>
      <c r="P92" s="24"/>
      <c r="Q92" s="24"/>
      <c r="R92" s="24"/>
      <c r="S92" s="26"/>
      <c r="T92" s="24"/>
      <c r="U92" s="27"/>
      <c r="V92" s="27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116"/>
      <c r="AJ92" s="117"/>
      <c r="AK92" s="117"/>
      <c r="AL92" s="117"/>
      <c r="AM92" s="116"/>
      <c r="AN92" s="117"/>
      <c r="AO92" s="117"/>
      <c r="AP92" s="116"/>
      <c r="AQ92" s="117"/>
    </row>
    <row r="93" spans="1:43" ht="17.25" customHeight="1">
      <c r="A93" s="186" t="s">
        <v>198</v>
      </c>
      <c r="B93" s="181" t="s">
        <v>199</v>
      </c>
      <c r="C93" s="188" t="s">
        <v>178</v>
      </c>
      <c r="D93" s="31" t="s">
        <v>179</v>
      </c>
      <c r="E93" s="22">
        <v>40</v>
      </c>
      <c r="F93" s="22">
        <v>20</v>
      </c>
      <c r="G93" s="24">
        <f>$G$77</f>
        <v>4.5999999999999999E-2</v>
      </c>
      <c r="H93" s="24">
        <f t="shared" si="69"/>
        <v>1.8399999999999999</v>
      </c>
      <c r="I93" s="25">
        <f>H93+H94</f>
        <v>2.7649999999999997</v>
      </c>
      <c r="J93" s="24">
        <f t="shared" si="71"/>
        <v>0.91999999999999993</v>
      </c>
      <c r="K93" s="25">
        <f>J93+J94</f>
        <v>1.29</v>
      </c>
      <c r="L93" s="24"/>
      <c r="M93" s="24"/>
      <c r="N93" s="24"/>
      <c r="O93" s="24">
        <f>I93*$Q$7</f>
        <v>4.1474999999999991E-2</v>
      </c>
      <c r="P93" s="24">
        <f>K93*$Q$7</f>
        <v>1.9349999999999999E-2</v>
      </c>
      <c r="Q93" s="24"/>
      <c r="R93" s="24">
        <f>I93*$T$7</f>
        <v>0.94009999999999994</v>
      </c>
      <c r="S93" s="26">
        <f>K93*$T$7</f>
        <v>0.43860000000000005</v>
      </c>
      <c r="T93" s="24"/>
      <c r="U93" s="27">
        <f>I93*$W$7</f>
        <v>2.765E-4</v>
      </c>
      <c r="V93" s="27">
        <f>K93*$W$7</f>
        <v>1.2900000000000002E-4</v>
      </c>
      <c r="W93" s="24"/>
      <c r="X93" s="24">
        <f>I93*$Z$7</f>
        <v>2.1052709999999997</v>
      </c>
      <c r="Y93" s="24">
        <f>K93*$Z$7</f>
        <v>0.98220600000000002</v>
      </c>
      <c r="Z93" s="24"/>
      <c r="AA93" s="24">
        <f>I93+O93+R93+U93+X93</f>
        <v>5.8521225000000001</v>
      </c>
      <c r="AB93" s="24">
        <f>K93+P93+S93+V93+Y93</f>
        <v>2.7302850000000003</v>
      </c>
      <c r="AC93" s="24">
        <f>AA93*$AE$7</f>
        <v>1.7556367500000001</v>
      </c>
      <c r="AD93" s="24">
        <f>AB93*$AE$7</f>
        <v>0.81908550000000002</v>
      </c>
      <c r="AE93" s="24"/>
      <c r="AF93" s="24">
        <f>(AA93+AC93)*$AH$7</f>
        <v>0.22823277749999998</v>
      </c>
      <c r="AG93" s="24">
        <f>(AB93+AD93)*$AH$7</f>
        <v>0.106481115</v>
      </c>
      <c r="AH93" s="24"/>
      <c r="AI93" s="116">
        <v>8.23</v>
      </c>
      <c r="AJ93" s="117">
        <v>3.84</v>
      </c>
      <c r="AK93" s="117">
        <f t="shared" si="70"/>
        <v>8.6415000000000006</v>
      </c>
      <c r="AL93" s="117">
        <f>AJ93*$AL$9</f>
        <v>4.032</v>
      </c>
      <c r="AM93" s="116">
        <f t="shared" ref="AM93:AN96" si="75">AK93*$AO$7</f>
        <v>1.7283000000000002</v>
      </c>
      <c r="AN93" s="117">
        <f t="shared" si="75"/>
        <v>0.80640000000000001</v>
      </c>
      <c r="AO93" s="117"/>
      <c r="AP93" s="116">
        <f t="shared" ref="AP93:AQ96" si="76">AK93+AM93</f>
        <v>10.369800000000001</v>
      </c>
      <c r="AQ93" s="117">
        <f t="shared" si="76"/>
        <v>4.8384</v>
      </c>
    </row>
    <row r="94" spans="1:43" ht="1.5" hidden="1" customHeight="1">
      <c r="A94" s="187"/>
      <c r="B94" s="182"/>
      <c r="C94" s="189"/>
      <c r="D94" s="31" t="s">
        <v>49</v>
      </c>
      <c r="E94" s="22">
        <v>25</v>
      </c>
      <c r="F94" s="22">
        <v>10</v>
      </c>
      <c r="G94" s="24">
        <f>$G$78</f>
        <v>3.6999999999999998E-2</v>
      </c>
      <c r="H94" s="24">
        <f t="shared" si="69"/>
        <v>0.92499999999999993</v>
      </c>
      <c r="I94" s="25"/>
      <c r="J94" s="24">
        <f t="shared" si="71"/>
        <v>0.37</v>
      </c>
      <c r="K94" s="25"/>
      <c r="L94" s="24"/>
      <c r="M94" s="24"/>
      <c r="N94" s="24"/>
      <c r="O94" s="24"/>
      <c r="P94" s="24"/>
      <c r="Q94" s="24"/>
      <c r="R94" s="24"/>
      <c r="S94" s="26"/>
      <c r="T94" s="24"/>
      <c r="U94" s="27"/>
      <c r="V94" s="27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116"/>
      <c r="AJ94" s="117"/>
      <c r="AK94" s="117">
        <f t="shared" si="70"/>
        <v>0</v>
      </c>
      <c r="AL94" s="117">
        <f>AJ94*$AL$9</f>
        <v>0</v>
      </c>
      <c r="AM94" s="116">
        <f t="shared" si="75"/>
        <v>0</v>
      </c>
      <c r="AN94" s="117">
        <f t="shared" si="75"/>
        <v>0</v>
      </c>
      <c r="AO94" s="117"/>
      <c r="AP94" s="116">
        <f t="shared" si="76"/>
        <v>0</v>
      </c>
      <c r="AQ94" s="117">
        <f t="shared" si="76"/>
        <v>0</v>
      </c>
    </row>
    <row r="95" spans="1:43" ht="23.25" customHeight="1">
      <c r="A95" s="186" t="s">
        <v>200</v>
      </c>
      <c r="B95" s="181" t="s">
        <v>201</v>
      </c>
      <c r="C95" s="188" t="s">
        <v>178</v>
      </c>
      <c r="D95" s="31" t="s">
        <v>179</v>
      </c>
      <c r="E95" s="22">
        <v>10</v>
      </c>
      <c r="F95" s="22">
        <v>5</v>
      </c>
      <c r="G95" s="24">
        <f>$G$77</f>
        <v>4.5999999999999999E-2</v>
      </c>
      <c r="H95" s="24">
        <f t="shared" si="69"/>
        <v>0.45999999999999996</v>
      </c>
      <c r="I95" s="25">
        <f>H95+H96</f>
        <v>1.0149999999999999</v>
      </c>
      <c r="J95" s="24">
        <f t="shared" si="71"/>
        <v>0.22999999999999998</v>
      </c>
      <c r="K95" s="25">
        <f>J95+J96</f>
        <v>0.41499999999999998</v>
      </c>
      <c r="L95" s="24"/>
      <c r="M95" s="24"/>
      <c r="N95" s="24"/>
      <c r="O95" s="24">
        <f>I95*$Q$7</f>
        <v>1.5224999999999997E-2</v>
      </c>
      <c r="P95" s="24">
        <f>K95*$Q$7</f>
        <v>6.2249999999999996E-3</v>
      </c>
      <c r="Q95" s="24"/>
      <c r="R95" s="24">
        <f>I95*$T$7</f>
        <v>0.34510000000000002</v>
      </c>
      <c r="S95" s="26">
        <f>K95*$T$7</f>
        <v>0.1411</v>
      </c>
      <c r="T95" s="24"/>
      <c r="U95" s="27">
        <f>I95*$W$7</f>
        <v>1.015E-4</v>
      </c>
      <c r="V95" s="27">
        <f>K95*$W$7</f>
        <v>4.1499999999999999E-5</v>
      </c>
      <c r="W95" s="24"/>
      <c r="X95" s="24">
        <f>I95*$Z$7</f>
        <v>0.77282099999999987</v>
      </c>
      <c r="Y95" s="24">
        <f>K95*$Z$7</f>
        <v>0.31598099999999996</v>
      </c>
      <c r="Z95" s="24"/>
      <c r="AA95" s="24">
        <f>I95+O95+R95+U95+X95</f>
        <v>2.1482474999999996</v>
      </c>
      <c r="AB95" s="24">
        <f>K95+P95+S95+V95+Y95</f>
        <v>0.87834749999999995</v>
      </c>
      <c r="AC95" s="24">
        <f>AA95*$AE$7</f>
        <v>0.64447424999999992</v>
      </c>
      <c r="AD95" s="24">
        <f>AB95*$AE$7</f>
        <v>0.26350425</v>
      </c>
      <c r="AE95" s="24"/>
      <c r="AF95" s="24">
        <f>(AA95+AC95)*$AH$7</f>
        <v>8.3781652499999984E-2</v>
      </c>
      <c r="AG95" s="24">
        <f>(AB95+AD95)*$AH$7</f>
        <v>3.4255552499999994E-2</v>
      </c>
      <c r="AH95" s="24"/>
      <c r="AI95" s="196">
        <v>3.02</v>
      </c>
      <c r="AJ95" s="198">
        <v>1.24</v>
      </c>
      <c r="AK95" s="117">
        <f t="shared" si="70"/>
        <v>3.1710000000000003</v>
      </c>
      <c r="AL95" s="117">
        <f>AJ95*$AL$9</f>
        <v>1.302</v>
      </c>
      <c r="AM95" s="116">
        <f t="shared" si="75"/>
        <v>0.6342000000000001</v>
      </c>
      <c r="AN95" s="117">
        <f t="shared" si="75"/>
        <v>0.26040000000000002</v>
      </c>
      <c r="AO95" s="117"/>
      <c r="AP95" s="116">
        <f t="shared" si="76"/>
        <v>3.8052000000000001</v>
      </c>
      <c r="AQ95" s="117">
        <f t="shared" si="76"/>
        <v>1.5624</v>
      </c>
    </row>
    <row r="96" spans="1:43" ht="7.5" customHeight="1">
      <c r="A96" s="187"/>
      <c r="B96" s="182"/>
      <c r="C96" s="189"/>
      <c r="D96" s="31" t="s">
        <v>49</v>
      </c>
      <c r="E96" s="22">
        <v>15</v>
      </c>
      <c r="F96" s="22">
        <v>5</v>
      </c>
      <c r="G96" s="24">
        <f>$G$78</f>
        <v>3.6999999999999998E-2</v>
      </c>
      <c r="H96" s="24">
        <f t="shared" si="69"/>
        <v>0.55499999999999994</v>
      </c>
      <c r="I96" s="25"/>
      <c r="J96" s="24">
        <f t="shared" si="71"/>
        <v>0.185</v>
      </c>
      <c r="K96" s="25"/>
      <c r="L96" s="24"/>
      <c r="M96" s="24"/>
      <c r="N96" s="24"/>
      <c r="O96" s="24"/>
      <c r="P96" s="24"/>
      <c r="Q96" s="24"/>
      <c r="R96" s="24"/>
      <c r="S96" s="26"/>
      <c r="T96" s="24"/>
      <c r="U96" s="27"/>
      <c r="V96" s="27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197"/>
      <c r="AJ96" s="199"/>
      <c r="AK96" s="117">
        <f t="shared" si="70"/>
        <v>0</v>
      </c>
      <c r="AL96" s="117">
        <f>AJ96*$AL$9</f>
        <v>0</v>
      </c>
      <c r="AM96" s="116">
        <f t="shared" si="75"/>
        <v>0</v>
      </c>
      <c r="AN96" s="117">
        <f t="shared" si="75"/>
        <v>0</v>
      </c>
      <c r="AO96" s="117"/>
      <c r="AP96" s="116">
        <f t="shared" si="76"/>
        <v>0</v>
      </c>
      <c r="AQ96" s="117">
        <f t="shared" si="76"/>
        <v>0</v>
      </c>
    </row>
    <row r="97" spans="1:43">
      <c r="A97" s="114" t="s">
        <v>202</v>
      </c>
      <c r="B97" s="30" t="s">
        <v>203</v>
      </c>
      <c r="C97" s="115"/>
      <c r="D97" s="31"/>
      <c r="E97" s="22"/>
      <c r="F97" s="22"/>
      <c r="G97" s="24"/>
      <c r="H97" s="24"/>
      <c r="I97" s="25"/>
      <c r="J97" s="24"/>
      <c r="K97" s="25"/>
      <c r="L97" s="24"/>
      <c r="M97" s="24"/>
      <c r="N97" s="24"/>
      <c r="O97" s="24"/>
      <c r="P97" s="24"/>
      <c r="Q97" s="24"/>
      <c r="R97" s="24"/>
      <c r="S97" s="26"/>
      <c r="T97" s="24"/>
      <c r="U97" s="27"/>
      <c r="V97" s="27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116"/>
      <c r="AJ97" s="117"/>
      <c r="AK97" s="117">
        <f t="shared" si="70"/>
        <v>0</v>
      </c>
      <c r="AL97" s="117"/>
      <c r="AM97" s="116"/>
      <c r="AN97" s="117"/>
      <c r="AO97" s="117"/>
      <c r="AP97" s="116"/>
      <c r="AQ97" s="117"/>
    </row>
    <row r="98" spans="1:43" ht="18.75" customHeight="1">
      <c r="A98" s="186" t="s">
        <v>204</v>
      </c>
      <c r="B98" s="181" t="s">
        <v>205</v>
      </c>
      <c r="C98" s="188" t="s">
        <v>178</v>
      </c>
      <c r="D98" s="31" t="s">
        <v>179</v>
      </c>
      <c r="E98" s="22">
        <v>40</v>
      </c>
      <c r="F98" s="22">
        <v>20</v>
      </c>
      <c r="G98" s="24">
        <f>$G$77</f>
        <v>4.5999999999999999E-2</v>
      </c>
      <c r="H98" s="24">
        <f t="shared" si="69"/>
        <v>1.8399999999999999</v>
      </c>
      <c r="I98" s="25">
        <f>H98+H99</f>
        <v>2.9499999999999997</v>
      </c>
      <c r="J98" s="24">
        <f t="shared" si="71"/>
        <v>0.91999999999999993</v>
      </c>
      <c r="K98" s="25">
        <f>J98+J99</f>
        <v>1.4749999999999999</v>
      </c>
      <c r="L98" s="24"/>
      <c r="M98" s="24"/>
      <c r="N98" s="24"/>
      <c r="O98" s="24">
        <f>I98*$Q$7</f>
        <v>4.4249999999999998E-2</v>
      </c>
      <c r="P98" s="24">
        <f>K98*$Q$7</f>
        <v>2.2124999999999999E-2</v>
      </c>
      <c r="Q98" s="24"/>
      <c r="R98" s="24">
        <f>I98*$T$7</f>
        <v>1.0029999999999999</v>
      </c>
      <c r="S98" s="26">
        <f>K98*$T$7</f>
        <v>0.50149999999999995</v>
      </c>
      <c r="T98" s="24"/>
      <c r="U98" s="27">
        <f>I98*$W$7</f>
        <v>2.9499999999999996E-4</v>
      </c>
      <c r="V98" s="27">
        <f>K98*$W$7</f>
        <v>1.4749999999999998E-4</v>
      </c>
      <c r="W98" s="24"/>
      <c r="X98" s="24">
        <f>I98*$Z$7</f>
        <v>2.2461299999999995</v>
      </c>
      <c r="Y98" s="24">
        <f>K98*$Z$7</f>
        <v>1.1230649999999998</v>
      </c>
      <c r="Z98" s="24"/>
      <c r="AA98" s="24">
        <f>I98+O98+R98+U98+X98</f>
        <v>6.2436749999999988</v>
      </c>
      <c r="AB98" s="24">
        <f>K98+P98+S98+V98+Y98</f>
        <v>3.1218374999999994</v>
      </c>
      <c r="AC98" s="24">
        <f>AA98*$AE$7</f>
        <v>1.8731024999999994</v>
      </c>
      <c r="AD98" s="24">
        <f>AB98*$AE$7</f>
        <v>0.93655124999999972</v>
      </c>
      <c r="AE98" s="24"/>
      <c r="AF98" s="24">
        <f>(AA98+AC98)*$AH$7</f>
        <v>0.24350332499999994</v>
      </c>
      <c r="AG98" s="24">
        <f>(AB98+AD98)*$AH$7</f>
        <v>0.12175166249999997</v>
      </c>
      <c r="AH98" s="24"/>
      <c r="AI98" s="116">
        <v>8.7799999999999994</v>
      </c>
      <c r="AJ98" s="117">
        <v>4.3899999999999997</v>
      </c>
      <c r="AK98" s="117">
        <f t="shared" si="70"/>
        <v>9.2189999999999994</v>
      </c>
      <c r="AL98" s="117">
        <f>AJ98*$AL$9</f>
        <v>4.6094999999999997</v>
      </c>
      <c r="AM98" s="116">
        <f>AK98*$AO$7</f>
        <v>1.8437999999999999</v>
      </c>
      <c r="AN98" s="117">
        <f>AL98*$AO$7</f>
        <v>0.92189999999999994</v>
      </c>
      <c r="AO98" s="117"/>
      <c r="AP98" s="116">
        <f>AK98+AM98</f>
        <v>11.062799999999999</v>
      </c>
      <c r="AQ98" s="117">
        <f>AL98+AN98</f>
        <v>5.5313999999999997</v>
      </c>
    </row>
    <row r="99" spans="1:43" ht="14.25" hidden="1" customHeight="1">
      <c r="A99" s="187"/>
      <c r="B99" s="182"/>
      <c r="C99" s="189"/>
      <c r="D99" s="31" t="s">
        <v>49</v>
      </c>
      <c r="E99" s="22">
        <v>30</v>
      </c>
      <c r="F99" s="22">
        <v>15</v>
      </c>
      <c r="G99" s="24">
        <f>$G$78</f>
        <v>3.6999999999999998E-2</v>
      </c>
      <c r="H99" s="24">
        <f t="shared" si="69"/>
        <v>1.1099999999999999</v>
      </c>
      <c r="I99" s="25"/>
      <c r="J99" s="24">
        <f t="shared" si="71"/>
        <v>0.55499999999999994</v>
      </c>
      <c r="K99" s="25"/>
      <c r="L99" s="24"/>
      <c r="M99" s="24"/>
      <c r="N99" s="24"/>
      <c r="O99" s="24"/>
      <c r="P99" s="24"/>
      <c r="Q99" s="24"/>
      <c r="R99" s="24"/>
      <c r="S99" s="26"/>
      <c r="T99" s="24"/>
      <c r="U99" s="27"/>
      <c r="V99" s="27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116"/>
      <c r="AJ99" s="117"/>
      <c r="AK99" s="117">
        <f t="shared" si="70"/>
        <v>0</v>
      </c>
      <c r="AL99" s="117"/>
      <c r="AM99" s="116"/>
      <c r="AN99" s="117"/>
      <c r="AO99" s="117"/>
      <c r="AP99" s="116"/>
      <c r="AQ99" s="117"/>
    </row>
    <row r="100" spans="1:43" ht="21" customHeight="1">
      <c r="A100" s="114" t="s">
        <v>206</v>
      </c>
      <c r="B100" s="30" t="s">
        <v>207</v>
      </c>
      <c r="C100" s="115"/>
      <c r="D100" s="31"/>
      <c r="E100" s="22"/>
      <c r="F100" s="22"/>
      <c r="G100" s="24"/>
      <c r="H100" s="24"/>
      <c r="I100" s="25"/>
      <c r="J100" s="24"/>
      <c r="K100" s="25"/>
      <c r="L100" s="24"/>
      <c r="M100" s="24"/>
      <c r="N100" s="24"/>
      <c r="O100" s="24"/>
      <c r="P100" s="24"/>
      <c r="Q100" s="24"/>
      <c r="R100" s="24"/>
      <c r="S100" s="26"/>
      <c r="T100" s="24"/>
      <c r="U100" s="27"/>
      <c r="V100" s="27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116"/>
      <c r="AJ100" s="117"/>
      <c r="AK100" s="117"/>
      <c r="AL100" s="117"/>
      <c r="AM100" s="116"/>
      <c r="AN100" s="117"/>
      <c r="AO100" s="117"/>
      <c r="AP100" s="116"/>
      <c r="AQ100" s="117"/>
    </row>
    <row r="101" spans="1:43" ht="21" customHeight="1">
      <c r="A101" s="186" t="s">
        <v>208</v>
      </c>
      <c r="B101" s="181" t="s">
        <v>209</v>
      </c>
      <c r="C101" s="188" t="s">
        <v>178</v>
      </c>
      <c r="D101" s="31" t="s">
        <v>179</v>
      </c>
      <c r="E101" s="22">
        <v>50</v>
      </c>
      <c r="F101" s="22">
        <v>25</v>
      </c>
      <c r="G101" s="24">
        <f>$G$77</f>
        <v>4.5999999999999999E-2</v>
      </c>
      <c r="H101" s="24">
        <f t="shared" si="69"/>
        <v>2.2999999999999998</v>
      </c>
      <c r="I101" s="25">
        <f>H101+H102</f>
        <v>3.4099999999999997</v>
      </c>
      <c r="J101" s="24">
        <f t="shared" si="71"/>
        <v>1.1499999999999999</v>
      </c>
      <c r="K101" s="25">
        <f>J101+J102</f>
        <v>1.52</v>
      </c>
      <c r="L101" s="24"/>
      <c r="M101" s="24"/>
      <c r="N101" s="24"/>
      <c r="O101" s="24">
        <f>I101*$Q$7</f>
        <v>5.1149999999999994E-2</v>
      </c>
      <c r="P101" s="24">
        <f>K101*$Q$7</f>
        <v>2.2800000000000001E-2</v>
      </c>
      <c r="Q101" s="24"/>
      <c r="R101" s="24">
        <f>I101*$T$7</f>
        <v>1.1594</v>
      </c>
      <c r="S101" s="26">
        <f>K101*$T$7</f>
        <v>0.51680000000000004</v>
      </c>
      <c r="T101" s="24"/>
      <c r="U101" s="27">
        <f>I101*$W$7</f>
        <v>3.4099999999999999E-4</v>
      </c>
      <c r="V101" s="27">
        <f>K101*$W$7</f>
        <v>1.5200000000000001E-4</v>
      </c>
      <c r="W101" s="24"/>
      <c r="X101" s="24">
        <f>I101*$Z$7</f>
        <v>2.5963739999999995</v>
      </c>
      <c r="Y101" s="24">
        <f>K101*$Z$7</f>
        <v>1.1573279999999999</v>
      </c>
      <c r="Z101" s="24"/>
      <c r="AA101" s="24">
        <f>I101+O101+R101+U101+X101</f>
        <v>7.2172649999999994</v>
      </c>
      <c r="AB101" s="24">
        <f>K101+P101+S101+V101+Y101</f>
        <v>3.2170800000000002</v>
      </c>
      <c r="AC101" s="24">
        <f>AA101*$AE$7</f>
        <v>2.1651794999999998</v>
      </c>
      <c r="AD101" s="24">
        <f>AB101*$AE$7</f>
        <v>0.96512399999999998</v>
      </c>
      <c r="AE101" s="24"/>
      <c r="AF101" s="24">
        <f>(AA101+AC101)*$AH$7</f>
        <v>0.28147333499999994</v>
      </c>
      <c r="AG101" s="24">
        <f>(AB101+AD101)*$AH$7</f>
        <v>0.12546612000000001</v>
      </c>
      <c r="AH101" s="24"/>
      <c r="AI101" s="116">
        <v>10.14</v>
      </c>
      <c r="AJ101" s="117">
        <v>4.53</v>
      </c>
      <c r="AK101" s="117">
        <f t="shared" si="70"/>
        <v>10.647</v>
      </c>
      <c r="AL101" s="117">
        <f>AJ101*$AL$9</f>
        <v>4.7565000000000008</v>
      </c>
      <c r="AM101" s="116">
        <f t="shared" ref="AM101:AN106" si="77">AK101*$AO$7</f>
        <v>2.1294</v>
      </c>
      <c r="AN101" s="117">
        <f t="shared" si="77"/>
        <v>0.95130000000000026</v>
      </c>
      <c r="AO101" s="117"/>
      <c r="AP101" s="116">
        <f t="shared" ref="AP101:AQ106" si="78">AK101+AM101</f>
        <v>12.776400000000001</v>
      </c>
      <c r="AQ101" s="117">
        <f t="shared" si="78"/>
        <v>5.7078000000000007</v>
      </c>
    </row>
    <row r="102" spans="1:43" ht="0.75" customHeight="1">
      <c r="A102" s="187"/>
      <c r="B102" s="182"/>
      <c r="C102" s="189"/>
      <c r="D102" s="31" t="s">
        <v>49</v>
      </c>
      <c r="E102" s="22">
        <v>30</v>
      </c>
      <c r="F102" s="22">
        <v>10</v>
      </c>
      <c r="G102" s="24">
        <f>$G$78</f>
        <v>3.6999999999999998E-2</v>
      </c>
      <c r="H102" s="24">
        <f t="shared" si="69"/>
        <v>1.1099999999999999</v>
      </c>
      <c r="I102" s="25"/>
      <c r="J102" s="24">
        <f t="shared" si="71"/>
        <v>0.37</v>
      </c>
      <c r="K102" s="25"/>
      <c r="L102" s="24"/>
      <c r="M102" s="24"/>
      <c r="N102" s="24"/>
      <c r="O102" s="24"/>
      <c r="P102" s="24"/>
      <c r="Q102" s="24"/>
      <c r="R102" s="24"/>
      <c r="S102" s="26"/>
      <c r="T102" s="24"/>
      <c r="U102" s="27"/>
      <c r="V102" s="27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116"/>
      <c r="AJ102" s="117"/>
      <c r="AK102" s="117">
        <f t="shared" si="70"/>
        <v>0</v>
      </c>
      <c r="AL102" s="117"/>
      <c r="AM102" s="116">
        <f t="shared" si="77"/>
        <v>0</v>
      </c>
      <c r="AN102" s="117">
        <f t="shared" si="77"/>
        <v>0</v>
      </c>
      <c r="AO102" s="117"/>
      <c r="AP102" s="116">
        <f t="shared" si="78"/>
        <v>0</v>
      </c>
      <c r="AQ102" s="117">
        <f t="shared" si="78"/>
        <v>0</v>
      </c>
    </row>
    <row r="103" spans="1:43" ht="29.25" customHeight="1">
      <c r="A103" s="186" t="s">
        <v>210</v>
      </c>
      <c r="B103" s="181" t="s">
        <v>211</v>
      </c>
      <c r="C103" s="188" t="s">
        <v>178</v>
      </c>
      <c r="D103" s="31" t="s">
        <v>179</v>
      </c>
      <c r="E103" s="22">
        <v>40</v>
      </c>
      <c r="F103" s="22">
        <v>20</v>
      </c>
      <c r="G103" s="24">
        <f>$G$77</f>
        <v>4.5999999999999999E-2</v>
      </c>
      <c r="H103" s="24">
        <f t="shared" si="69"/>
        <v>1.8399999999999999</v>
      </c>
      <c r="I103" s="25">
        <f>H103+H104</f>
        <v>3.32</v>
      </c>
      <c r="J103" s="24">
        <f t="shared" si="71"/>
        <v>0.91999999999999993</v>
      </c>
      <c r="K103" s="25">
        <f>J103+J104</f>
        <v>1.66</v>
      </c>
      <c r="L103" s="24"/>
      <c r="M103" s="24"/>
      <c r="N103" s="24"/>
      <c r="O103" s="24">
        <f>I103*$Q$7</f>
        <v>4.9799999999999997E-2</v>
      </c>
      <c r="P103" s="24">
        <f>K103*$Q$7</f>
        <v>2.4899999999999999E-2</v>
      </c>
      <c r="Q103" s="24"/>
      <c r="R103" s="24">
        <f>I103*$T$7</f>
        <v>1.1288</v>
      </c>
      <c r="S103" s="26">
        <f>K103*$T$7</f>
        <v>0.56440000000000001</v>
      </c>
      <c r="T103" s="24"/>
      <c r="U103" s="27">
        <f>I103*$W$7</f>
        <v>3.3199999999999999E-4</v>
      </c>
      <c r="V103" s="27">
        <f>K103*$W$7</f>
        <v>1.66E-4</v>
      </c>
      <c r="W103" s="24"/>
      <c r="X103" s="24">
        <f>I103*$Z$7</f>
        <v>2.5278479999999997</v>
      </c>
      <c r="Y103" s="24">
        <f>K103*$Z$7</f>
        <v>1.2639239999999998</v>
      </c>
      <c r="Z103" s="24"/>
      <c r="AA103" s="24">
        <f>I103+O103+R103+U103+X103</f>
        <v>7.0267799999999996</v>
      </c>
      <c r="AB103" s="24">
        <f>K103+P103+S103+V103+Y103</f>
        <v>3.5133899999999998</v>
      </c>
      <c r="AC103" s="24">
        <f>AA103*$AE$7</f>
        <v>2.108034</v>
      </c>
      <c r="AD103" s="24">
        <f>AB103*$AE$7</f>
        <v>1.054017</v>
      </c>
      <c r="AE103" s="24"/>
      <c r="AF103" s="24">
        <f>(AA103+AC103)*$AH$7</f>
        <v>0.27404441999999996</v>
      </c>
      <c r="AG103" s="24">
        <f>(AB103+AD103)*$AH$7</f>
        <v>0.13702220999999998</v>
      </c>
      <c r="AH103" s="24"/>
      <c r="AI103" s="116">
        <v>9.8800000000000008</v>
      </c>
      <c r="AJ103" s="117">
        <v>4.9400000000000004</v>
      </c>
      <c r="AK103" s="117">
        <f t="shared" si="70"/>
        <v>10.374000000000001</v>
      </c>
      <c r="AL103" s="117">
        <f>AJ103*$AL$9</f>
        <v>5.1870000000000003</v>
      </c>
      <c r="AM103" s="116">
        <f t="shared" si="77"/>
        <v>2.0748000000000002</v>
      </c>
      <c r="AN103" s="117">
        <f t="shared" si="77"/>
        <v>1.0374000000000001</v>
      </c>
      <c r="AO103" s="117"/>
      <c r="AP103" s="116">
        <f t="shared" si="78"/>
        <v>12.4488</v>
      </c>
      <c r="AQ103" s="117">
        <f t="shared" si="78"/>
        <v>6.2244000000000002</v>
      </c>
    </row>
    <row r="104" spans="1:43" ht="17.25" hidden="1" customHeight="1">
      <c r="A104" s="187"/>
      <c r="B104" s="182"/>
      <c r="C104" s="189"/>
      <c r="D104" s="31" t="s">
        <v>49</v>
      </c>
      <c r="E104" s="22">
        <v>40</v>
      </c>
      <c r="F104" s="22">
        <v>20</v>
      </c>
      <c r="G104" s="24">
        <f>$G$78</f>
        <v>3.6999999999999998E-2</v>
      </c>
      <c r="H104" s="24">
        <f t="shared" si="69"/>
        <v>1.48</v>
      </c>
      <c r="I104" s="25"/>
      <c r="J104" s="24">
        <f t="shared" si="71"/>
        <v>0.74</v>
      </c>
      <c r="K104" s="25"/>
      <c r="L104" s="24"/>
      <c r="M104" s="24"/>
      <c r="N104" s="24"/>
      <c r="O104" s="24"/>
      <c r="P104" s="24"/>
      <c r="Q104" s="24"/>
      <c r="R104" s="24"/>
      <c r="S104" s="26"/>
      <c r="T104" s="24"/>
      <c r="U104" s="27"/>
      <c r="V104" s="27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116"/>
      <c r="AJ104" s="117"/>
      <c r="AK104" s="117">
        <f t="shared" si="70"/>
        <v>0</v>
      </c>
      <c r="AL104" s="117">
        <f>AJ104*$AL$9</f>
        <v>0</v>
      </c>
      <c r="AM104" s="116">
        <f t="shared" si="77"/>
        <v>0</v>
      </c>
      <c r="AN104" s="117">
        <f t="shared" si="77"/>
        <v>0</v>
      </c>
      <c r="AO104" s="117"/>
      <c r="AP104" s="116">
        <f t="shared" si="78"/>
        <v>0</v>
      </c>
      <c r="AQ104" s="117">
        <f t="shared" si="78"/>
        <v>0</v>
      </c>
    </row>
    <row r="105" spans="1:43" ht="39">
      <c r="A105" s="114" t="s">
        <v>212</v>
      </c>
      <c r="B105" s="30" t="s">
        <v>213</v>
      </c>
      <c r="C105" s="115" t="s">
        <v>178</v>
      </c>
      <c r="D105" s="31" t="s">
        <v>179</v>
      </c>
      <c r="E105" s="22">
        <v>15</v>
      </c>
      <c r="F105" s="22">
        <v>3</v>
      </c>
      <c r="G105" s="24">
        <f>$G$77</f>
        <v>4.5999999999999999E-2</v>
      </c>
      <c r="H105" s="24">
        <f t="shared" si="69"/>
        <v>0.69</v>
      </c>
      <c r="I105" s="25">
        <f>H105</f>
        <v>0.69</v>
      </c>
      <c r="J105" s="24">
        <f t="shared" si="71"/>
        <v>0.13800000000000001</v>
      </c>
      <c r="K105" s="25">
        <f>J105</f>
        <v>0.13800000000000001</v>
      </c>
      <c r="L105" s="24"/>
      <c r="M105" s="24"/>
      <c r="N105" s="24"/>
      <c r="O105" s="24">
        <f>I105*$Q$7</f>
        <v>1.0349999999999998E-2</v>
      </c>
      <c r="P105" s="24">
        <f>K105*$Q$7</f>
        <v>2.0700000000000002E-3</v>
      </c>
      <c r="Q105" s="24"/>
      <c r="R105" s="24">
        <f>I105*$T$7</f>
        <v>0.2346</v>
      </c>
      <c r="S105" s="26">
        <f>K105*$T$7</f>
        <v>4.692000000000001E-2</v>
      </c>
      <c r="T105" s="24"/>
      <c r="U105" s="27">
        <f>I105*$W$7</f>
        <v>6.8999999999999997E-5</v>
      </c>
      <c r="V105" s="27">
        <f>K105*$W$7</f>
        <v>1.3800000000000002E-5</v>
      </c>
      <c r="W105" s="24"/>
      <c r="X105" s="24">
        <f>I105*$Z$7</f>
        <v>0.52536599999999989</v>
      </c>
      <c r="Y105" s="24">
        <f>K105*$Z$7</f>
        <v>0.10507320000000001</v>
      </c>
      <c r="Z105" s="24"/>
      <c r="AA105" s="24">
        <f>I105+O105+R105+U105+X105</f>
        <v>1.4603849999999998</v>
      </c>
      <c r="AB105" s="24">
        <f>K105+P105+S105+V105+Y105</f>
        <v>0.29207700000000003</v>
      </c>
      <c r="AC105" s="24">
        <f>AA105*$AE$7</f>
        <v>0.43811549999999994</v>
      </c>
      <c r="AD105" s="24">
        <f>AB105*$AE$7</f>
        <v>8.7623100000000009E-2</v>
      </c>
      <c r="AE105" s="24"/>
      <c r="AF105" s="24">
        <f>(AA105+AC105)*$AH$7</f>
        <v>5.6955014999999991E-2</v>
      </c>
      <c r="AG105" s="24">
        <f>(AB105+AD105)*$AH$7</f>
        <v>1.1391003E-2</v>
      </c>
      <c r="AH105" s="24"/>
      <c r="AI105" s="116">
        <v>2.06</v>
      </c>
      <c r="AJ105" s="117">
        <v>0.41</v>
      </c>
      <c r="AK105" s="117">
        <f t="shared" si="70"/>
        <v>2.1630000000000003</v>
      </c>
      <c r="AL105" s="117">
        <f>AJ105*$AL$9</f>
        <v>0.43049999999999999</v>
      </c>
      <c r="AM105" s="116">
        <f t="shared" si="77"/>
        <v>0.4326000000000001</v>
      </c>
      <c r="AN105" s="117">
        <f t="shared" si="77"/>
        <v>8.610000000000001E-2</v>
      </c>
      <c r="AO105" s="117"/>
      <c r="AP105" s="116">
        <f t="shared" si="78"/>
        <v>2.5956000000000001</v>
      </c>
      <c r="AQ105" s="117">
        <f t="shared" si="78"/>
        <v>0.51659999999999995</v>
      </c>
    </row>
    <row r="106" spans="1:43" ht="22.5" customHeight="1">
      <c r="A106" s="186" t="s">
        <v>214</v>
      </c>
      <c r="B106" s="181" t="s">
        <v>215</v>
      </c>
      <c r="C106" s="188" t="s">
        <v>216</v>
      </c>
      <c r="D106" s="31" t="s">
        <v>179</v>
      </c>
      <c r="E106" s="22">
        <v>25</v>
      </c>
      <c r="F106" s="22"/>
      <c r="G106" s="24">
        <f>$G$77</f>
        <v>4.5999999999999999E-2</v>
      </c>
      <c r="H106" s="24">
        <f t="shared" si="69"/>
        <v>1.1499999999999999</v>
      </c>
      <c r="I106" s="25">
        <f>H106+H107</f>
        <v>2.0749999999999997</v>
      </c>
      <c r="J106" s="24">
        <f t="shared" si="71"/>
        <v>0</v>
      </c>
      <c r="K106" s="25">
        <f>J106+J107</f>
        <v>0</v>
      </c>
      <c r="L106" s="24"/>
      <c r="M106" s="24"/>
      <c r="N106" s="24"/>
      <c r="O106" s="24">
        <f>I106*$Q$7</f>
        <v>3.1124999999999996E-2</v>
      </c>
      <c r="P106" s="24">
        <f>K106*$Q$7</f>
        <v>0</v>
      </c>
      <c r="Q106" s="24"/>
      <c r="R106" s="24">
        <f>I106*$T$7</f>
        <v>0.7054999999999999</v>
      </c>
      <c r="S106" s="26">
        <f>K106*$T$7</f>
        <v>0</v>
      </c>
      <c r="T106" s="24"/>
      <c r="U106" s="27">
        <f>I106*$W$7</f>
        <v>2.0749999999999998E-4</v>
      </c>
      <c r="V106" s="27">
        <f>K106*$W$7</f>
        <v>0</v>
      </c>
      <c r="W106" s="24"/>
      <c r="X106" s="24">
        <f>I106*$Z$7</f>
        <v>1.5799049999999997</v>
      </c>
      <c r="Y106" s="24">
        <f>K106*$Z$7</f>
        <v>0</v>
      </c>
      <c r="Z106" s="24"/>
      <c r="AA106" s="24">
        <f>I106+O106+R106+U106+X106</f>
        <v>4.3917374999999996</v>
      </c>
      <c r="AB106" s="24">
        <f>K106+P106+S106+V106+Y106</f>
        <v>0</v>
      </c>
      <c r="AC106" s="24">
        <f>AA106*$AE$7</f>
        <v>1.3175212499999998</v>
      </c>
      <c r="AD106" s="24">
        <f>AB106*$AE$7</f>
        <v>0</v>
      </c>
      <c r="AE106" s="24"/>
      <c r="AF106" s="24">
        <f>(AA106+AC106)*$AH$7</f>
        <v>0.17127776249999996</v>
      </c>
      <c r="AG106" s="24">
        <f>(AB106+AD106)*$AH$7</f>
        <v>0</v>
      </c>
      <c r="AH106" s="24"/>
      <c r="AI106" s="116">
        <v>6.17</v>
      </c>
      <c r="AJ106" s="117">
        <f>AB106+AD106+AG106</f>
        <v>0</v>
      </c>
      <c r="AK106" s="117">
        <f>AI106*$AK$9</f>
        <v>6.4785000000000004</v>
      </c>
      <c r="AL106" s="117">
        <f>AJ106*$AL$9</f>
        <v>0</v>
      </c>
      <c r="AM106" s="116">
        <f t="shared" si="77"/>
        <v>1.2957000000000001</v>
      </c>
      <c r="AN106" s="117">
        <f t="shared" si="77"/>
        <v>0</v>
      </c>
      <c r="AO106" s="117"/>
      <c r="AP106" s="116">
        <f t="shared" si="78"/>
        <v>7.7742000000000004</v>
      </c>
      <c r="AQ106" s="117">
        <f t="shared" si="78"/>
        <v>0</v>
      </c>
    </row>
    <row r="107" spans="1:43" ht="0.75" customHeight="1">
      <c r="A107" s="187"/>
      <c r="B107" s="182"/>
      <c r="C107" s="189"/>
      <c r="D107" s="31" t="s">
        <v>49</v>
      </c>
      <c r="E107" s="22">
        <v>25</v>
      </c>
      <c r="F107" s="22"/>
      <c r="G107" s="24">
        <f>$G$78</f>
        <v>3.6999999999999998E-2</v>
      </c>
      <c r="H107" s="24">
        <f t="shared" si="69"/>
        <v>0.92499999999999993</v>
      </c>
      <c r="I107" s="25"/>
      <c r="J107" s="24"/>
      <c r="K107" s="25"/>
      <c r="L107" s="24"/>
      <c r="M107" s="24"/>
      <c r="N107" s="24"/>
      <c r="O107" s="24"/>
      <c r="P107" s="24"/>
      <c r="Q107" s="24"/>
      <c r="R107" s="24"/>
      <c r="S107" s="26"/>
      <c r="T107" s="24"/>
      <c r="U107" s="27"/>
      <c r="V107" s="27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116"/>
      <c r="AJ107" s="117"/>
      <c r="AK107" s="117"/>
      <c r="AL107" s="117"/>
      <c r="AM107" s="116"/>
      <c r="AN107" s="117"/>
      <c r="AO107" s="117"/>
      <c r="AP107" s="116"/>
      <c r="AQ107" s="117"/>
    </row>
    <row r="108" spans="1:43" s="105" customFormat="1">
      <c r="A108" s="130" t="s">
        <v>217</v>
      </c>
      <c r="B108" s="69" t="s">
        <v>218</v>
      </c>
      <c r="C108" s="131"/>
      <c r="D108" s="62"/>
      <c r="E108" s="63"/>
      <c r="F108" s="63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5"/>
      <c r="T108" s="64"/>
      <c r="U108" s="66"/>
      <c r="V108" s="66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132"/>
      <c r="AJ108" s="133"/>
      <c r="AK108" s="133"/>
      <c r="AL108" s="133"/>
      <c r="AM108" s="132"/>
      <c r="AN108" s="133"/>
      <c r="AO108" s="133"/>
      <c r="AP108" s="132"/>
      <c r="AQ108" s="133"/>
    </row>
    <row r="109" spans="1:43" ht="23.25" customHeight="1">
      <c r="A109" s="191" t="s">
        <v>219</v>
      </c>
      <c r="B109" s="181" t="s">
        <v>220</v>
      </c>
      <c r="C109" s="188" t="s">
        <v>178</v>
      </c>
      <c r="D109" s="31" t="s">
        <v>179</v>
      </c>
      <c r="E109" s="22">
        <v>35</v>
      </c>
      <c r="F109" s="22">
        <v>10</v>
      </c>
      <c r="G109" s="24">
        <f>$G$77</f>
        <v>4.5999999999999999E-2</v>
      </c>
      <c r="H109" s="24">
        <f t="shared" si="69"/>
        <v>1.6099999999999999</v>
      </c>
      <c r="I109" s="25">
        <f>H109+H110</f>
        <v>1.98</v>
      </c>
      <c r="J109" s="24">
        <f t="shared" si="71"/>
        <v>0.45999999999999996</v>
      </c>
      <c r="K109" s="25">
        <f>J109+J110</f>
        <v>0.64500000000000002</v>
      </c>
      <c r="L109" s="24"/>
      <c r="M109" s="24"/>
      <c r="N109" s="24"/>
      <c r="O109" s="24">
        <f>I109*$Q$7</f>
        <v>2.9699999999999997E-2</v>
      </c>
      <c r="P109" s="24">
        <f>K109*$Q$7</f>
        <v>9.6749999999999996E-3</v>
      </c>
      <c r="Q109" s="24"/>
      <c r="R109" s="24">
        <f>I109*$T$7</f>
        <v>0.67320000000000002</v>
      </c>
      <c r="S109" s="26">
        <f>K109*$T$7</f>
        <v>0.21930000000000002</v>
      </c>
      <c r="T109" s="24"/>
      <c r="U109" s="27">
        <f>I109*$W$7</f>
        <v>1.9800000000000002E-4</v>
      </c>
      <c r="V109" s="27">
        <f>K109*$W$7</f>
        <v>6.4500000000000009E-5</v>
      </c>
      <c r="W109" s="24"/>
      <c r="X109" s="24">
        <f>I109*$Z$7</f>
        <v>1.5075719999999999</v>
      </c>
      <c r="Y109" s="24">
        <f>K109*$Z$7</f>
        <v>0.49110300000000001</v>
      </c>
      <c r="Z109" s="24"/>
      <c r="AA109" s="24">
        <f>I109+O109+R109+U109+X109</f>
        <v>4.1906699999999999</v>
      </c>
      <c r="AB109" s="24">
        <f>K109+P109+S109+V109+Y109</f>
        <v>1.3651425000000001</v>
      </c>
      <c r="AC109" s="24">
        <f>AA109*$AE$7</f>
        <v>1.257201</v>
      </c>
      <c r="AD109" s="24">
        <f>AB109*$AE$7</f>
        <v>0.40954275000000001</v>
      </c>
      <c r="AE109" s="24"/>
      <c r="AF109" s="24">
        <f>(AA109+AC109)*$AH$7</f>
        <v>0.16343612999999999</v>
      </c>
      <c r="AG109" s="24">
        <f>(AB109+AD109)*$AH$7</f>
        <v>5.3240557500000001E-2</v>
      </c>
      <c r="AH109" s="24"/>
      <c r="AI109" s="116">
        <v>5.89</v>
      </c>
      <c r="AJ109" s="117">
        <v>1.92</v>
      </c>
      <c r="AK109" s="117">
        <f t="shared" ref="AK109:AK152" si="79">AI109*$AK$9</f>
        <v>6.1844999999999999</v>
      </c>
      <c r="AL109" s="117">
        <f>AJ109*$AL$9</f>
        <v>2.016</v>
      </c>
      <c r="AM109" s="116">
        <f>AK109*$AO$7</f>
        <v>1.2369000000000001</v>
      </c>
      <c r="AN109" s="117">
        <f>AL109*$AO$7</f>
        <v>0.4032</v>
      </c>
      <c r="AO109" s="117"/>
      <c r="AP109" s="116">
        <f>AK109+AM109</f>
        <v>7.4214000000000002</v>
      </c>
      <c r="AQ109" s="117">
        <f>AL109+AN109</f>
        <v>2.4192</v>
      </c>
    </row>
    <row r="110" spans="1:43" ht="3" hidden="1" customHeight="1">
      <c r="A110" s="192"/>
      <c r="B110" s="182"/>
      <c r="C110" s="189"/>
      <c r="D110" s="31" t="s">
        <v>49</v>
      </c>
      <c r="E110" s="22">
        <v>10</v>
      </c>
      <c r="F110" s="22">
        <v>5</v>
      </c>
      <c r="G110" s="24">
        <f>$G$78</f>
        <v>3.6999999999999998E-2</v>
      </c>
      <c r="H110" s="24">
        <f t="shared" si="69"/>
        <v>0.37</v>
      </c>
      <c r="I110" s="25"/>
      <c r="J110" s="24">
        <f t="shared" si="71"/>
        <v>0.185</v>
      </c>
      <c r="K110" s="25"/>
      <c r="L110" s="24"/>
      <c r="M110" s="24"/>
      <c r="N110" s="24"/>
      <c r="O110" s="24"/>
      <c r="P110" s="24"/>
      <c r="Q110" s="24"/>
      <c r="R110" s="24"/>
      <c r="S110" s="26"/>
      <c r="T110" s="24"/>
      <c r="U110" s="27"/>
      <c r="V110" s="27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116"/>
      <c r="AJ110" s="117"/>
      <c r="AK110" s="117">
        <f t="shared" si="79"/>
        <v>0</v>
      </c>
      <c r="AL110" s="117"/>
      <c r="AM110" s="116"/>
      <c r="AN110" s="117"/>
      <c r="AO110" s="117"/>
      <c r="AP110" s="116"/>
      <c r="AQ110" s="117"/>
    </row>
    <row r="111" spans="1:43">
      <c r="A111" s="134" t="s">
        <v>221</v>
      </c>
      <c r="B111" s="30" t="s">
        <v>222</v>
      </c>
      <c r="C111" s="115"/>
      <c r="D111" s="31"/>
      <c r="E111" s="22"/>
      <c r="F111" s="22"/>
      <c r="G111" s="24"/>
      <c r="H111" s="24"/>
      <c r="I111" s="25"/>
      <c r="J111" s="24"/>
      <c r="K111" s="25"/>
      <c r="L111" s="24"/>
      <c r="M111" s="24"/>
      <c r="N111" s="24"/>
      <c r="O111" s="24"/>
      <c r="P111" s="24"/>
      <c r="Q111" s="24"/>
      <c r="R111" s="24"/>
      <c r="S111" s="26"/>
      <c r="T111" s="24"/>
      <c r="U111" s="27"/>
      <c r="V111" s="27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116"/>
      <c r="AJ111" s="117"/>
      <c r="AK111" s="117"/>
      <c r="AL111" s="117"/>
      <c r="AM111" s="116"/>
      <c r="AN111" s="117"/>
      <c r="AO111" s="117"/>
      <c r="AP111" s="116"/>
      <c r="AQ111" s="117"/>
    </row>
    <row r="112" spans="1:43" ht="30" customHeight="1">
      <c r="A112" s="186" t="s">
        <v>223</v>
      </c>
      <c r="B112" s="181" t="s">
        <v>224</v>
      </c>
      <c r="C112" s="188" t="s">
        <v>178</v>
      </c>
      <c r="D112" s="31" t="s">
        <v>179</v>
      </c>
      <c r="E112" s="22">
        <v>40</v>
      </c>
      <c r="F112" s="22">
        <v>10</v>
      </c>
      <c r="G112" s="24">
        <f>$G$77</f>
        <v>4.5999999999999999E-2</v>
      </c>
      <c r="H112" s="24">
        <f t="shared" si="69"/>
        <v>1.8399999999999999</v>
      </c>
      <c r="I112" s="25">
        <f>H112+H113</f>
        <v>2.58</v>
      </c>
      <c r="J112" s="24">
        <f t="shared" si="71"/>
        <v>0.45999999999999996</v>
      </c>
      <c r="K112" s="25">
        <f>J112+J113</f>
        <v>0.83</v>
      </c>
      <c r="L112" s="24"/>
      <c r="M112" s="24"/>
      <c r="N112" s="24"/>
      <c r="O112" s="24">
        <f>I112*$Q$7</f>
        <v>3.8699999999999998E-2</v>
      </c>
      <c r="P112" s="24">
        <f>K112*$Q$7</f>
        <v>1.2449999999999999E-2</v>
      </c>
      <c r="Q112" s="24"/>
      <c r="R112" s="24">
        <f>I112*$T$7</f>
        <v>0.87720000000000009</v>
      </c>
      <c r="S112" s="26">
        <f>K112*$T$7</f>
        <v>0.28220000000000001</v>
      </c>
      <c r="T112" s="24"/>
      <c r="U112" s="27">
        <f>I112*$W$7</f>
        <v>2.5800000000000004E-4</v>
      </c>
      <c r="V112" s="27">
        <f>K112*$W$7</f>
        <v>8.2999999999999998E-5</v>
      </c>
      <c r="W112" s="24"/>
      <c r="X112" s="24">
        <f>I112*$Z$7</f>
        <v>1.964412</v>
      </c>
      <c r="Y112" s="24">
        <f>K112*$Z$7</f>
        <v>0.63196199999999991</v>
      </c>
      <c r="Z112" s="24"/>
      <c r="AA112" s="24">
        <f>I112+O112+R112+U112+X112</f>
        <v>5.4605700000000006</v>
      </c>
      <c r="AB112" s="24">
        <f>K112+P112+S112+V112+Y112</f>
        <v>1.7566949999999999</v>
      </c>
      <c r="AC112" s="24">
        <f>AA112*$AE$7</f>
        <v>1.638171</v>
      </c>
      <c r="AD112" s="24">
        <f>AB112*$AE$7</f>
        <v>0.52700849999999999</v>
      </c>
      <c r="AE112" s="24"/>
      <c r="AF112" s="24">
        <f>(AA112+AC112)*$AH$7</f>
        <v>0.21296223</v>
      </c>
      <c r="AG112" s="24">
        <f>(AB112+AD112)*$AH$7</f>
        <v>6.8511104999999989E-2</v>
      </c>
      <c r="AH112" s="24"/>
      <c r="AI112" s="116">
        <v>7.68</v>
      </c>
      <c r="AJ112" s="117">
        <v>2.4700000000000002</v>
      </c>
      <c r="AK112" s="117">
        <f t="shared" si="79"/>
        <v>8.0640000000000001</v>
      </c>
      <c r="AL112" s="117">
        <f>AJ112*$AL$9</f>
        <v>2.5935000000000001</v>
      </c>
      <c r="AM112" s="116">
        <f>AK112*$AO$7</f>
        <v>1.6128</v>
      </c>
      <c r="AN112" s="117">
        <f>AL112*$AO$7</f>
        <v>0.51870000000000005</v>
      </c>
      <c r="AO112" s="117"/>
      <c r="AP112" s="116">
        <f>AK112+AM112</f>
        <v>9.6768000000000001</v>
      </c>
      <c r="AQ112" s="117">
        <f>AL112+AN112</f>
        <v>3.1122000000000001</v>
      </c>
    </row>
    <row r="113" spans="1:43" ht="9" hidden="1" customHeight="1">
      <c r="A113" s="187"/>
      <c r="B113" s="182"/>
      <c r="C113" s="189"/>
      <c r="D113" s="31" t="s">
        <v>49</v>
      </c>
      <c r="E113" s="22">
        <v>20</v>
      </c>
      <c r="F113" s="22">
        <v>10</v>
      </c>
      <c r="G113" s="24">
        <f>$G$78</f>
        <v>3.6999999999999998E-2</v>
      </c>
      <c r="H113" s="24">
        <f t="shared" si="69"/>
        <v>0.74</v>
      </c>
      <c r="I113" s="25"/>
      <c r="J113" s="24">
        <f t="shared" si="71"/>
        <v>0.37</v>
      </c>
      <c r="K113" s="25"/>
      <c r="L113" s="24"/>
      <c r="M113" s="24"/>
      <c r="N113" s="24"/>
      <c r="O113" s="24"/>
      <c r="P113" s="24"/>
      <c r="Q113" s="24"/>
      <c r="R113" s="24"/>
      <c r="S113" s="26"/>
      <c r="T113" s="24"/>
      <c r="U113" s="27"/>
      <c r="V113" s="27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116"/>
      <c r="AJ113" s="117"/>
      <c r="AK113" s="117">
        <f t="shared" si="79"/>
        <v>0</v>
      </c>
      <c r="AL113" s="117"/>
      <c r="AM113" s="116"/>
      <c r="AN113" s="117"/>
      <c r="AO113" s="117"/>
      <c r="AP113" s="116"/>
      <c r="AQ113" s="117"/>
    </row>
    <row r="114" spans="1:43">
      <c r="A114" s="134" t="s">
        <v>225</v>
      </c>
      <c r="B114" s="30" t="s">
        <v>226</v>
      </c>
      <c r="C114" s="115"/>
      <c r="D114" s="31"/>
      <c r="E114" s="22"/>
      <c r="F114" s="22"/>
      <c r="G114" s="24"/>
      <c r="H114" s="24"/>
      <c r="I114" s="25"/>
      <c r="J114" s="24"/>
      <c r="K114" s="25"/>
      <c r="L114" s="24"/>
      <c r="M114" s="24"/>
      <c r="N114" s="24"/>
      <c r="O114" s="24"/>
      <c r="P114" s="24"/>
      <c r="Q114" s="24"/>
      <c r="R114" s="24"/>
      <c r="S114" s="26"/>
      <c r="T114" s="24"/>
      <c r="U114" s="27"/>
      <c r="V114" s="27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116"/>
      <c r="AJ114" s="117"/>
      <c r="AK114" s="117"/>
      <c r="AL114" s="117"/>
      <c r="AM114" s="116"/>
      <c r="AN114" s="117"/>
      <c r="AO114" s="117"/>
      <c r="AP114" s="116"/>
      <c r="AQ114" s="117"/>
    </row>
    <row r="115" spans="1:43" ht="25.5" customHeight="1">
      <c r="A115" s="186" t="s">
        <v>227</v>
      </c>
      <c r="B115" s="181" t="s">
        <v>228</v>
      </c>
      <c r="C115" s="188" t="s">
        <v>178</v>
      </c>
      <c r="D115" s="31" t="s">
        <v>179</v>
      </c>
      <c r="E115" s="22">
        <v>20</v>
      </c>
      <c r="F115" s="22">
        <v>5</v>
      </c>
      <c r="G115" s="24">
        <f>$G$77</f>
        <v>4.5999999999999999E-2</v>
      </c>
      <c r="H115" s="24">
        <f t="shared" si="69"/>
        <v>0.91999999999999993</v>
      </c>
      <c r="I115" s="25">
        <f>H115+H116</f>
        <v>1.66</v>
      </c>
      <c r="J115" s="24">
        <f t="shared" si="71"/>
        <v>0.22999999999999998</v>
      </c>
      <c r="K115" s="25">
        <f>J115+J116</f>
        <v>0.6</v>
      </c>
      <c r="L115" s="24"/>
      <c r="M115" s="24"/>
      <c r="N115" s="24"/>
      <c r="O115" s="24">
        <f>I115*$Q$7</f>
        <v>2.4899999999999999E-2</v>
      </c>
      <c r="P115" s="24">
        <f>K115*$Q$7</f>
        <v>8.9999999999999993E-3</v>
      </c>
      <c r="Q115" s="24"/>
      <c r="R115" s="24">
        <f>I115*$T$7</f>
        <v>0.56440000000000001</v>
      </c>
      <c r="S115" s="26">
        <f>K115*$T$7</f>
        <v>0.20400000000000001</v>
      </c>
      <c r="T115" s="24"/>
      <c r="U115" s="27">
        <f>I115*$W$7</f>
        <v>1.66E-4</v>
      </c>
      <c r="V115" s="27">
        <f>K115*$W$7</f>
        <v>6.0000000000000002E-5</v>
      </c>
      <c r="W115" s="24"/>
      <c r="X115" s="24">
        <f>I115*$Z$7</f>
        <v>1.2639239999999998</v>
      </c>
      <c r="Y115" s="24">
        <f>K115*$Z$7</f>
        <v>0.45683999999999997</v>
      </c>
      <c r="Z115" s="24"/>
      <c r="AA115" s="24">
        <f>I115+O115+R115+U115+X115</f>
        <v>3.5133899999999998</v>
      </c>
      <c r="AB115" s="24">
        <f>K115+P115+S115+V115+Y115</f>
        <v>1.2698999999999998</v>
      </c>
      <c r="AC115" s="24">
        <f>AA115*$AE$7</f>
        <v>1.054017</v>
      </c>
      <c r="AD115" s="24">
        <f>AB115*$AE$7</f>
        <v>0.38096999999999992</v>
      </c>
      <c r="AE115" s="24"/>
      <c r="AF115" s="24">
        <f>(AA115+AC115)*$AH$7</f>
        <v>0.13702220999999998</v>
      </c>
      <c r="AG115" s="24">
        <f>(AB115+AD115)*$AH$7</f>
        <v>4.9526099999999997E-2</v>
      </c>
      <c r="AH115" s="24"/>
      <c r="AI115" s="116">
        <v>4.9400000000000004</v>
      </c>
      <c r="AJ115" s="117">
        <v>1.79</v>
      </c>
      <c r="AK115" s="117">
        <f t="shared" si="79"/>
        <v>5.1870000000000003</v>
      </c>
      <c r="AL115" s="117">
        <f>AJ115*$AL$9</f>
        <v>1.8795000000000002</v>
      </c>
      <c r="AM115" s="116">
        <f t="shared" ref="AM115:AN119" si="80">AK115*$AO$7</f>
        <v>1.0374000000000001</v>
      </c>
      <c r="AN115" s="117">
        <f t="shared" si="80"/>
        <v>0.37590000000000007</v>
      </c>
      <c r="AO115" s="117"/>
      <c r="AP115" s="116">
        <f t="shared" ref="AP115:AQ117" si="81">AK115+AM115</f>
        <v>6.2244000000000002</v>
      </c>
      <c r="AQ115" s="117">
        <f t="shared" si="81"/>
        <v>2.2554000000000003</v>
      </c>
    </row>
    <row r="116" spans="1:43" ht="3.75" hidden="1" customHeight="1">
      <c r="A116" s="187"/>
      <c r="B116" s="182"/>
      <c r="C116" s="189"/>
      <c r="D116" s="31" t="s">
        <v>49</v>
      </c>
      <c r="E116" s="22">
        <v>20</v>
      </c>
      <c r="F116" s="22">
        <v>10</v>
      </c>
      <c r="G116" s="24">
        <f>$G$78</f>
        <v>3.6999999999999998E-2</v>
      </c>
      <c r="H116" s="24">
        <f t="shared" si="69"/>
        <v>0.74</v>
      </c>
      <c r="I116" s="25"/>
      <c r="J116" s="24">
        <f t="shared" si="71"/>
        <v>0.37</v>
      </c>
      <c r="K116" s="25"/>
      <c r="L116" s="24"/>
      <c r="M116" s="24"/>
      <c r="N116" s="24"/>
      <c r="O116" s="24"/>
      <c r="P116" s="24"/>
      <c r="Q116" s="24"/>
      <c r="R116" s="24"/>
      <c r="S116" s="26"/>
      <c r="T116" s="24"/>
      <c r="U116" s="27"/>
      <c r="V116" s="27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116"/>
      <c r="AJ116" s="117"/>
      <c r="AK116" s="117">
        <f t="shared" si="79"/>
        <v>0</v>
      </c>
      <c r="AL116" s="117">
        <f>AJ116*$AL$9</f>
        <v>0</v>
      </c>
      <c r="AM116" s="116">
        <f t="shared" si="80"/>
        <v>0</v>
      </c>
      <c r="AN116" s="117">
        <f t="shared" si="80"/>
        <v>0</v>
      </c>
      <c r="AO116" s="117"/>
      <c r="AP116" s="116">
        <f t="shared" si="81"/>
        <v>0</v>
      </c>
      <c r="AQ116" s="117">
        <f t="shared" si="81"/>
        <v>0</v>
      </c>
    </row>
    <row r="117" spans="1:43" ht="27.75" customHeight="1">
      <c r="A117" s="186" t="s">
        <v>229</v>
      </c>
      <c r="B117" s="181" t="s">
        <v>230</v>
      </c>
      <c r="C117" s="188" t="s">
        <v>178</v>
      </c>
      <c r="D117" s="31" t="s">
        <v>179</v>
      </c>
      <c r="E117" s="22">
        <v>40</v>
      </c>
      <c r="F117" s="22">
        <v>20</v>
      </c>
      <c r="G117" s="24">
        <f>$G$77</f>
        <v>4.5999999999999999E-2</v>
      </c>
      <c r="H117" s="24">
        <f t="shared" si="69"/>
        <v>1.8399999999999999</v>
      </c>
      <c r="I117" s="25">
        <f>H117+H118</f>
        <v>2.58</v>
      </c>
      <c r="J117" s="24">
        <f t="shared" si="71"/>
        <v>0.91999999999999993</v>
      </c>
      <c r="K117" s="25">
        <f>J117+J118</f>
        <v>1.29</v>
      </c>
      <c r="L117" s="24"/>
      <c r="M117" s="24"/>
      <c r="N117" s="24"/>
      <c r="O117" s="24">
        <f>I117*$Q$7</f>
        <v>3.8699999999999998E-2</v>
      </c>
      <c r="P117" s="24">
        <f>K117*$Q$7</f>
        <v>1.9349999999999999E-2</v>
      </c>
      <c r="Q117" s="24"/>
      <c r="R117" s="24">
        <f>I117*$T$7</f>
        <v>0.87720000000000009</v>
      </c>
      <c r="S117" s="26">
        <f>K117*$T$7</f>
        <v>0.43860000000000005</v>
      </c>
      <c r="T117" s="24"/>
      <c r="U117" s="27">
        <f>I117*$W$7</f>
        <v>2.5800000000000004E-4</v>
      </c>
      <c r="V117" s="27">
        <f>K117*$W$7</f>
        <v>1.2900000000000002E-4</v>
      </c>
      <c r="W117" s="24"/>
      <c r="X117" s="24">
        <f>I117*$Z$7</f>
        <v>1.964412</v>
      </c>
      <c r="Y117" s="24">
        <f>K117*$Z$7</f>
        <v>0.98220600000000002</v>
      </c>
      <c r="Z117" s="24"/>
      <c r="AA117" s="24">
        <f>I117+O117+R117+U117+X117</f>
        <v>5.4605700000000006</v>
      </c>
      <c r="AB117" s="24">
        <f>K117+P117+S117+V117+Y117</f>
        <v>2.7302850000000003</v>
      </c>
      <c r="AC117" s="24">
        <f>AA117*$AE$7</f>
        <v>1.638171</v>
      </c>
      <c r="AD117" s="24">
        <f>AB117*$AE$7</f>
        <v>0.81908550000000002</v>
      </c>
      <c r="AE117" s="24"/>
      <c r="AF117" s="24">
        <f>(AA117+AC117)*$AH$7</f>
        <v>0.21296223</v>
      </c>
      <c r="AG117" s="24">
        <f>(AB117+AD117)*$AH$7</f>
        <v>0.106481115</v>
      </c>
      <c r="AH117" s="24"/>
      <c r="AI117" s="116">
        <v>7.68</v>
      </c>
      <c r="AJ117" s="117">
        <v>3.84</v>
      </c>
      <c r="AK117" s="117">
        <f t="shared" si="79"/>
        <v>8.0640000000000001</v>
      </c>
      <c r="AL117" s="117">
        <f>AJ117*$AL$9</f>
        <v>4.032</v>
      </c>
      <c r="AM117" s="116">
        <f t="shared" si="80"/>
        <v>1.6128</v>
      </c>
      <c r="AN117" s="117">
        <f t="shared" si="80"/>
        <v>0.80640000000000001</v>
      </c>
      <c r="AO117" s="117"/>
      <c r="AP117" s="116">
        <f t="shared" si="81"/>
        <v>9.6768000000000001</v>
      </c>
      <c r="AQ117" s="117">
        <f t="shared" si="81"/>
        <v>4.8384</v>
      </c>
    </row>
    <row r="118" spans="1:43" ht="14.25" hidden="1" customHeight="1">
      <c r="A118" s="187"/>
      <c r="B118" s="182"/>
      <c r="C118" s="189"/>
      <c r="D118" s="31" t="s">
        <v>49</v>
      </c>
      <c r="E118" s="22">
        <v>20</v>
      </c>
      <c r="F118" s="22">
        <v>10</v>
      </c>
      <c r="G118" s="24">
        <f>$G$78</f>
        <v>3.6999999999999998E-2</v>
      </c>
      <c r="H118" s="24">
        <f t="shared" si="69"/>
        <v>0.74</v>
      </c>
      <c r="I118" s="25"/>
      <c r="J118" s="24">
        <f t="shared" si="71"/>
        <v>0.37</v>
      </c>
      <c r="K118" s="25"/>
      <c r="L118" s="24"/>
      <c r="M118" s="24"/>
      <c r="N118" s="24"/>
      <c r="O118" s="24"/>
      <c r="P118" s="24"/>
      <c r="Q118" s="24"/>
      <c r="R118" s="24"/>
      <c r="S118" s="26"/>
      <c r="T118" s="24"/>
      <c r="U118" s="27"/>
      <c r="V118" s="27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116"/>
      <c r="AJ118" s="117"/>
      <c r="AK118" s="117">
        <f t="shared" si="79"/>
        <v>0</v>
      </c>
      <c r="AL118" s="117">
        <f>AJ118*$AL$9</f>
        <v>0</v>
      </c>
      <c r="AM118" s="116">
        <f t="shared" si="80"/>
        <v>0</v>
      </c>
      <c r="AN118" s="117">
        <f t="shared" si="80"/>
        <v>0</v>
      </c>
      <c r="AO118" s="117"/>
      <c r="AP118" s="116">
        <f>AK118+AM118</f>
        <v>0</v>
      </c>
      <c r="AQ118" s="117"/>
    </row>
    <row r="119" spans="1:43" ht="27" customHeight="1">
      <c r="A119" s="186" t="s">
        <v>231</v>
      </c>
      <c r="B119" s="181" t="s">
        <v>232</v>
      </c>
      <c r="C119" s="188" t="s">
        <v>178</v>
      </c>
      <c r="D119" s="31" t="s">
        <v>179</v>
      </c>
      <c r="E119" s="22">
        <v>40</v>
      </c>
      <c r="F119" s="22">
        <v>10</v>
      </c>
      <c r="G119" s="24">
        <f>$G$77</f>
        <v>4.5999999999999999E-2</v>
      </c>
      <c r="H119" s="24">
        <f t="shared" si="69"/>
        <v>1.8399999999999999</v>
      </c>
      <c r="I119" s="25">
        <f>H119+H120</f>
        <v>2.21</v>
      </c>
      <c r="J119" s="24">
        <f t="shared" si="71"/>
        <v>0.45999999999999996</v>
      </c>
      <c r="K119" s="25">
        <f>J119+J120</f>
        <v>0.64500000000000002</v>
      </c>
      <c r="L119" s="24"/>
      <c r="M119" s="24"/>
      <c r="N119" s="24"/>
      <c r="O119" s="24">
        <f>I119*$Q$7</f>
        <v>3.3149999999999999E-2</v>
      </c>
      <c r="P119" s="24">
        <f>K119*$Q$7</f>
        <v>9.6749999999999996E-3</v>
      </c>
      <c r="Q119" s="24"/>
      <c r="R119" s="24">
        <f>I119*$T$7</f>
        <v>0.75140000000000007</v>
      </c>
      <c r="S119" s="26">
        <f>K119*$T$7</f>
        <v>0.21930000000000002</v>
      </c>
      <c r="T119" s="24"/>
      <c r="U119" s="27">
        <f>I119*$W$7</f>
        <v>2.2100000000000001E-4</v>
      </c>
      <c r="V119" s="27">
        <f>K119*$W$7</f>
        <v>6.4500000000000009E-5</v>
      </c>
      <c r="W119" s="24"/>
      <c r="X119" s="24">
        <f>I119*$Z$7</f>
        <v>1.6826939999999999</v>
      </c>
      <c r="Y119" s="24">
        <f>K119*$Z$7</f>
        <v>0.49110300000000001</v>
      </c>
      <c r="Z119" s="24"/>
      <c r="AA119" s="24">
        <f>I119+O119+R119+U119+X119</f>
        <v>4.6774649999999998</v>
      </c>
      <c r="AB119" s="24">
        <f>K119+P119+S119+V119+Y119</f>
        <v>1.3651425000000001</v>
      </c>
      <c r="AC119" s="24">
        <f>AA119*$AE$7</f>
        <v>1.4032395</v>
      </c>
      <c r="AD119" s="24">
        <f>AB119*$AE$7</f>
        <v>0.40954275000000001</v>
      </c>
      <c r="AE119" s="24"/>
      <c r="AF119" s="24">
        <f>(AA119+AC119)*$AH$7</f>
        <v>0.18242113499999998</v>
      </c>
      <c r="AG119" s="24">
        <f>(AB119+AD119)*$AH$7</f>
        <v>5.3240557500000001E-2</v>
      </c>
      <c r="AH119" s="24"/>
      <c r="AI119" s="116">
        <v>6.57</v>
      </c>
      <c r="AJ119" s="117">
        <v>1.92</v>
      </c>
      <c r="AK119" s="117">
        <f t="shared" si="79"/>
        <v>6.8985000000000003</v>
      </c>
      <c r="AL119" s="117">
        <f>AJ119*$AL$9</f>
        <v>2.016</v>
      </c>
      <c r="AM119" s="116">
        <f t="shared" si="80"/>
        <v>1.3797000000000001</v>
      </c>
      <c r="AN119" s="117">
        <f t="shared" si="80"/>
        <v>0.4032</v>
      </c>
      <c r="AO119" s="117"/>
      <c r="AP119" s="116">
        <f>AK119+AM119</f>
        <v>8.2782</v>
      </c>
      <c r="AQ119" s="117">
        <f>AL119+AN119</f>
        <v>2.4192</v>
      </c>
    </row>
    <row r="120" spans="1:43" ht="16.5" hidden="1" customHeight="1">
      <c r="A120" s="187"/>
      <c r="B120" s="182"/>
      <c r="C120" s="189"/>
      <c r="D120" s="31" t="s">
        <v>49</v>
      </c>
      <c r="E120" s="22">
        <v>10</v>
      </c>
      <c r="F120" s="22">
        <v>5</v>
      </c>
      <c r="G120" s="24">
        <f>$G$78</f>
        <v>3.6999999999999998E-2</v>
      </c>
      <c r="H120" s="24">
        <f t="shared" si="69"/>
        <v>0.37</v>
      </c>
      <c r="I120" s="25"/>
      <c r="J120" s="24">
        <f t="shared" si="71"/>
        <v>0.185</v>
      </c>
      <c r="K120" s="25"/>
      <c r="L120" s="24"/>
      <c r="M120" s="24"/>
      <c r="N120" s="24"/>
      <c r="O120" s="24"/>
      <c r="P120" s="24"/>
      <c r="Q120" s="24"/>
      <c r="R120" s="24"/>
      <c r="S120" s="26"/>
      <c r="T120" s="24"/>
      <c r="U120" s="27"/>
      <c r="V120" s="27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116"/>
      <c r="AJ120" s="117"/>
      <c r="AK120" s="117">
        <f t="shared" si="79"/>
        <v>0</v>
      </c>
      <c r="AL120" s="117"/>
      <c r="AM120" s="116"/>
      <c r="AN120" s="117"/>
      <c r="AO120" s="117"/>
      <c r="AP120" s="116"/>
      <c r="AQ120" s="117"/>
    </row>
    <row r="121" spans="1:43" ht="19.5" customHeight="1">
      <c r="A121" s="114" t="s">
        <v>233</v>
      </c>
      <c r="B121" s="30" t="s">
        <v>175</v>
      </c>
      <c r="C121" s="115"/>
      <c r="D121" s="31"/>
      <c r="E121" s="22"/>
      <c r="F121" s="22"/>
      <c r="G121" s="24"/>
      <c r="H121" s="24"/>
      <c r="I121" s="25"/>
      <c r="J121" s="24"/>
      <c r="K121" s="25"/>
      <c r="L121" s="24"/>
      <c r="M121" s="24"/>
      <c r="N121" s="24"/>
      <c r="O121" s="24"/>
      <c r="P121" s="24"/>
      <c r="Q121" s="24"/>
      <c r="R121" s="24"/>
      <c r="S121" s="26"/>
      <c r="T121" s="24"/>
      <c r="U121" s="27"/>
      <c r="V121" s="27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116"/>
      <c r="AJ121" s="117"/>
      <c r="AK121" s="117"/>
      <c r="AL121" s="117"/>
      <c r="AM121" s="116"/>
      <c r="AN121" s="117"/>
      <c r="AO121" s="117"/>
      <c r="AP121" s="116"/>
      <c r="AQ121" s="117"/>
    </row>
    <row r="122" spans="1:43" ht="22.5" customHeight="1">
      <c r="A122" s="186" t="s">
        <v>234</v>
      </c>
      <c r="B122" s="181" t="s">
        <v>235</v>
      </c>
      <c r="C122" s="188" t="s">
        <v>178</v>
      </c>
      <c r="D122" s="31" t="s">
        <v>179</v>
      </c>
      <c r="E122" s="22">
        <v>40</v>
      </c>
      <c r="F122" s="22">
        <v>20</v>
      </c>
      <c r="G122" s="24">
        <f>$G$77</f>
        <v>4.5999999999999999E-2</v>
      </c>
      <c r="H122" s="24">
        <f t="shared" si="69"/>
        <v>1.8399999999999999</v>
      </c>
      <c r="I122" s="25">
        <f>H122+H123</f>
        <v>2.58</v>
      </c>
      <c r="J122" s="24">
        <f t="shared" si="71"/>
        <v>0.91999999999999993</v>
      </c>
      <c r="K122" s="25">
        <f>J122+J123</f>
        <v>1.29</v>
      </c>
      <c r="L122" s="24"/>
      <c r="M122" s="24"/>
      <c r="N122" s="24"/>
      <c r="O122" s="24">
        <f>I122*$Q$7</f>
        <v>3.8699999999999998E-2</v>
      </c>
      <c r="P122" s="24">
        <f>K122*$Q$7</f>
        <v>1.9349999999999999E-2</v>
      </c>
      <c r="Q122" s="24"/>
      <c r="R122" s="24">
        <f>I122*$T$7</f>
        <v>0.87720000000000009</v>
      </c>
      <c r="S122" s="26">
        <f>K122*$T$7</f>
        <v>0.43860000000000005</v>
      </c>
      <c r="T122" s="24"/>
      <c r="U122" s="27">
        <f>I122*$W$7</f>
        <v>2.5800000000000004E-4</v>
      </c>
      <c r="V122" s="27">
        <f>K122*$W$7</f>
        <v>1.2900000000000002E-4</v>
      </c>
      <c r="W122" s="24"/>
      <c r="X122" s="24">
        <f>I122*$Z$7</f>
        <v>1.964412</v>
      </c>
      <c r="Y122" s="24">
        <f>K122*$Z$7</f>
        <v>0.98220600000000002</v>
      </c>
      <c r="Z122" s="24"/>
      <c r="AA122" s="24">
        <f>I122+O122+R122+U122+X122</f>
        <v>5.4605700000000006</v>
      </c>
      <c r="AB122" s="24">
        <f>K122+P122+S122+V122+Y122</f>
        <v>2.7302850000000003</v>
      </c>
      <c r="AC122" s="24">
        <f>AA122*$AE$7</f>
        <v>1.638171</v>
      </c>
      <c r="AD122" s="24">
        <f>AB122*$AE$7</f>
        <v>0.81908550000000002</v>
      </c>
      <c r="AE122" s="24"/>
      <c r="AF122" s="24">
        <f>(AA122+AC122)*$AH$7</f>
        <v>0.21296223</v>
      </c>
      <c r="AG122" s="24">
        <f>(AB122+AD122)*$AH$7</f>
        <v>0.106481115</v>
      </c>
      <c r="AH122" s="24"/>
      <c r="AI122" s="116">
        <v>7.68</v>
      </c>
      <c r="AJ122" s="117">
        <v>3.84</v>
      </c>
      <c r="AK122" s="117">
        <f t="shared" si="79"/>
        <v>8.0640000000000001</v>
      </c>
      <c r="AL122" s="117">
        <f>AJ122*$AL$9</f>
        <v>4.032</v>
      </c>
      <c r="AM122" s="116">
        <f t="shared" ref="AM122:AN124" si="82">AK122*$AO$7</f>
        <v>1.6128</v>
      </c>
      <c r="AN122" s="117">
        <f t="shared" si="82"/>
        <v>0.80640000000000001</v>
      </c>
      <c r="AO122" s="117"/>
      <c r="AP122" s="116">
        <f t="shared" ref="AP122:AQ124" si="83">AK122+AM122</f>
        <v>9.6768000000000001</v>
      </c>
      <c r="AQ122" s="117">
        <f t="shared" si="83"/>
        <v>4.8384</v>
      </c>
    </row>
    <row r="123" spans="1:43" ht="9.75" hidden="1" customHeight="1">
      <c r="A123" s="187"/>
      <c r="B123" s="182"/>
      <c r="C123" s="189"/>
      <c r="D123" s="31" t="s">
        <v>49</v>
      </c>
      <c r="E123" s="22">
        <v>20</v>
      </c>
      <c r="F123" s="22">
        <v>10</v>
      </c>
      <c r="G123" s="24">
        <f>$G$78</f>
        <v>3.6999999999999998E-2</v>
      </c>
      <c r="H123" s="24">
        <f t="shared" si="69"/>
        <v>0.74</v>
      </c>
      <c r="I123" s="25"/>
      <c r="J123" s="24">
        <f t="shared" si="71"/>
        <v>0.37</v>
      </c>
      <c r="K123" s="25"/>
      <c r="L123" s="24"/>
      <c r="M123" s="24"/>
      <c r="N123" s="24"/>
      <c r="O123" s="24"/>
      <c r="P123" s="24"/>
      <c r="Q123" s="24"/>
      <c r="R123" s="24"/>
      <c r="S123" s="26"/>
      <c r="T123" s="24"/>
      <c r="U123" s="27"/>
      <c r="V123" s="27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116"/>
      <c r="AJ123" s="117"/>
      <c r="AK123" s="117">
        <f t="shared" si="79"/>
        <v>0</v>
      </c>
      <c r="AL123" s="117">
        <f>AJ123*$AL$9</f>
        <v>0</v>
      </c>
      <c r="AM123" s="116">
        <f t="shared" si="82"/>
        <v>0</v>
      </c>
      <c r="AN123" s="117">
        <f t="shared" si="82"/>
        <v>0</v>
      </c>
      <c r="AO123" s="117"/>
      <c r="AP123" s="116">
        <f t="shared" si="83"/>
        <v>0</v>
      </c>
      <c r="AQ123" s="117">
        <f t="shared" si="83"/>
        <v>0</v>
      </c>
    </row>
    <row r="124" spans="1:43" ht="22.5" customHeight="1">
      <c r="A124" s="186" t="s">
        <v>236</v>
      </c>
      <c r="B124" s="181" t="s">
        <v>237</v>
      </c>
      <c r="C124" s="188" t="s">
        <v>178</v>
      </c>
      <c r="D124" s="31" t="s">
        <v>179</v>
      </c>
      <c r="E124" s="22">
        <v>10</v>
      </c>
      <c r="F124" s="22">
        <v>5</v>
      </c>
      <c r="G124" s="24">
        <f>$G$77</f>
        <v>4.5999999999999999E-2</v>
      </c>
      <c r="H124" s="24">
        <f t="shared" si="69"/>
        <v>0.45999999999999996</v>
      </c>
      <c r="I124" s="25">
        <f>H124+H125</f>
        <v>1.0149999999999999</v>
      </c>
      <c r="J124" s="24">
        <f t="shared" si="71"/>
        <v>0.22999999999999998</v>
      </c>
      <c r="K124" s="25">
        <f>J124+J125</f>
        <v>0.6</v>
      </c>
      <c r="L124" s="24"/>
      <c r="M124" s="24"/>
      <c r="N124" s="24"/>
      <c r="O124" s="24">
        <f>I124*$Q$7</f>
        <v>1.5224999999999997E-2</v>
      </c>
      <c r="P124" s="24">
        <f>K124*$Q$7</f>
        <v>8.9999999999999993E-3</v>
      </c>
      <c r="Q124" s="24"/>
      <c r="R124" s="24">
        <f>I124*$T$7</f>
        <v>0.34510000000000002</v>
      </c>
      <c r="S124" s="26">
        <f>K124*$T$7</f>
        <v>0.20400000000000001</v>
      </c>
      <c r="T124" s="24"/>
      <c r="U124" s="27">
        <f>I124*$W$7</f>
        <v>1.015E-4</v>
      </c>
      <c r="V124" s="27">
        <f>K124*$W$7</f>
        <v>6.0000000000000002E-5</v>
      </c>
      <c r="W124" s="24"/>
      <c r="X124" s="24">
        <f>I124*$Z$7</f>
        <v>0.77282099999999987</v>
      </c>
      <c r="Y124" s="24">
        <f>K124*$Z$7</f>
        <v>0.45683999999999997</v>
      </c>
      <c r="Z124" s="24"/>
      <c r="AA124" s="24">
        <f>I124+O124+R124+U124+X124</f>
        <v>2.1482474999999996</v>
      </c>
      <c r="AB124" s="24">
        <f>K124+P124+S124+V124+Y124</f>
        <v>1.2698999999999998</v>
      </c>
      <c r="AC124" s="24">
        <f>AA124*$AE$7</f>
        <v>0.64447424999999992</v>
      </c>
      <c r="AD124" s="24">
        <f>AB124*$AE$7</f>
        <v>0.38096999999999992</v>
      </c>
      <c r="AE124" s="24"/>
      <c r="AF124" s="24">
        <f>(AA124+AC124)*$AH$7</f>
        <v>8.3781652499999984E-2</v>
      </c>
      <c r="AG124" s="24">
        <f>(AB124+AD124)*$AH$7</f>
        <v>4.9526099999999997E-2</v>
      </c>
      <c r="AH124" s="24"/>
      <c r="AI124" s="116">
        <v>3.02</v>
      </c>
      <c r="AJ124" s="117">
        <v>1.79</v>
      </c>
      <c r="AK124" s="117">
        <f t="shared" si="79"/>
        <v>3.1710000000000003</v>
      </c>
      <c r="AL124" s="117">
        <f>AJ124*$AL$9</f>
        <v>1.8795000000000002</v>
      </c>
      <c r="AM124" s="116">
        <f t="shared" si="82"/>
        <v>0.6342000000000001</v>
      </c>
      <c r="AN124" s="117">
        <f t="shared" si="82"/>
        <v>0.37590000000000007</v>
      </c>
      <c r="AO124" s="117"/>
      <c r="AP124" s="116">
        <f t="shared" si="83"/>
        <v>3.8052000000000001</v>
      </c>
      <c r="AQ124" s="117">
        <f t="shared" si="83"/>
        <v>2.2554000000000003</v>
      </c>
    </row>
    <row r="125" spans="1:43" ht="51.75" hidden="1" customHeight="1">
      <c r="A125" s="187"/>
      <c r="B125" s="182"/>
      <c r="C125" s="189"/>
      <c r="D125" s="31" t="s">
        <v>49</v>
      </c>
      <c r="E125" s="22">
        <v>15</v>
      </c>
      <c r="F125" s="22">
        <v>10</v>
      </c>
      <c r="G125" s="24">
        <f>$G$78</f>
        <v>3.6999999999999998E-2</v>
      </c>
      <c r="H125" s="24">
        <f t="shared" si="69"/>
        <v>0.55499999999999994</v>
      </c>
      <c r="I125" s="25"/>
      <c r="J125" s="24">
        <f t="shared" si="71"/>
        <v>0.37</v>
      </c>
      <c r="K125" s="25"/>
      <c r="L125" s="24"/>
      <c r="M125" s="24"/>
      <c r="N125" s="24"/>
      <c r="O125" s="24"/>
      <c r="P125" s="24"/>
      <c r="Q125" s="24"/>
      <c r="R125" s="24"/>
      <c r="S125" s="26"/>
      <c r="T125" s="24"/>
      <c r="U125" s="27"/>
      <c r="V125" s="27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116"/>
      <c r="AJ125" s="117"/>
      <c r="AK125" s="117">
        <f t="shared" si="79"/>
        <v>0</v>
      </c>
      <c r="AL125" s="117"/>
      <c r="AM125" s="116"/>
      <c r="AN125" s="117"/>
      <c r="AO125" s="117"/>
      <c r="AP125" s="116"/>
      <c r="AQ125" s="117"/>
    </row>
    <row r="126" spans="1:43" ht="18.75" customHeight="1">
      <c r="A126" s="114" t="s">
        <v>238</v>
      </c>
      <c r="B126" s="30" t="s">
        <v>181</v>
      </c>
      <c r="C126" s="115"/>
      <c r="D126" s="31"/>
      <c r="E126" s="22"/>
      <c r="F126" s="22"/>
      <c r="G126" s="24"/>
      <c r="H126" s="24"/>
      <c r="I126" s="25"/>
      <c r="J126" s="24"/>
      <c r="K126" s="25"/>
      <c r="L126" s="24"/>
      <c r="M126" s="24"/>
      <c r="N126" s="24"/>
      <c r="O126" s="24"/>
      <c r="P126" s="24"/>
      <c r="Q126" s="24"/>
      <c r="R126" s="24"/>
      <c r="S126" s="26"/>
      <c r="T126" s="24"/>
      <c r="U126" s="27"/>
      <c r="V126" s="27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116"/>
      <c r="AJ126" s="117"/>
      <c r="AK126" s="117"/>
      <c r="AL126" s="117"/>
      <c r="AM126" s="116"/>
      <c r="AN126" s="117"/>
      <c r="AO126" s="117"/>
      <c r="AP126" s="116"/>
      <c r="AQ126" s="117"/>
    </row>
    <row r="127" spans="1:43" ht="24" customHeight="1">
      <c r="A127" s="186" t="s">
        <v>239</v>
      </c>
      <c r="B127" s="181" t="s">
        <v>240</v>
      </c>
      <c r="C127" s="188" t="s">
        <v>178</v>
      </c>
      <c r="D127" s="31" t="s">
        <v>179</v>
      </c>
      <c r="E127" s="22">
        <v>35</v>
      </c>
      <c r="F127" s="22">
        <v>20</v>
      </c>
      <c r="G127" s="24">
        <f>$G$77</f>
        <v>4.5999999999999999E-2</v>
      </c>
      <c r="H127" s="24">
        <f t="shared" si="69"/>
        <v>1.6099999999999999</v>
      </c>
      <c r="I127" s="25">
        <f>H127+H128</f>
        <v>2.3499999999999996</v>
      </c>
      <c r="J127" s="24">
        <f t="shared" si="71"/>
        <v>0.91999999999999993</v>
      </c>
      <c r="K127" s="25">
        <f>J127+J128</f>
        <v>1.29</v>
      </c>
      <c r="L127" s="24"/>
      <c r="M127" s="24"/>
      <c r="N127" s="24"/>
      <c r="O127" s="24">
        <f>I127*$Q$7</f>
        <v>3.5249999999999997E-2</v>
      </c>
      <c r="P127" s="24">
        <f>K127*$Q$7</f>
        <v>1.9349999999999999E-2</v>
      </c>
      <c r="Q127" s="24"/>
      <c r="R127" s="24">
        <f>I127*$T$7</f>
        <v>0.79899999999999993</v>
      </c>
      <c r="S127" s="26">
        <f>K127*$T$7</f>
        <v>0.43860000000000005</v>
      </c>
      <c r="T127" s="24"/>
      <c r="U127" s="27">
        <f>I127*$W$7</f>
        <v>2.3499999999999997E-4</v>
      </c>
      <c r="V127" s="27">
        <f>K127*$W$7</f>
        <v>1.2900000000000002E-4</v>
      </c>
      <c r="W127" s="24"/>
      <c r="X127" s="24">
        <f>I127*$Z$7</f>
        <v>1.7892899999999996</v>
      </c>
      <c r="Y127" s="24">
        <f>K127*$Z$7</f>
        <v>0.98220600000000002</v>
      </c>
      <c r="Z127" s="24"/>
      <c r="AA127" s="24">
        <f>I127+O127+R127+U127+X127</f>
        <v>4.9737749999999989</v>
      </c>
      <c r="AB127" s="24">
        <f>K127+P127+S127+V127+Y127</f>
        <v>2.7302850000000003</v>
      </c>
      <c r="AC127" s="24">
        <f>AA127*$AE$7</f>
        <v>1.4921324999999996</v>
      </c>
      <c r="AD127" s="24">
        <f>AB127*$AE$7</f>
        <v>0.81908550000000002</v>
      </c>
      <c r="AE127" s="24"/>
      <c r="AF127" s="24">
        <f>(AA127+AC127)*$AH$7</f>
        <v>0.19397722499999995</v>
      </c>
      <c r="AG127" s="24">
        <f>(AB127+AD127)*$AH$7</f>
        <v>0.106481115</v>
      </c>
      <c r="AH127" s="24"/>
      <c r="AI127" s="116">
        <v>6.99</v>
      </c>
      <c r="AJ127" s="117">
        <v>3.84</v>
      </c>
      <c r="AK127" s="117">
        <f t="shared" si="79"/>
        <v>7.3395000000000001</v>
      </c>
      <c r="AL127" s="117">
        <f>AJ127*$AL$9</f>
        <v>4.032</v>
      </c>
      <c r="AM127" s="116">
        <f t="shared" ref="AM127:AN131" si="84">AK127*$AO$7</f>
        <v>1.4679000000000002</v>
      </c>
      <c r="AN127" s="117">
        <f t="shared" si="84"/>
        <v>0.80640000000000001</v>
      </c>
      <c r="AO127" s="117"/>
      <c r="AP127" s="116">
        <f t="shared" ref="AP127:AQ131" si="85">AK127+AM127</f>
        <v>8.8074000000000012</v>
      </c>
      <c r="AQ127" s="117">
        <f t="shared" si="85"/>
        <v>4.8384</v>
      </c>
    </row>
    <row r="128" spans="1:43" ht="51.75" hidden="1" customHeight="1">
      <c r="A128" s="187"/>
      <c r="B128" s="182"/>
      <c r="C128" s="189"/>
      <c r="D128" s="31" t="s">
        <v>49</v>
      </c>
      <c r="E128" s="22">
        <v>20</v>
      </c>
      <c r="F128" s="22">
        <v>10</v>
      </c>
      <c r="G128" s="24">
        <f>$G$78</f>
        <v>3.6999999999999998E-2</v>
      </c>
      <c r="H128" s="24">
        <f t="shared" si="69"/>
        <v>0.74</v>
      </c>
      <c r="I128" s="25"/>
      <c r="J128" s="24">
        <f t="shared" si="71"/>
        <v>0.37</v>
      </c>
      <c r="K128" s="25"/>
      <c r="L128" s="24"/>
      <c r="M128" s="24"/>
      <c r="N128" s="24"/>
      <c r="O128" s="24"/>
      <c r="P128" s="24"/>
      <c r="Q128" s="24"/>
      <c r="R128" s="24"/>
      <c r="S128" s="26"/>
      <c r="T128" s="24"/>
      <c r="U128" s="27"/>
      <c r="V128" s="27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116"/>
      <c r="AJ128" s="117"/>
      <c r="AK128" s="117">
        <f t="shared" si="79"/>
        <v>0</v>
      </c>
      <c r="AL128" s="117">
        <f>AJ128*$AL$9</f>
        <v>0</v>
      </c>
      <c r="AM128" s="116">
        <f t="shared" si="84"/>
        <v>0</v>
      </c>
      <c r="AN128" s="117">
        <f t="shared" si="84"/>
        <v>0</v>
      </c>
      <c r="AO128" s="117"/>
      <c r="AP128" s="116">
        <f t="shared" si="85"/>
        <v>0</v>
      </c>
      <c r="AQ128" s="117">
        <f t="shared" si="85"/>
        <v>0</v>
      </c>
    </row>
    <row r="129" spans="1:43" ht="24" customHeight="1">
      <c r="A129" s="186" t="s">
        <v>241</v>
      </c>
      <c r="B129" s="181" t="s">
        <v>242</v>
      </c>
      <c r="C129" s="188" t="s">
        <v>178</v>
      </c>
      <c r="D129" s="31" t="s">
        <v>179</v>
      </c>
      <c r="E129" s="22">
        <v>10</v>
      </c>
      <c r="F129" s="22">
        <v>5</v>
      </c>
      <c r="G129" s="24">
        <f>$G$77</f>
        <v>4.5999999999999999E-2</v>
      </c>
      <c r="H129" s="24">
        <f t="shared" si="69"/>
        <v>0.45999999999999996</v>
      </c>
      <c r="I129" s="25">
        <f>H129+H130</f>
        <v>1.0149999999999999</v>
      </c>
      <c r="J129" s="24">
        <f t="shared" si="71"/>
        <v>0.22999999999999998</v>
      </c>
      <c r="K129" s="25">
        <f>J129+J130</f>
        <v>0.6</v>
      </c>
      <c r="L129" s="24"/>
      <c r="M129" s="24"/>
      <c r="N129" s="24"/>
      <c r="O129" s="24">
        <f>I129*$Q$7</f>
        <v>1.5224999999999997E-2</v>
      </c>
      <c r="P129" s="24">
        <f>K129*$Q$7</f>
        <v>8.9999999999999993E-3</v>
      </c>
      <c r="Q129" s="24"/>
      <c r="R129" s="24">
        <f>I129*$T$7</f>
        <v>0.34510000000000002</v>
      </c>
      <c r="S129" s="26">
        <f>K129*$T$7</f>
        <v>0.20400000000000001</v>
      </c>
      <c r="T129" s="24"/>
      <c r="U129" s="27">
        <f>I129*$W$7</f>
        <v>1.015E-4</v>
      </c>
      <c r="V129" s="27">
        <f>K129*$W$7</f>
        <v>6.0000000000000002E-5</v>
      </c>
      <c r="W129" s="24"/>
      <c r="X129" s="24">
        <f>I129*$Z$7</f>
        <v>0.77282099999999987</v>
      </c>
      <c r="Y129" s="24">
        <f>K129*$Z$7</f>
        <v>0.45683999999999997</v>
      </c>
      <c r="Z129" s="24"/>
      <c r="AA129" s="24">
        <f>I129+O129+R129+U129+X129</f>
        <v>2.1482474999999996</v>
      </c>
      <c r="AB129" s="24">
        <f>K129+P129+S129+V129+Y129</f>
        <v>1.2698999999999998</v>
      </c>
      <c r="AC129" s="24">
        <f>AA129*$AE$7</f>
        <v>0.64447424999999992</v>
      </c>
      <c r="AD129" s="24">
        <f>AB129*$AE$7</f>
        <v>0.38096999999999992</v>
      </c>
      <c r="AE129" s="24"/>
      <c r="AF129" s="24">
        <f>(AA129+AC129)*$AH$7</f>
        <v>8.3781652499999984E-2</v>
      </c>
      <c r="AG129" s="24">
        <f>(AB129+AD129)*$AH$7</f>
        <v>4.9526099999999997E-2</v>
      </c>
      <c r="AH129" s="24"/>
      <c r="AI129" s="116">
        <v>3.02</v>
      </c>
      <c r="AJ129" s="117">
        <v>1.79</v>
      </c>
      <c r="AK129" s="117">
        <f t="shared" si="79"/>
        <v>3.1710000000000003</v>
      </c>
      <c r="AL129" s="117">
        <f>AJ129*$AL$9</f>
        <v>1.8795000000000002</v>
      </c>
      <c r="AM129" s="116">
        <f t="shared" si="84"/>
        <v>0.6342000000000001</v>
      </c>
      <c r="AN129" s="117">
        <f t="shared" si="84"/>
        <v>0.37590000000000007</v>
      </c>
      <c r="AO129" s="117"/>
      <c r="AP129" s="116">
        <f t="shared" si="85"/>
        <v>3.8052000000000001</v>
      </c>
      <c r="AQ129" s="117">
        <f t="shared" si="85"/>
        <v>2.2554000000000003</v>
      </c>
    </row>
    <row r="130" spans="1:43" ht="51.75" hidden="1" customHeight="1">
      <c r="A130" s="187"/>
      <c r="B130" s="182"/>
      <c r="C130" s="189"/>
      <c r="D130" s="31" t="s">
        <v>49</v>
      </c>
      <c r="E130" s="22">
        <v>15</v>
      </c>
      <c r="F130" s="22">
        <v>10</v>
      </c>
      <c r="G130" s="24">
        <f>$G$78</f>
        <v>3.6999999999999998E-2</v>
      </c>
      <c r="H130" s="24">
        <f t="shared" si="69"/>
        <v>0.55499999999999994</v>
      </c>
      <c r="I130" s="25"/>
      <c r="J130" s="24">
        <f t="shared" si="71"/>
        <v>0.37</v>
      </c>
      <c r="K130" s="25"/>
      <c r="L130" s="24"/>
      <c r="M130" s="24"/>
      <c r="N130" s="24"/>
      <c r="O130" s="24"/>
      <c r="P130" s="24"/>
      <c r="Q130" s="24"/>
      <c r="R130" s="24"/>
      <c r="S130" s="26"/>
      <c r="T130" s="24"/>
      <c r="U130" s="27"/>
      <c r="V130" s="27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116"/>
      <c r="AJ130" s="117"/>
      <c r="AK130" s="117">
        <f t="shared" si="79"/>
        <v>0</v>
      </c>
      <c r="AL130" s="117">
        <f>AJ130*$AL$9</f>
        <v>0</v>
      </c>
      <c r="AM130" s="116">
        <f t="shared" si="84"/>
        <v>0</v>
      </c>
      <c r="AN130" s="117">
        <f t="shared" si="84"/>
        <v>0</v>
      </c>
      <c r="AO130" s="117"/>
      <c r="AP130" s="116">
        <f t="shared" si="85"/>
        <v>0</v>
      </c>
      <c r="AQ130" s="117">
        <f t="shared" si="85"/>
        <v>0</v>
      </c>
    </row>
    <row r="131" spans="1:43" ht="22.5" customHeight="1">
      <c r="A131" s="186" t="s">
        <v>243</v>
      </c>
      <c r="B131" s="181" t="s">
        <v>244</v>
      </c>
      <c r="C131" s="188" t="s">
        <v>178</v>
      </c>
      <c r="D131" s="31" t="s">
        <v>179</v>
      </c>
      <c r="E131" s="22">
        <v>35</v>
      </c>
      <c r="F131" s="22">
        <v>10</v>
      </c>
      <c r="G131" s="24">
        <f>$G$77</f>
        <v>4.5999999999999999E-2</v>
      </c>
      <c r="H131" s="24">
        <f t="shared" si="69"/>
        <v>1.6099999999999999</v>
      </c>
      <c r="I131" s="25">
        <f>H131+H132</f>
        <v>2.165</v>
      </c>
      <c r="J131" s="24">
        <f t="shared" si="71"/>
        <v>0.45999999999999996</v>
      </c>
      <c r="K131" s="25">
        <f>J131+J132</f>
        <v>0.83</v>
      </c>
      <c r="L131" s="24"/>
      <c r="M131" s="24"/>
      <c r="N131" s="24"/>
      <c r="O131" s="24">
        <f>I131*$Q$7</f>
        <v>3.2474999999999997E-2</v>
      </c>
      <c r="P131" s="24">
        <f>K131*$Q$7</f>
        <v>1.2449999999999999E-2</v>
      </c>
      <c r="Q131" s="24"/>
      <c r="R131" s="24">
        <f>I131*$T$7</f>
        <v>0.73610000000000009</v>
      </c>
      <c r="S131" s="26">
        <f>K131*$T$7</f>
        <v>0.28220000000000001</v>
      </c>
      <c r="T131" s="24"/>
      <c r="U131" s="27">
        <f>I131*$W$7</f>
        <v>2.165E-4</v>
      </c>
      <c r="V131" s="27">
        <f>K131*$W$7</f>
        <v>8.2999999999999998E-5</v>
      </c>
      <c r="W131" s="24"/>
      <c r="X131" s="24">
        <f>I131*$Z$7</f>
        <v>1.648431</v>
      </c>
      <c r="Y131" s="24">
        <f>K131*$Z$7</f>
        <v>0.63196199999999991</v>
      </c>
      <c r="Z131" s="24"/>
      <c r="AA131" s="24">
        <f>I131+O131+R131+U131+X131</f>
        <v>4.5822225000000003</v>
      </c>
      <c r="AB131" s="24">
        <f>K131+P131+S131+V131+Y131</f>
        <v>1.7566949999999999</v>
      </c>
      <c r="AC131" s="24">
        <f>AA131*$AE$7</f>
        <v>1.37466675</v>
      </c>
      <c r="AD131" s="24">
        <f>AB131*$AE$7</f>
        <v>0.52700849999999999</v>
      </c>
      <c r="AE131" s="24"/>
      <c r="AF131" s="24">
        <f>(AA131+AC131)*$AH$7</f>
        <v>0.17870667750000002</v>
      </c>
      <c r="AG131" s="24">
        <f>(AB131+AD131)*$AH$7</f>
        <v>6.8511104999999989E-2</v>
      </c>
      <c r="AH131" s="24"/>
      <c r="AI131" s="116">
        <v>6.45</v>
      </c>
      <c r="AJ131" s="117">
        <v>2.4700000000000002</v>
      </c>
      <c r="AK131" s="117">
        <f t="shared" si="79"/>
        <v>6.7725000000000009</v>
      </c>
      <c r="AL131" s="117">
        <f>AJ131*$AL$9</f>
        <v>2.5935000000000001</v>
      </c>
      <c r="AM131" s="116">
        <f t="shared" si="84"/>
        <v>1.3545000000000003</v>
      </c>
      <c r="AN131" s="117">
        <f t="shared" si="84"/>
        <v>0.51870000000000005</v>
      </c>
      <c r="AO131" s="117"/>
      <c r="AP131" s="116">
        <f t="shared" si="85"/>
        <v>8.1270000000000007</v>
      </c>
      <c r="AQ131" s="117">
        <f t="shared" si="85"/>
        <v>3.1122000000000001</v>
      </c>
    </row>
    <row r="132" spans="1:43" ht="0.75" customHeight="1">
      <c r="A132" s="187"/>
      <c r="B132" s="182"/>
      <c r="C132" s="189"/>
      <c r="D132" s="31" t="s">
        <v>49</v>
      </c>
      <c r="E132" s="22">
        <v>15</v>
      </c>
      <c r="F132" s="22">
        <v>10</v>
      </c>
      <c r="G132" s="24">
        <f>$G$78</f>
        <v>3.6999999999999998E-2</v>
      </c>
      <c r="H132" s="24">
        <f t="shared" si="69"/>
        <v>0.55499999999999994</v>
      </c>
      <c r="I132" s="25"/>
      <c r="J132" s="24">
        <f t="shared" si="71"/>
        <v>0.37</v>
      </c>
      <c r="K132" s="25"/>
      <c r="L132" s="24"/>
      <c r="M132" s="24"/>
      <c r="N132" s="24"/>
      <c r="O132" s="24"/>
      <c r="P132" s="24"/>
      <c r="Q132" s="24"/>
      <c r="R132" s="24"/>
      <c r="S132" s="26"/>
      <c r="T132" s="24"/>
      <c r="U132" s="27"/>
      <c r="V132" s="27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116"/>
      <c r="AJ132" s="117"/>
      <c r="AK132" s="117">
        <f t="shared" si="79"/>
        <v>0</v>
      </c>
      <c r="AL132" s="117"/>
      <c r="AM132" s="116"/>
      <c r="AN132" s="117"/>
      <c r="AO132" s="117"/>
      <c r="AP132" s="116"/>
      <c r="AQ132" s="117"/>
    </row>
    <row r="133" spans="1:43" ht="21" customHeight="1">
      <c r="A133" s="114" t="s">
        <v>245</v>
      </c>
      <c r="B133" s="30" t="s">
        <v>246</v>
      </c>
      <c r="C133" s="115"/>
      <c r="D133" s="31"/>
      <c r="E133" s="22"/>
      <c r="F133" s="22"/>
      <c r="G133" s="24"/>
      <c r="H133" s="24"/>
      <c r="I133" s="25"/>
      <c r="J133" s="24"/>
      <c r="K133" s="25"/>
      <c r="L133" s="24"/>
      <c r="M133" s="24"/>
      <c r="N133" s="24"/>
      <c r="O133" s="24"/>
      <c r="P133" s="24"/>
      <c r="Q133" s="24"/>
      <c r="R133" s="24"/>
      <c r="S133" s="26"/>
      <c r="T133" s="24"/>
      <c r="U133" s="27"/>
      <c r="V133" s="27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116"/>
      <c r="AJ133" s="117"/>
      <c r="AK133" s="117"/>
      <c r="AL133" s="117"/>
      <c r="AM133" s="116"/>
      <c r="AN133" s="117"/>
      <c r="AO133" s="117"/>
      <c r="AP133" s="116"/>
      <c r="AQ133" s="117"/>
    </row>
    <row r="134" spans="1:43" ht="25.5" customHeight="1">
      <c r="A134" s="186" t="s">
        <v>247</v>
      </c>
      <c r="B134" s="181" t="s">
        <v>248</v>
      </c>
      <c r="C134" s="188" t="s">
        <v>178</v>
      </c>
      <c r="D134" s="31" t="s">
        <v>179</v>
      </c>
      <c r="E134" s="22">
        <v>40</v>
      </c>
      <c r="F134" s="22">
        <v>15</v>
      </c>
      <c r="G134" s="24">
        <f>$G$77</f>
        <v>4.5999999999999999E-2</v>
      </c>
      <c r="H134" s="24">
        <f t="shared" si="69"/>
        <v>1.8399999999999999</v>
      </c>
      <c r="I134" s="25">
        <f>H134+H135</f>
        <v>2.21</v>
      </c>
      <c r="J134" s="24">
        <f t="shared" si="71"/>
        <v>0.69</v>
      </c>
      <c r="K134" s="25">
        <f>J134+J135</f>
        <v>0.875</v>
      </c>
      <c r="L134" s="24"/>
      <c r="M134" s="24"/>
      <c r="N134" s="24"/>
      <c r="O134" s="24">
        <f>I134*$Q$7</f>
        <v>3.3149999999999999E-2</v>
      </c>
      <c r="P134" s="24">
        <f>K134*$Q$7</f>
        <v>1.3125E-2</v>
      </c>
      <c r="Q134" s="24"/>
      <c r="R134" s="24">
        <f>I134*$T$7</f>
        <v>0.75140000000000007</v>
      </c>
      <c r="S134" s="26">
        <f>K134*$T$7</f>
        <v>0.29750000000000004</v>
      </c>
      <c r="T134" s="24"/>
      <c r="U134" s="27">
        <f>I134*$W$7</f>
        <v>2.2100000000000001E-4</v>
      </c>
      <c r="V134" s="27">
        <f>K134*$W$7</f>
        <v>8.7499999999999999E-5</v>
      </c>
      <c r="W134" s="24"/>
      <c r="X134" s="24">
        <f>I134*$Z$7</f>
        <v>1.6826939999999999</v>
      </c>
      <c r="Y134" s="24">
        <f>K134*$Z$7</f>
        <v>0.66622499999999996</v>
      </c>
      <c r="Z134" s="24"/>
      <c r="AA134" s="24">
        <f>I134+O134+R134+U134+X134</f>
        <v>4.6774649999999998</v>
      </c>
      <c r="AB134" s="24">
        <f>K134+P134+S134+V134+Y134</f>
        <v>1.8519375</v>
      </c>
      <c r="AC134" s="24">
        <f>AA134*$AE$7</f>
        <v>1.4032395</v>
      </c>
      <c r="AD134" s="24">
        <f>AB134*$AE$7</f>
        <v>0.55558125000000003</v>
      </c>
      <c r="AE134" s="24"/>
      <c r="AF134" s="24">
        <f>(AA134+AC134)*$AH$7</f>
        <v>0.18242113499999998</v>
      </c>
      <c r="AG134" s="24">
        <f>(AB134+AD134)*$AH$7</f>
        <v>7.2225562499999993E-2</v>
      </c>
      <c r="AH134" s="24"/>
      <c r="AI134" s="116">
        <v>6.57</v>
      </c>
      <c r="AJ134" s="117">
        <v>2.6</v>
      </c>
      <c r="AK134" s="117">
        <f t="shared" si="79"/>
        <v>6.8985000000000003</v>
      </c>
      <c r="AL134" s="117">
        <f>AJ134*$AL$9</f>
        <v>2.7300000000000004</v>
      </c>
      <c r="AM134" s="116">
        <f>AK134*$AO$7</f>
        <v>1.3797000000000001</v>
      </c>
      <c r="AN134" s="117">
        <f>AL134*$AO$7</f>
        <v>0.54600000000000015</v>
      </c>
      <c r="AO134" s="117"/>
      <c r="AP134" s="116">
        <f>AK134+AM134</f>
        <v>8.2782</v>
      </c>
      <c r="AQ134" s="117">
        <f>AL134+AN134</f>
        <v>3.2760000000000007</v>
      </c>
    </row>
    <row r="135" spans="1:43" ht="51.75" hidden="1" customHeight="1">
      <c r="A135" s="187"/>
      <c r="B135" s="182"/>
      <c r="C135" s="189"/>
      <c r="D135" s="31" t="s">
        <v>49</v>
      </c>
      <c r="E135" s="22">
        <v>10</v>
      </c>
      <c r="F135" s="22">
        <v>5</v>
      </c>
      <c r="G135" s="24">
        <f>$G$78</f>
        <v>3.6999999999999998E-2</v>
      </c>
      <c r="H135" s="24">
        <f t="shared" si="69"/>
        <v>0.37</v>
      </c>
      <c r="I135" s="25"/>
      <c r="J135" s="24">
        <f t="shared" si="71"/>
        <v>0.185</v>
      </c>
      <c r="K135" s="25"/>
      <c r="L135" s="24"/>
      <c r="M135" s="24"/>
      <c r="N135" s="24"/>
      <c r="O135" s="24"/>
      <c r="P135" s="24"/>
      <c r="Q135" s="24"/>
      <c r="R135" s="24"/>
      <c r="S135" s="26"/>
      <c r="T135" s="24"/>
      <c r="U135" s="27"/>
      <c r="V135" s="27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116"/>
      <c r="AJ135" s="117"/>
      <c r="AK135" s="117">
        <f t="shared" si="79"/>
        <v>0</v>
      </c>
      <c r="AL135" s="117"/>
      <c r="AM135" s="116"/>
      <c r="AN135" s="117"/>
      <c r="AO135" s="117"/>
      <c r="AP135" s="116"/>
      <c r="AQ135" s="117"/>
    </row>
    <row r="136" spans="1:43" ht="22.5" customHeight="1">
      <c r="A136" s="114" t="s">
        <v>249</v>
      </c>
      <c r="B136" s="30" t="s">
        <v>250</v>
      </c>
      <c r="C136" s="115"/>
      <c r="D136" s="31"/>
      <c r="E136" s="22"/>
      <c r="F136" s="22"/>
      <c r="G136" s="24"/>
      <c r="H136" s="24"/>
      <c r="I136" s="25"/>
      <c r="J136" s="24"/>
      <c r="K136" s="25"/>
      <c r="L136" s="24"/>
      <c r="M136" s="24"/>
      <c r="N136" s="24"/>
      <c r="O136" s="24"/>
      <c r="P136" s="24"/>
      <c r="Q136" s="24"/>
      <c r="R136" s="24"/>
      <c r="S136" s="26"/>
      <c r="T136" s="24"/>
      <c r="U136" s="27"/>
      <c r="V136" s="27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116"/>
      <c r="AJ136" s="117"/>
      <c r="AK136" s="117"/>
      <c r="AL136" s="117"/>
      <c r="AM136" s="116"/>
      <c r="AN136" s="117"/>
      <c r="AO136" s="117"/>
      <c r="AP136" s="116"/>
      <c r="AQ136" s="117"/>
    </row>
    <row r="137" spans="1:43" ht="23.25" customHeight="1">
      <c r="A137" s="186" t="s">
        <v>251</v>
      </c>
      <c r="B137" s="181" t="s">
        <v>252</v>
      </c>
      <c r="C137" s="188" t="s">
        <v>178</v>
      </c>
      <c r="D137" s="31" t="s">
        <v>179</v>
      </c>
      <c r="E137" s="22">
        <v>40</v>
      </c>
      <c r="F137" s="22">
        <v>15</v>
      </c>
      <c r="G137" s="24">
        <f>$G$77</f>
        <v>4.5999999999999999E-2</v>
      </c>
      <c r="H137" s="24">
        <f t="shared" si="69"/>
        <v>1.8399999999999999</v>
      </c>
      <c r="I137" s="25">
        <f>H137+H138</f>
        <v>2.21</v>
      </c>
      <c r="J137" s="24">
        <f t="shared" si="71"/>
        <v>0.69</v>
      </c>
      <c r="K137" s="25">
        <f>J137+J138</f>
        <v>0.875</v>
      </c>
      <c r="L137" s="24"/>
      <c r="M137" s="24"/>
      <c r="N137" s="24"/>
      <c r="O137" s="24">
        <f>I137*$Q$7</f>
        <v>3.3149999999999999E-2</v>
      </c>
      <c r="P137" s="24">
        <f>K137*$Q$7</f>
        <v>1.3125E-2</v>
      </c>
      <c r="Q137" s="24"/>
      <c r="R137" s="24">
        <f>I137*$T$7</f>
        <v>0.75140000000000007</v>
      </c>
      <c r="S137" s="26">
        <f>K137*$T$7</f>
        <v>0.29750000000000004</v>
      </c>
      <c r="T137" s="24"/>
      <c r="U137" s="27">
        <f>I137*$W$7</f>
        <v>2.2100000000000001E-4</v>
      </c>
      <c r="V137" s="27">
        <f>K137*$W$7</f>
        <v>8.7499999999999999E-5</v>
      </c>
      <c r="W137" s="24"/>
      <c r="X137" s="24">
        <f>I137*$Z$7</f>
        <v>1.6826939999999999</v>
      </c>
      <c r="Y137" s="24">
        <f>K137*$Z$7</f>
        <v>0.66622499999999996</v>
      </c>
      <c r="Z137" s="24"/>
      <c r="AA137" s="24">
        <f>I137+O137+R137+U137+X137</f>
        <v>4.6774649999999998</v>
      </c>
      <c r="AB137" s="24">
        <f>K137+P137+S137+V137+Y137</f>
        <v>1.8519375</v>
      </c>
      <c r="AC137" s="24">
        <f>AA137*$AE$7</f>
        <v>1.4032395</v>
      </c>
      <c r="AD137" s="24">
        <f>AB137*$AE$7</f>
        <v>0.55558125000000003</v>
      </c>
      <c r="AE137" s="24"/>
      <c r="AF137" s="24">
        <f>(AA137+AC137)*$AH$7</f>
        <v>0.18242113499999998</v>
      </c>
      <c r="AG137" s="24">
        <f>(AB137+AD137)*$AH$7</f>
        <v>7.2225562499999993E-2</v>
      </c>
      <c r="AH137" s="24"/>
      <c r="AI137" s="116">
        <v>6.57</v>
      </c>
      <c r="AJ137" s="117">
        <v>2.6</v>
      </c>
      <c r="AK137" s="117">
        <f t="shared" si="79"/>
        <v>6.8985000000000003</v>
      </c>
      <c r="AL137" s="117">
        <f>AJ137*$AL$9</f>
        <v>2.7300000000000004</v>
      </c>
      <c r="AM137" s="116">
        <f>AK137*$AO$7</f>
        <v>1.3797000000000001</v>
      </c>
      <c r="AN137" s="117">
        <f>AL137*$AO$7</f>
        <v>0.54600000000000015</v>
      </c>
      <c r="AO137" s="117"/>
      <c r="AP137" s="116">
        <f>AK137+AM137</f>
        <v>8.2782</v>
      </c>
      <c r="AQ137" s="117">
        <f>AL137+AN137</f>
        <v>3.2760000000000007</v>
      </c>
    </row>
    <row r="138" spans="1:43" ht="51.75" hidden="1" customHeight="1">
      <c r="A138" s="187"/>
      <c r="B138" s="182"/>
      <c r="C138" s="189"/>
      <c r="D138" s="31" t="s">
        <v>49</v>
      </c>
      <c r="E138" s="22">
        <v>10</v>
      </c>
      <c r="F138" s="22">
        <v>5</v>
      </c>
      <c r="G138" s="24">
        <f>$G$78</f>
        <v>3.6999999999999998E-2</v>
      </c>
      <c r="H138" s="24">
        <f t="shared" si="69"/>
        <v>0.37</v>
      </c>
      <c r="I138" s="25"/>
      <c r="J138" s="24">
        <f t="shared" si="71"/>
        <v>0.185</v>
      </c>
      <c r="K138" s="25"/>
      <c r="L138" s="24"/>
      <c r="M138" s="24"/>
      <c r="N138" s="24"/>
      <c r="O138" s="24"/>
      <c r="P138" s="24"/>
      <c r="Q138" s="24"/>
      <c r="R138" s="24"/>
      <c r="S138" s="26"/>
      <c r="T138" s="24"/>
      <c r="U138" s="27"/>
      <c r="V138" s="27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116"/>
      <c r="AJ138" s="117"/>
      <c r="AK138" s="117">
        <f t="shared" si="79"/>
        <v>0</v>
      </c>
      <c r="AL138" s="117"/>
      <c r="AM138" s="116"/>
      <c r="AN138" s="117"/>
      <c r="AO138" s="117"/>
      <c r="AP138" s="116"/>
      <c r="AQ138" s="117"/>
    </row>
    <row r="139" spans="1:43" ht="19.5" customHeight="1">
      <c r="A139" s="114" t="s">
        <v>253</v>
      </c>
      <c r="B139" s="30" t="s">
        <v>254</v>
      </c>
      <c r="C139" s="115"/>
      <c r="D139" s="31"/>
      <c r="E139" s="22"/>
      <c r="F139" s="22"/>
      <c r="G139" s="24"/>
      <c r="H139" s="24"/>
      <c r="I139" s="25"/>
      <c r="J139" s="24"/>
      <c r="K139" s="25"/>
      <c r="L139" s="24"/>
      <c r="M139" s="24"/>
      <c r="N139" s="24"/>
      <c r="O139" s="24"/>
      <c r="P139" s="24"/>
      <c r="Q139" s="24"/>
      <c r="R139" s="24"/>
      <c r="S139" s="26"/>
      <c r="T139" s="24"/>
      <c r="U139" s="27"/>
      <c r="V139" s="27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116"/>
      <c r="AJ139" s="117"/>
      <c r="AK139" s="117"/>
      <c r="AL139" s="117"/>
      <c r="AM139" s="116"/>
      <c r="AN139" s="117"/>
      <c r="AO139" s="117"/>
      <c r="AP139" s="116"/>
      <c r="AQ139" s="117"/>
    </row>
    <row r="140" spans="1:43" ht="21.75" customHeight="1">
      <c r="A140" s="186" t="s">
        <v>255</v>
      </c>
      <c r="B140" s="181" t="s">
        <v>256</v>
      </c>
      <c r="C140" s="188" t="s">
        <v>178</v>
      </c>
      <c r="D140" s="31" t="s">
        <v>179</v>
      </c>
      <c r="E140" s="22">
        <v>40</v>
      </c>
      <c r="F140" s="22">
        <v>15</v>
      </c>
      <c r="G140" s="24">
        <f>$G$77</f>
        <v>4.5999999999999999E-2</v>
      </c>
      <c r="H140" s="24">
        <f t="shared" ref="H140:H211" si="86">E140*G140</f>
        <v>1.8399999999999999</v>
      </c>
      <c r="I140" s="25">
        <f>H140+H141</f>
        <v>2.21</v>
      </c>
      <c r="J140" s="24">
        <f t="shared" si="71"/>
        <v>0.69</v>
      </c>
      <c r="K140" s="25">
        <f>J140+J141</f>
        <v>0.875</v>
      </c>
      <c r="L140" s="24"/>
      <c r="M140" s="24"/>
      <c r="N140" s="24"/>
      <c r="O140" s="24">
        <f>I140*$Q$7</f>
        <v>3.3149999999999999E-2</v>
      </c>
      <c r="P140" s="24">
        <f>K140*$Q$7</f>
        <v>1.3125E-2</v>
      </c>
      <c r="Q140" s="24"/>
      <c r="R140" s="24">
        <f>I140*$T$7</f>
        <v>0.75140000000000007</v>
      </c>
      <c r="S140" s="26">
        <f>K140*$T$7</f>
        <v>0.29750000000000004</v>
      </c>
      <c r="T140" s="24"/>
      <c r="U140" s="27">
        <f>I140*$W$7</f>
        <v>2.2100000000000001E-4</v>
      </c>
      <c r="V140" s="27">
        <f>K140*$W$7</f>
        <v>8.7499999999999999E-5</v>
      </c>
      <c r="W140" s="24"/>
      <c r="X140" s="24">
        <f>I140*$Z$7</f>
        <v>1.6826939999999999</v>
      </c>
      <c r="Y140" s="24">
        <f>K140*$Z$7</f>
        <v>0.66622499999999996</v>
      </c>
      <c r="Z140" s="24"/>
      <c r="AA140" s="24">
        <f>I140+O140+R140+U140+X140</f>
        <v>4.6774649999999998</v>
      </c>
      <c r="AB140" s="24">
        <f>K140+P140+S140+V140+Y140</f>
        <v>1.8519375</v>
      </c>
      <c r="AC140" s="24">
        <f>AA140*$AE$7</f>
        <v>1.4032395</v>
      </c>
      <c r="AD140" s="24">
        <f>AB140*$AE$7</f>
        <v>0.55558125000000003</v>
      </c>
      <c r="AE140" s="24"/>
      <c r="AF140" s="24">
        <f>(AA140+AC140)*$AH$7</f>
        <v>0.18242113499999998</v>
      </c>
      <c r="AG140" s="24">
        <f>(AB140+AD140)*$AH$7</f>
        <v>7.2225562499999993E-2</v>
      </c>
      <c r="AH140" s="24"/>
      <c r="AI140" s="116">
        <v>6.57</v>
      </c>
      <c r="AJ140" s="117">
        <v>2.6</v>
      </c>
      <c r="AK140" s="117">
        <f t="shared" si="79"/>
        <v>6.8985000000000003</v>
      </c>
      <c r="AL140" s="117">
        <f>AJ140*$AL$9</f>
        <v>2.7300000000000004</v>
      </c>
      <c r="AM140" s="116">
        <f>AK140*$AO$7</f>
        <v>1.3797000000000001</v>
      </c>
      <c r="AN140" s="117">
        <f>AL140*$AO$7</f>
        <v>0.54600000000000015</v>
      </c>
      <c r="AO140" s="117"/>
      <c r="AP140" s="116">
        <f>AK140+AM140</f>
        <v>8.2782</v>
      </c>
      <c r="AQ140" s="117">
        <f>AL140+AN140</f>
        <v>3.2760000000000007</v>
      </c>
    </row>
    <row r="141" spans="1:43" ht="51.75" hidden="1" customHeight="1">
      <c r="A141" s="187"/>
      <c r="B141" s="182"/>
      <c r="C141" s="189"/>
      <c r="D141" s="31" t="s">
        <v>49</v>
      </c>
      <c r="E141" s="22">
        <v>10</v>
      </c>
      <c r="F141" s="22">
        <v>5</v>
      </c>
      <c r="G141" s="24">
        <f>$G$78</f>
        <v>3.6999999999999998E-2</v>
      </c>
      <c r="H141" s="24">
        <f t="shared" si="86"/>
        <v>0.37</v>
      </c>
      <c r="I141" s="25"/>
      <c r="J141" s="24">
        <f t="shared" si="71"/>
        <v>0.185</v>
      </c>
      <c r="K141" s="25"/>
      <c r="L141" s="24"/>
      <c r="M141" s="24"/>
      <c r="N141" s="24"/>
      <c r="O141" s="24"/>
      <c r="P141" s="24"/>
      <c r="Q141" s="24"/>
      <c r="R141" s="24"/>
      <c r="S141" s="26"/>
      <c r="T141" s="24"/>
      <c r="U141" s="27"/>
      <c r="V141" s="27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116"/>
      <c r="AJ141" s="117"/>
      <c r="AK141" s="117">
        <f t="shared" si="79"/>
        <v>0</v>
      </c>
      <c r="AL141" s="117"/>
      <c r="AM141" s="116"/>
      <c r="AN141" s="117"/>
      <c r="AO141" s="117"/>
      <c r="AP141" s="116"/>
      <c r="AQ141" s="117"/>
    </row>
    <row r="142" spans="1:43" ht="20.25" customHeight="1">
      <c r="A142" s="114" t="s">
        <v>257</v>
      </c>
      <c r="B142" s="30" t="s">
        <v>258</v>
      </c>
      <c r="C142" s="115"/>
      <c r="D142" s="31"/>
      <c r="E142" s="22"/>
      <c r="F142" s="22"/>
      <c r="G142" s="24"/>
      <c r="H142" s="24"/>
      <c r="I142" s="25"/>
      <c r="J142" s="24"/>
      <c r="K142" s="25"/>
      <c r="L142" s="24"/>
      <c r="M142" s="24"/>
      <c r="N142" s="24"/>
      <c r="O142" s="24"/>
      <c r="P142" s="24"/>
      <c r="Q142" s="24"/>
      <c r="R142" s="24"/>
      <c r="S142" s="26"/>
      <c r="T142" s="24"/>
      <c r="U142" s="27"/>
      <c r="V142" s="27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116"/>
      <c r="AJ142" s="117"/>
      <c r="AK142" s="117"/>
      <c r="AL142" s="117"/>
      <c r="AM142" s="116"/>
      <c r="AN142" s="117"/>
      <c r="AO142" s="117"/>
      <c r="AP142" s="116"/>
      <c r="AQ142" s="117"/>
    </row>
    <row r="143" spans="1:43" ht="24" customHeight="1">
      <c r="A143" s="186" t="s">
        <v>259</v>
      </c>
      <c r="B143" s="181" t="s">
        <v>260</v>
      </c>
      <c r="C143" s="188" t="s">
        <v>178</v>
      </c>
      <c r="D143" s="31" t="s">
        <v>179</v>
      </c>
      <c r="E143" s="22">
        <v>40</v>
      </c>
      <c r="F143" s="22">
        <v>15</v>
      </c>
      <c r="G143" s="24">
        <f>$G$77</f>
        <v>4.5999999999999999E-2</v>
      </c>
      <c r="H143" s="24">
        <f t="shared" si="86"/>
        <v>1.8399999999999999</v>
      </c>
      <c r="I143" s="25">
        <f>H143+H144</f>
        <v>2.7649999999999997</v>
      </c>
      <c r="J143" s="24">
        <f t="shared" ref="J143:J214" si="87">F143*G143</f>
        <v>0.69</v>
      </c>
      <c r="K143" s="25">
        <f>J143+J144</f>
        <v>1.06</v>
      </c>
      <c r="L143" s="24"/>
      <c r="M143" s="24"/>
      <c r="N143" s="24"/>
      <c r="O143" s="24">
        <f>I143*$Q$7</f>
        <v>4.1474999999999991E-2</v>
      </c>
      <c r="P143" s="24">
        <f>K143*$Q$7</f>
        <v>1.5900000000000001E-2</v>
      </c>
      <c r="Q143" s="24"/>
      <c r="R143" s="24">
        <f>I143*$T$7</f>
        <v>0.94009999999999994</v>
      </c>
      <c r="S143" s="26">
        <f>K143*$T$7</f>
        <v>0.36040000000000005</v>
      </c>
      <c r="T143" s="24"/>
      <c r="U143" s="27">
        <f>I143*$W$7</f>
        <v>2.765E-4</v>
      </c>
      <c r="V143" s="27">
        <f>K143*$W$7</f>
        <v>1.0600000000000002E-4</v>
      </c>
      <c r="W143" s="24"/>
      <c r="X143" s="24">
        <f>I143*$Z$7</f>
        <v>2.1052709999999997</v>
      </c>
      <c r="Y143" s="24">
        <f>K143*$Z$7</f>
        <v>0.80708400000000002</v>
      </c>
      <c r="Z143" s="24"/>
      <c r="AA143" s="24">
        <f>I143+O143+R143+U143+X143</f>
        <v>5.8521225000000001</v>
      </c>
      <c r="AB143" s="24">
        <f>K143+P143+S143+V143+Y143</f>
        <v>2.24349</v>
      </c>
      <c r="AC143" s="24">
        <f>AA143*$AE$7</f>
        <v>1.7556367500000001</v>
      </c>
      <c r="AD143" s="24">
        <f>AB143*$AE$7</f>
        <v>0.67304699999999995</v>
      </c>
      <c r="AE143" s="24"/>
      <c r="AF143" s="24">
        <f>(AA143+AC143)*$AH$7</f>
        <v>0.22823277749999998</v>
      </c>
      <c r="AG143" s="24">
        <f>(AB143+AD143)*$AH$7</f>
        <v>8.7496109999999988E-2</v>
      </c>
      <c r="AH143" s="24"/>
      <c r="AI143" s="116">
        <v>8.23</v>
      </c>
      <c r="AJ143" s="117">
        <v>3.15</v>
      </c>
      <c r="AK143" s="117">
        <f t="shared" si="79"/>
        <v>8.6415000000000006</v>
      </c>
      <c r="AL143" s="117">
        <f>AJ143*$AL$9</f>
        <v>3.3075000000000001</v>
      </c>
      <c r="AM143" s="116">
        <f t="shared" ref="AM143:AN145" si="88">AK143*$AO$7</f>
        <v>1.7283000000000002</v>
      </c>
      <c r="AN143" s="117">
        <f t="shared" si="88"/>
        <v>0.66150000000000009</v>
      </c>
      <c r="AO143" s="117"/>
      <c r="AP143" s="116">
        <f t="shared" ref="AP143:AQ145" si="89">AK143+AM143</f>
        <v>10.369800000000001</v>
      </c>
      <c r="AQ143" s="117">
        <f t="shared" si="89"/>
        <v>3.9690000000000003</v>
      </c>
    </row>
    <row r="144" spans="1:43" ht="0.75" customHeight="1">
      <c r="A144" s="187"/>
      <c r="B144" s="182"/>
      <c r="C144" s="189"/>
      <c r="D144" s="31" t="s">
        <v>49</v>
      </c>
      <c r="E144" s="22">
        <v>25</v>
      </c>
      <c r="F144" s="22">
        <v>10</v>
      </c>
      <c r="G144" s="24">
        <f>$G$78</f>
        <v>3.6999999999999998E-2</v>
      </c>
      <c r="H144" s="24">
        <f t="shared" si="86"/>
        <v>0.92499999999999993</v>
      </c>
      <c r="I144" s="25"/>
      <c r="J144" s="24">
        <f t="shared" si="87"/>
        <v>0.37</v>
      </c>
      <c r="K144" s="25"/>
      <c r="L144" s="24"/>
      <c r="M144" s="24"/>
      <c r="N144" s="24"/>
      <c r="O144" s="24"/>
      <c r="P144" s="24"/>
      <c r="Q144" s="24"/>
      <c r="R144" s="24"/>
      <c r="S144" s="26"/>
      <c r="T144" s="24"/>
      <c r="U144" s="27"/>
      <c r="V144" s="27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116"/>
      <c r="AJ144" s="117"/>
      <c r="AK144" s="117">
        <f t="shared" si="79"/>
        <v>0</v>
      </c>
      <c r="AL144" s="117">
        <f>AJ144*$AL$9</f>
        <v>0</v>
      </c>
      <c r="AM144" s="116">
        <f t="shared" si="88"/>
        <v>0</v>
      </c>
      <c r="AN144" s="117">
        <f t="shared" si="88"/>
        <v>0</v>
      </c>
      <c r="AO144" s="117"/>
      <c r="AP144" s="116">
        <f t="shared" si="89"/>
        <v>0</v>
      </c>
      <c r="AQ144" s="117">
        <f t="shared" si="89"/>
        <v>0</v>
      </c>
    </row>
    <row r="145" spans="1:43" ht="25.5" customHeight="1">
      <c r="A145" s="186" t="s">
        <v>261</v>
      </c>
      <c r="B145" s="181" t="s">
        <v>262</v>
      </c>
      <c r="C145" s="188" t="s">
        <v>178</v>
      </c>
      <c r="D145" s="31" t="s">
        <v>179</v>
      </c>
      <c r="E145" s="22">
        <v>40</v>
      </c>
      <c r="F145" s="22">
        <v>10</v>
      </c>
      <c r="G145" s="24">
        <f>$G$77</f>
        <v>4.5999999999999999E-2</v>
      </c>
      <c r="H145" s="24">
        <f t="shared" si="86"/>
        <v>1.8399999999999999</v>
      </c>
      <c r="I145" s="25">
        <f>H145+H146</f>
        <v>2.58</v>
      </c>
      <c r="J145" s="24">
        <f t="shared" si="87"/>
        <v>0.45999999999999996</v>
      </c>
      <c r="K145" s="25">
        <f>J145+J146</f>
        <v>0.83</v>
      </c>
      <c r="L145" s="24"/>
      <c r="M145" s="24"/>
      <c r="N145" s="24"/>
      <c r="O145" s="24">
        <f>I145*$Q$7</f>
        <v>3.8699999999999998E-2</v>
      </c>
      <c r="P145" s="24">
        <f>K145*$Q$7</f>
        <v>1.2449999999999999E-2</v>
      </c>
      <c r="Q145" s="24"/>
      <c r="R145" s="24">
        <f>I145*$T$7</f>
        <v>0.87720000000000009</v>
      </c>
      <c r="S145" s="26">
        <f>K145*$T$7</f>
        <v>0.28220000000000001</v>
      </c>
      <c r="T145" s="24"/>
      <c r="U145" s="27">
        <f>I145*$W$7</f>
        <v>2.5800000000000004E-4</v>
      </c>
      <c r="V145" s="27">
        <f>K145*$W$7</f>
        <v>8.2999999999999998E-5</v>
      </c>
      <c r="W145" s="24"/>
      <c r="X145" s="24">
        <f>I145*$Z$7</f>
        <v>1.964412</v>
      </c>
      <c r="Y145" s="24">
        <f>K145*$Z$7</f>
        <v>0.63196199999999991</v>
      </c>
      <c r="Z145" s="24"/>
      <c r="AA145" s="24">
        <f>I145+O145+R145+U145+X145</f>
        <v>5.4605700000000006</v>
      </c>
      <c r="AB145" s="24">
        <f>K145+P145+S145+V145+Y145</f>
        <v>1.7566949999999999</v>
      </c>
      <c r="AC145" s="24">
        <f>AA145*$AE$7</f>
        <v>1.638171</v>
      </c>
      <c r="AD145" s="24">
        <f>AB145*$AE$7</f>
        <v>0.52700849999999999</v>
      </c>
      <c r="AE145" s="24"/>
      <c r="AF145" s="24">
        <f>(AA145+AC145)*$AH$7</f>
        <v>0.21296223</v>
      </c>
      <c r="AG145" s="24">
        <f>(AB145+AD145)*$AH$7</f>
        <v>6.8511104999999989E-2</v>
      </c>
      <c r="AH145" s="24"/>
      <c r="AI145" s="116">
        <v>7.68</v>
      </c>
      <c r="AJ145" s="117">
        <v>2.4700000000000002</v>
      </c>
      <c r="AK145" s="117">
        <f t="shared" si="79"/>
        <v>8.0640000000000001</v>
      </c>
      <c r="AL145" s="117">
        <f>AJ145*$AL$9</f>
        <v>2.5935000000000001</v>
      </c>
      <c r="AM145" s="116">
        <f t="shared" si="88"/>
        <v>1.6128</v>
      </c>
      <c r="AN145" s="117">
        <f t="shared" si="88"/>
        <v>0.51870000000000005</v>
      </c>
      <c r="AO145" s="117"/>
      <c r="AP145" s="116">
        <f t="shared" si="89"/>
        <v>9.6768000000000001</v>
      </c>
      <c r="AQ145" s="117">
        <f t="shared" si="89"/>
        <v>3.1122000000000001</v>
      </c>
    </row>
    <row r="146" spans="1:43" ht="51.75" hidden="1" customHeight="1">
      <c r="A146" s="187"/>
      <c r="B146" s="182"/>
      <c r="C146" s="189"/>
      <c r="D146" s="31" t="s">
        <v>49</v>
      </c>
      <c r="E146" s="22">
        <v>20</v>
      </c>
      <c r="F146" s="22">
        <v>10</v>
      </c>
      <c r="G146" s="24">
        <f>$G$78</f>
        <v>3.6999999999999998E-2</v>
      </c>
      <c r="H146" s="24">
        <f t="shared" si="86"/>
        <v>0.74</v>
      </c>
      <c r="I146" s="25"/>
      <c r="J146" s="24">
        <f t="shared" si="87"/>
        <v>0.37</v>
      </c>
      <c r="K146" s="25"/>
      <c r="L146" s="24"/>
      <c r="M146" s="24"/>
      <c r="N146" s="24"/>
      <c r="O146" s="24"/>
      <c r="P146" s="24"/>
      <c r="Q146" s="24"/>
      <c r="R146" s="24"/>
      <c r="S146" s="26"/>
      <c r="T146" s="24"/>
      <c r="U146" s="27"/>
      <c r="V146" s="27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116"/>
      <c r="AJ146" s="117"/>
      <c r="AK146" s="117">
        <f t="shared" si="79"/>
        <v>0</v>
      </c>
      <c r="AL146" s="117"/>
      <c r="AM146" s="116"/>
      <c r="AN146" s="117"/>
      <c r="AO146" s="117"/>
      <c r="AP146" s="116"/>
      <c r="AQ146" s="117"/>
    </row>
    <row r="147" spans="1:43" ht="18.75" customHeight="1">
      <c r="A147" s="114" t="s">
        <v>263</v>
      </c>
      <c r="B147" s="30" t="s">
        <v>264</v>
      </c>
      <c r="C147" s="115"/>
      <c r="D147" s="31"/>
      <c r="E147" s="22"/>
      <c r="F147" s="22"/>
      <c r="G147" s="24"/>
      <c r="H147" s="24"/>
      <c r="I147" s="25"/>
      <c r="J147" s="24"/>
      <c r="K147" s="25"/>
      <c r="L147" s="24"/>
      <c r="M147" s="24"/>
      <c r="N147" s="24"/>
      <c r="O147" s="24"/>
      <c r="P147" s="24"/>
      <c r="Q147" s="24"/>
      <c r="R147" s="24"/>
      <c r="S147" s="26"/>
      <c r="T147" s="24"/>
      <c r="U147" s="27"/>
      <c r="V147" s="27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116"/>
      <c r="AJ147" s="117"/>
      <c r="AK147" s="117"/>
      <c r="AL147" s="117"/>
      <c r="AM147" s="116"/>
      <c r="AN147" s="117"/>
      <c r="AO147" s="117"/>
      <c r="AP147" s="116"/>
      <c r="AQ147" s="117"/>
    </row>
    <row r="148" spans="1:43" ht="25.5" customHeight="1">
      <c r="A148" s="186" t="s">
        <v>265</v>
      </c>
      <c r="B148" s="181" t="s">
        <v>266</v>
      </c>
      <c r="C148" s="188" t="s">
        <v>178</v>
      </c>
      <c r="D148" s="31" t="s">
        <v>179</v>
      </c>
      <c r="E148" s="22">
        <v>10</v>
      </c>
      <c r="F148" s="22">
        <v>5</v>
      </c>
      <c r="G148" s="24">
        <f>$G$77</f>
        <v>4.5999999999999999E-2</v>
      </c>
      <c r="H148" s="24">
        <f t="shared" si="86"/>
        <v>0.45999999999999996</v>
      </c>
      <c r="I148" s="25">
        <f>H148+H149</f>
        <v>1.3849999999999998</v>
      </c>
      <c r="J148" s="24">
        <f t="shared" si="87"/>
        <v>0.22999999999999998</v>
      </c>
      <c r="K148" s="25">
        <f>J148+J149</f>
        <v>0.41499999999999998</v>
      </c>
      <c r="L148" s="24"/>
      <c r="M148" s="24"/>
      <c r="N148" s="24"/>
      <c r="O148" s="24">
        <f>I148*$Q$7</f>
        <v>2.0774999999999995E-2</v>
      </c>
      <c r="P148" s="24">
        <f>K148*$Q$7</f>
        <v>6.2249999999999996E-3</v>
      </c>
      <c r="Q148" s="24"/>
      <c r="R148" s="24">
        <f>I148*$T$7</f>
        <v>0.47089999999999999</v>
      </c>
      <c r="S148" s="26">
        <f>K148*$T$7</f>
        <v>0.1411</v>
      </c>
      <c r="T148" s="24"/>
      <c r="U148" s="27">
        <f>I148*$W$7</f>
        <v>1.3849999999999998E-4</v>
      </c>
      <c r="V148" s="27">
        <f>K148*$W$7</f>
        <v>4.1499999999999999E-5</v>
      </c>
      <c r="W148" s="24"/>
      <c r="X148" s="24">
        <f>I148*$Z$7</f>
        <v>1.0545389999999999</v>
      </c>
      <c r="Y148" s="24">
        <f>K148*$Z$7</f>
        <v>0.31598099999999996</v>
      </c>
      <c r="Z148" s="24"/>
      <c r="AA148" s="24">
        <f>I148+O148+R148+U148+X148</f>
        <v>2.9313524999999996</v>
      </c>
      <c r="AB148" s="24">
        <f>K148+P148+S148+V148+Y148</f>
        <v>0.87834749999999995</v>
      </c>
      <c r="AC148" s="24">
        <f>AA148*$AE$7</f>
        <v>0.87940574999999988</v>
      </c>
      <c r="AD148" s="24">
        <f>AB148*$AE$7</f>
        <v>0.26350425</v>
      </c>
      <c r="AE148" s="24"/>
      <c r="AF148" s="24">
        <f>(AA148+AC148)*$AH$7</f>
        <v>0.11432274749999997</v>
      </c>
      <c r="AG148" s="24">
        <f>(AB148+AD148)*$AH$7</f>
        <v>3.4255552499999994E-2</v>
      </c>
      <c r="AH148" s="24"/>
      <c r="AI148" s="116">
        <v>4.13</v>
      </c>
      <c r="AJ148" s="117">
        <v>1.24</v>
      </c>
      <c r="AK148" s="117">
        <f t="shared" si="79"/>
        <v>4.3365</v>
      </c>
      <c r="AL148" s="117">
        <f>AJ148*$AL$9</f>
        <v>1.302</v>
      </c>
      <c r="AM148" s="116">
        <f t="shared" ref="AM148:AN150" si="90">AK148*$AO$7</f>
        <v>0.86730000000000007</v>
      </c>
      <c r="AN148" s="117">
        <f t="shared" si="90"/>
        <v>0.26040000000000002</v>
      </c>
      <c r="AO148" s="117"/>
      <c r="AP148" s="116">
        <f t="shared" ref="AP148:AQ152" si="91">AK148+AM148</f>
        <v>5.2038000000000002</v>
      </c>
      <c r="AQ148" s="117">
        <f t="shared" si="91"/>
        <v>1.5624</v>
      </c>
    </row>
    <row r="149" spans="1:43" ht="51.75" hidden="1" customHeight="1">
      <c r="A149" s="187"/>
      <c r="B149" s="182"/>
      <c r="C149" s="189"/>
      <c r="D149" s="31" t="s">
        <v>49</v>
      </c>
      <c r="E149" s="22">
        <v>25</v>
      </c>
      <c r="F149" s="22">
        <v>5</v>
      </c>
      <c r="G149" s="24">
        <f>$G$78</f>
        <v>3.6999999999999998E-2</v>
      </c>
      <c r="H149" s="24">
        <f t="shared" si="86"/>
        <v>0.92499999999999993</v>
      </c>
      <c r="I149" s="25"/>
      <c r="J149" s="24">
        <f t="shared" si="87"/>
        <v>0.185</v>
      </c>
      <c r="K149" s="25"/>
      <c r="L149" s="24"/>
      <c r="M149" s="24"/>
      <c r="N149" s="24"/>
      <c r="O149" s="24"/>
      <c r="P149" s="24"/>
      <c r="Q149" s="24"/>
      <c r="R149" s="24"/>
      <c r="S149" s="26"/>
      <c r="T149" s="24"/>
      <c r="U149" s="27"/>
      <c r="V149" s="27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116"/>
      <c r="AJ149" s="117"/>
      <c r="AK149" s="117">
        <f t="shared" si="79"/>
        <v>0</v>
      </c>
      <c r="AL149" s="117"/>
      <c r="AM149" s="116">
        <f t="shared" si="90"/>
        <v>0</v>
      </c>
      <c r="AN149" s="117">
        <f t="shared" si="90"/>
        <v>0</v>
      </c>
      <c r="AO149" s="117"/>
      <c r="AP149" s="116">
        <f t="shared" si="91"/>
        <v>0</v>
      </c>
      <c r="AQ149" s="117">
        <f t="shared" si="91"/>
        <v>0</v>
      </c>
    </row>
    <row r="150" spans="1:43" ht="46.5" customHeight="1">
      <c r="A150" s="186" t="s">
        <v>267</v>
      </c>
      <c r="B150" s="181" t="s">
        <v>268</v>
      </c>
      <c r="C150" s="188" t="s">
        <v>178</v>
      </c>
      <c r="D150" s="31" t="s">
        <v>179</v>
      </c>
      <c r="E150" s="22">
        <v>10</v>
      </c>
      <c r="F150" s="22">
        <v>5</v>
      </c>
      <c r="G150" s="24">
        <f>$G$77</f>
        <v>4.5999999999999999E-2</v>
      </c>
      <c r="H150" s="24">
        <f t="shared" si="86"/>
        <v>0.45999999999999996</v>
      </c>
      <c r="I150" s="25">
        <f>H150+H151</f>
        <v>1.3849999999999998</v>
      </c>
      <c r="J150" s="24">
        <f t="shared" si="87"/>
        <v>0.22999999999999998</v>
      </c>
      <c r="K150" s="25">
        <f>J150+J151</f>
        <v>0.41499999999999998</v>
      </c>
      <c r="L150" s="24"/>
      <c r="M150" s="24"/>
      <c r="N150" s="24"/>
      <c r="O150" s="24">
        <f>I150*$Q$7</f>
        <v>2.0774999999999995E-2</v>
      </c>
      <c r="P150" s="24">
        <f>K150*$Q$7</f>
        <v>6.2249999999999996E-3</v>
      </c>
      <c r="Q150" s="24"/>
      <c r="R150" s="24">
        <f>I150*$T$7</f>
        <v>0.47089999999999999</v>
      </c>
      <c r="S150" s="26">
        <f>K150*$T$7</f>
        <v>0.1411</v>
      </c>
      <c r="T150" s="24"/>
      <c r="U150" s="27">
        <f>I150*$W$7</f>
        <v>1.3849999999999998E-4</v>
      </c>
      <c r="V150" s="27">
        <f>K150*$W$7</f>
        <v>4.1499999999999999E-5</v>
      </c>
      <c r="W150" s="24"/>
      <c r="X150" s="24">
        <f>I150*$Z$7</f>
        <v>1.0545389999999999</v>
      </c>
      <c r="Y150" s="24">
        <f>K150*$Z$7</f>
        <v>0.31598099999999996</v>
      </c>
      <c r="Z150" s="24"/>
      <c r="AA150" s="24">
        <f>I150+O150+R150+U150+X150</f>
        <v>2.9313524999999996</v>
      </c>
      <c r="AB150" s="24">
        <f>K150+P150+S150+V150+Y150</f>
        <v>0.87834749999999995</v>
      </c>
      <c r="AC150" s="24">
        <f>AA150*$AE$7</f>
        <v>0.87940574999999988</v>
      </c>
      <c r="AD150" s="24">
        <f>AB150*$AE$7</f>
        <v>0.26350425</v>
      </c>
      <c r="AE150" s="24"/>
      <c r="AF150" s="24">
        <f>(AA150+AC150)*$AH$7</f>
        <v>0.11432274749999997</v>
      </c>
      <c r="AG150" s="24">
        <f>(AB150+AD150)*$AH$7</f>
        <v>3.4255552499999994E-2</v>
      </c>
      <c r="AH150" s="24"/>
      <c r="AI150" s="116">
        <v>4.13</v>
      </c>
      <c r="AJ150" s="117">
        <v>1.24</v>
      </c>
      <c r="AK150" s="117">
        <f t="shared" si="79"/>
        <v>4.3365</v>
      </c>
      <c r="AL150" s="117">
        <f>AJ150*$AL$9</f>
        <v>1.302</v>
      </c>
      <c r="AM150" s="116">
        <f t="shared" si="90"/>
        <v>0.86730000000000007</v>
      </c>
      <c r="AN150" s="117">
        <f t="shared" si="90"/>
        <v>0.26040000000000002</v>
      </c>
      <c r="AO150" s="117"/>
      <c r="AP150" s="116">
        <f t="shared" si="91"/>
        <v>5.2038000000000002</v>
      </c>
      <c r="AQ150" s="117">
        <f t="shared" si="91"/>
        <v>1.5624</v>
      </c>
    </row>
    <row r="151" spans="1:43" ht="51.75" hidden="1" customHeight="1">
      <c r="A151" s="187"/>
      <c r="B151" s="182"/>
      <c r="C151" s="189"/>
      <c r="D151" s="31" t="s">
        <v>49</v>
      </c>
      <c r="E151" s="22">
        <v>25</v>
      </c>
      <c r="F151" s="22">
        <v>5</v>
      </c>
      <c r="G151" s="24">
        <f>$G$78</f>
        <v>3.6999999999999998E-2</v>
      </c>
      <c r="H151" s="24">
        <f t="shared" si="86"/>
        <v>0.92499999999999993</v>
      </c>
      <c r="I151" s="25"/>
      <c r="J151" s="24">
        <f t="shared" si="87"/>
        <v>0.185</v>
      </c>
      <c r="K151" s="25"/>
      <c r="L151" s="24"/>
      <c r="M151" s="24"/>
      <c r="N151" s="24"/>
      <c r="O151" s="24"/>
      <c r="P151" s="24"/>
      <c r="Q151" s="24"/>
      <c r="R151" s="24"/>
      <c r="S151" s="26"/>
      <c r="T151" s="24"/>
      <c r="U151" s="27"/>
      <c r="V151" s="27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116"/>
      <c r="AJ151" s="117"/>
      <c r="AK151" s="117">
        <f t="shared" si="79"/>
        <v>0</v>
      </c>
      <c r="AL151" s="117">
        <f>AJ151*$AL$9</f>
        <v>0</v>
      </c>
      <c r="AM151" s="116"/>
      <c r="AN151" s="117">
        <f>AL151*$AO$7</f>
        <v>0</v>
      </c>
      <c r="AO151" s="117"/>
      <c r="AP151" s="116">
        <f t="shared" si="91"/>
        <v>0</v>
      </c>
      <c r="AQ151" s="117">
        <f t="shared" si="91"/>
        <v>0</v>
      </c>
    </row>
    <row r="152" spans="1:43" ht="61.5" customHeight="1">
      <c r="A152" s="186" t="s">
        <v>269</v>
      </c>
      <c r="B152" s="181" t="s">
        <v>270</v>
      </c>
      <c r="C152" s="188" t="s">
        <v>178</v>
      </c>
      <c r="D152" s="31" t="s">
        <v>179</v>
      </c>
      <c r="E152" s="22">
        <v>5</v>
      </c>
      <c r="F152" s="22"/>
      <c r="G152" s="24">
        <f>$G$77</f>
        <v>4.5999999999999999E-2</v>
      </c>
      <c r="H152" s="24">
        <f t="shared" si="86"/>
        <v>0.22999999999999998</v>
      </c>
      <c r="I152" s="25">
        <f>H152+H153</f>
        <v>0.97</v>
      </c>
      <c r="J152" s="24">
        <f t="shared" si="87"/>
        <v>0</v>
      </c>
      <c r="K152" s="25">
        <f>J152+J153</f>
        <v>0</v>
      </c>
      <c r="L152" s="24"/>
      <c r="M152" s="24"/>
      <c r="N152" s="24"/>
      <c r="O152" s="24">
        <f>I152*$Q$7</f>
        <v>1.4549999999999999E-2</v>
      </c>
      <c r="P152" s="24">
        <f>K152*$Q$7</f>
        <v>0</v>
      </c>
      <c r="Q152" s="24"/>
      <c r="R152" s="24">
        <f>I152*$T$7</f>
        <v>0.32980000000000004</v>
      </c>
      <c r="S152" s="26">
        <f>K152*$T$7</f>
        <v>0</v>
      </c>
      <c r="T152" s="24"/>
      <c r="U152" s="27">
        <f>I152*$W$7</f>
        <v>9.7E-5</v>
      </c>
      <c r="V152" s="27">
        <f>K152*$W$7</f>
        <v>0</v>
      </c>
      <c r="W152" s="24"/>
      <c r="X152" s="24">
        <f>I152*$Z$7</f>
        <v>0.73855799999999994</v>
      </c>
      <c r="Y152" s="24">
        <f>K152*$Z$7</f>
        <v>0</v>
      </c>
      <c r="Z152" s="24"/>
      <c r="AA152" s="24">
        <f>I152+O152+R152+U152+X152</f>
        <v>2.0530049999999997</v>
      </c>
      <c r="AB152" s="24">
        <f>K152+P152+S152+V152+Y152</f>
        <v>0</v>
      </c>
      <c r="AC152" s="24">
        <f>AA152*$AE$7</f>
        <v>0.61590149999999988</v>
      </c>
      <c r="AD152" s="24">
        <f>AB152*$AE$7</f>
        <v>0</v>
      </c>
      <c r="AE152" s="24"/>
      <c r="AF152" s="24">
        <f>(AA152+AC152)*$AH$7</f>
        <v>8.006719499999998E-2</v>
      </c>
      <c r="AG152" s="24">
        <f>(AB152+AD152)*$AH$7</f>
        <v>0</v>
      </c>
      <c r="AH152" s="24"/>
      <c r="AI152" s="116">
        <v>2.89</v>
      </c>
      <c r="AJ152" s="117">
        <f>AB152+AD152+AG152</f>
        <v>0</v>
      </c>
      <c r="AK152" s="117">
        <f t="shared" si="79"/>
        <v>3.0345000000000004</v>
      </c>
      <c r="AL152" s="117">
        <f>AJ152*$AL$9</f>
        <v>0</v>
      </c>
      <c r="AM152" s="116">
        <f>AK152*$AO$7</f>
        <v>0.60690000000000011</v>
      </c>
      <c r="AN152" s="117">
        <f>AL152*$AO$7</f>
        <v>0</v>
      </c>
      <c r="AO152" s="117"/>
      <c r="AP152" s="116">
        <f t="shared" si="91"/>
        <v>3.6414000000000004</v>
      </c>
      <c r="AQ152" s="117">
        <f t="shared" si="91"/>
        <v>0</v>
      </c>
    </row>
    <row r="153" spans="1:43" ht="24.75" hidden="1" customHeight="1">
      <c r="A153" s="187"/>
      <c r="B153" s="182"/>
      <c r="C153" s="189"/>
      <c r="D153" s="31" t="s">
        <v>49</v>
      </c>
      <c r="E153" s="22">
        <v>20</v>
      </c>
      <c r="F153" s="22"/>
      <c r="G153" s="24">
        <f>$G$78</f>
        <v>3.6999999999999998E-2</v>
      </c>
      <c r="H153" s="24">
        <f t="shared" si="86"/>
        <v>0.74</v>
      </c>
      <c r="I153" s="25"/>
      <c r="J153" s="24"/>
      <c r="K153" s="25"/>
      <c r="L153" s="24"/>
      <c r="M153" s="24"/>
      <c r="N153" s="24"/>
      <c r="O153" s="24"/>
      <c r="P153" s="24"/>
      <c r="Q153" s="24"/>
      <c r="R153" s="24"/>
      <c r="S153" s="26"/>
      <c r="T153" s="24"/>
      <c r="U153" s="27"/>
      <c r="V153" s="27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116"/>
      <c r="AJ153" s="117"/>
      <c r="AK153" s="117"/>
      <c r="AL153" s="117"/>
      <c r="AM153" s="116"/>
      <c r="AN153" s="117"/>
      <c r="AO153" s="117"/>
      <c r="AP153" s="116"/>
      <c r="AQ153" s="117"/>
    </row>
    <row r="154" spans="1:43" ht="126" customHeight="1">
      <c r="A154" s="186" t="s">
        <v>271</v>
      </c>
      <c r="B154" s="181" t="s">
        <v>272</v>
      </c>
      <c r="C154" s="188" t="s">
        <v>178</v>
      </c>
      <c r="D154" s="31" t="s">
        <v>179</v>
      </c>
      <c r="E154" s="22">
        <v>5</v>
      </c>
      <c r="F154" s="22"/>
      <c r="G154" s="24">
        <f>$G$77</f>
        <v>4.5999999999999999E-2</v>
      </c>
      <c r="H154" s="24">
        <f t="shared" si="86"/>
        <v>0.22999999999999998</v>
      </c>
      <c r="I154" s="25">
        <f>H154+H155</f>
        <v>0.97</v>
      </c>
      <c r="J154" s="24">
        <f t="shared" si="87"/>
        <v>0</v>
      </c>
      <c r="K154" s="25">
        <f>J154+J155</f>
        <v>0</v>
      </c>
      <c r="L154" s="24"/>
      <c r="M154" s="24"/>
      <c r="N154" s="24"/>
      <c r="O154" s="24">
        <f>I154*$Q$7</f>
        <v>1.4549999999999999E-2</v>
      </c>
      <c r="P154" s="24">
        <f>K154*$Q$7</f>
        <v>0</v>
      </c>
      <c r="Q154" s="24"/>
      <c r="R154" s="24">
        <f>I154*$T$7</f>
        <v>0.32980000000000004</v>
      </c>
      <c r="S154" s="26">
        <f>K154*$T$7</f>
        <v>0</v>
      </c>
      <c r="T154" s="24"/>
      <c r="U154" s="27">
        <f>I154*$W$7</f>
        <v>9.7E-5</v>
      </c>
      <c r="V154" s="27">
        <f>K154*$W$7</f>
        <v>0</v>
      </c>
      <c r="W154" s="24"/>
      <c r="X154" s="24">
        <f>I154*$Z$7</f>
        <v>0.73855799999999994</v>
      </c>
      <c r="Y154" s="24">
        <f>K154*$Z$7</f>
        <v>0</v>
      </c>
      <c r="Z154" s="24"/>
      <c r="AA154" s="24">
        <f>I154+O154+R154+U154+X154</f>
        <v>2.0530049999999997</v>
      </c>
      <c r="AB154" s="24">
        <f>K154+P154+S154+V154+Y154</f>
        <v>0</v>
      </c>
      <c r="AC154" s="24">
        <f>AA154*$AE$7</f>
        <v>0.61590149999999988</v>
      </c>
      <c r="AD154" s="24">
        <f>AB154*$AE$7</f>
        <v>0</v>
      </c>
      <c r="AE154" s="24"/>
      <c r="AF154" s="24">
        <f>(AA154+AC154)*$AH$7</f>
        <v>8.006719499999998E-2</v>
      </c>
      <c r="AG154" s="24">
        <f>(AB154+AD154)*$AH$7</f>
        <v>0</v>
      </c>
      <c r="AH154" s="24"/>
      <c r="AI154" s="116">
        <v>2.89</v>
      </c>
      <c r="AJ154" s="117">
        <f>AB154+AD154+AG154</f>
        <v>0</v>
      </c>
      <c r="AK154" s="117">
        <f>AI154*$AK$9</f>
        <v>3.0345000000000004</v>
      </c>
      <c r="AL154" s="117">
        <f>AJ154*$AL$9</f>
        <v>0</v>
      </c>
      <c r="AM154" s="116">
        <f t="shared" ref="AM154:AN157" si="92">AK154*$AO$7</f>
        <v>0.60690000000000011</v>
      </c>
      <c r="AN154" s="117">
        <f t="shared" si="92"/>
        <v>0</v>
      </c>
      <c r="AO154" s="117"/>
      <c r="AP154" s="116">
        <f t="shared" ref="AP154:AQ157" si="93">AK154+AM154</f>
        <v>3.6414000000000004</v>
      </c>
      <c r="AQ154" s="117">
        <f t="shared" si="93"/>
        <v>0</v>
      </c>
    </row>
    <row r="155" spans="1:43" ht="1.5" hidden="1" customHeight="1">
      <c r="A155" s="187"/>
      <c r="B155" s="182"/>
      <c r="C155" s="189"/>
      <c r="D155" s="31" t="s">
        <v>49</v>
      </c>
      <c r="E155" s="22">
        <v>20</v>
      </c>
      <c r="F155" s="22"/>
      <c r="G155" s="24">
        <f>$G$78</f>
        <v>3.6999999999999998E-2</v>
      </c>
      <c r="H155" s="24">
        <f t="shared" si="86"/>
        <v>0.74</v>
      </c>
      <c r="I155" s="25"/>
      <c r="J155" s="24"/>
      <c r="K155" s="25"/>
      <c r="L155" s="24"/>
      <c r="M155" s="24"/>
      <c r="N155" s="24"/>
      <c r="O155" s="24"/>
      <c r="P155" s="24"/>
      <c r="Q155" s="24"/>
      <c r="R155" s="24"/>
      <c r="S155" s="26"/>
      <c r="T155" s="24"/>
      <c r="U155" s="27"/>
      <c r="V155" s="27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116"/>
      <c r="AJ155" s="117"/>
      <c r="AK155" s="117">
        <f>AI155*$AK$9</f>
        <v>0</v>
      </c>
      <c r="AL155" s="117">
        <f>AJ155*$AL$9</f>
        <v>0</v>
      </c>
      <c r="AM155" s="116">
        <f t="shared" si="92"/>
        <v>0</v>
      </c>
      <c r="AN155" s="117">
        <f t="shared" si="92"/>
        <v>0</v>
      </c>
      <c r="AO155" s="117"/>
      <c r="AP155" s="116">
        <f t="shared" si="93"/>
        <v>0</v>
      </c>
      <c r="AQ155" s="117">
        <f t="shared" si="93"/>
        <v>0</v>
      </c>
    </row>
    <row r="156" spans="1:43" ht="28.5" customHeight="1">
      <c r="A156" s="114" t="s">
        <v>273</v>
      </c>
      <c r="B156" s="71" t="s">
        <v>274</v>
      </c>
      <c r="C156" s="115" t="s">
        <v>178</v>
      </c>
      <c r="D156" s="31" t="s">
        <v>179</v>
      </c>
      <c r="E156" s="22">
        <v>15</v>
      </c>
      <c r="F156" s="22">
        <v>3</v>
      </c>
      <c r="G156" s="24">
        <f>$G$77</f>
        <v>4.5999999999999999E-2</v>
      </c>
      <c r="H156" s="24">
        <f t="shared" si="86"/>
        <v>0.69</v>
      </c>
      <c r="I156" s="25">
        <f>H156</f>
        <v>0.69</v>
      </c>
      <c r="J156" s="24">
        <f t="shared" si="87"/>
        <v>0.13800000000000001</v>
      </c>
      <c r="K156" s="25">
        <f>J156</f>
        <v>0.13800000000000001</v>
      </c>
      <c r="L156" s="24"/>
      <c r="M156" s="24"/>
      <c r="N156" s="24"/>
      <c r="O156" s="24">
        <f>I156*$Q$7</f>
        <v>1.0349999999999998E-2</v>
      </c>
      <c r="P156" s="24">
        <f>K156*$Q$7</f>
        <v>2.0700000000000002E-3</v>
      </c>
      <c r="Q156" s="24"/>
      <c r="R156" s="24">
        <f>I156*$T$7</f>
        <v>0.2346</v>
      </c>
      <c r="S156" s="26">
        <f>K156*$T$7</f>
        <v>4.692000000000001E-2</v>
      </c>
      <c r="T156" s="24"/>
      <c r="U156" s="27">
        <f>I156*$W$7</f>
        <v>6.8999999999999997E-5</v>
      </c>
      <c r="V156" s="27">
        <f>K156*$W$7</f>
        <v>1.3800000000000002E-5</v>
      </c>
      <c r="W156" s="24"/>
      <c r="X156" s="24">
        <f>I156*$Z$7</f>
        <v>0.52536599999999989</v>
      </c>
      <c r="Y156" s="24">
        <f>K156*$Z$7</f>
        <v>0.10507320000000001</v>
      </c>
      <c r="Z156" s="24"/>
      <c r="AA156" s="24">
        <f>I156+O156+R156+U156+X156</f>
        <v>1.4603849999999998</v>
      </c>
      <c r="AB156" s="24">
        <f>K156+P156+S156+V156+Y156</f>
        <v>0.29207700000000003</v>
      </c>
      <c r="AC156" s="24">
        <f>AA156*$AE$7</f>
        <v>0.43811549999999994</v>
      </c>
      <c r="AD156" s="24">
        <f>AB156*$AE$7</f>
        <v>8.7623100000000009E-2</v>
      </c>
      <c r="AE156" s="24"/>
      <c r="AF156" s="24">
        <f>(AA156+AC156)*$AH$7</f>
        <v>5.6955014999999991E-2</v>
      </c>
      <c r="AG156" s="24">
        <f>(AB156+AD156)*$AH$7</f>
        <v>1.1391003E-2</v>
      </c>
      <c r="AH156" s="24"/>
      <c r="AI156" s="116">
        <v>2.06</v>
      </c>
      <c r="AJ156" s="117">
        <v>0.41</v>
      </c>
      <c r="AK156" s="117">
        <f>AI156*$AK$9</f>
        <v>2.1630000000000003</v>
      </c>
      <c r="AL156" s="117">
        <f>AJ156*$AL$9</f>
        <v>0.43049999999999999</v>
      </c>
      <c r="AM156" s="116">
        <f t="shared" si="92"/>
        <v>0.4326000000000001</v>
      </c>
      <c r="AN156" s="117">
        <f t="shared" si="92"/>
        <v>8.610000000000001E-2</v>
      </c>
      <c r="AO156" s="117"/>
      <c r="AP156" s="116">
        <f t="shared" si="93"/>
        <v>2.5956000000000001</v>
      </c>
      <c r="AQ156" s="117">
        <f t="shared" si="93"/>
        <v>0.51659999999999995</v>
      </c>
    </row>
    <row r="157" spans="1:43" ht="21" customHeight="1">
      <c r="A157" s="114" t="s">
        <v>275</v>
      </c>
      <c r="B157" s="71" t="s">
        <v>276</v>
      </c>
      <c r="C157" s="115" t="s">
        <v>178</v>
      </c>
      <c r="D157" s="31" t="s">
        <v>49</v>
      </c>
      <c r="E157" s="22">
        <v>10</v>
      </c>
      <c r="F157" s="22">
        <v>5</v>
      </c>
      <c r="G157" s="24">
        <f>$G$78</f>
        <v>3.6999999999999998E-2</v>
      </c>
      <c r="H157" s="24">
        <f t="shared" si="86"/>
        <v>0.37</v>
      </c>
      <c r="I157" s="25">
        <f>H157</f>
        <v>0.37</v>
      </c>
      <c r="J157" s="24">
        <f t="shared" si="87"/>
        <v>0.185</v>
      </c>
      <c r="K157" s="25">
        <f>J157</f>
        <v>0.185</v>
      </c>
      <c r="L157" s="24"/>
      <c r="M157" s="24"/>
      <c r="N157" s="24"/>
      <c r="O157" s="24">
        <f>I157*$Q$7</f>
        <v>5.5499999999999994E-3</v>
      </c>
      <c r="P157" s="24">
        <f>K157*$Q$7</f>
        <v>2.7749999999999997E-3</v>
      </c>
      <c r="Q157" s="24"/>
      <c r="R157" s="24">
        <f>I157*$T$7</f>
        <v>0.1258</v>
      </c>
      <c r="S157" s="26">
        <f>K157*$T$7</f>
        <v>6.2899999999999998E-2</v>
      </c>
      <c r="T157" s="24"/>
      <c r="U157" s="27">
        <f>I157*$W$7</f>
        <v>3.6999999999999998E-5</v>
      </c>
      <c r="V157" s="27">
        <f>K157*$W$7</f>
        <v>1.8499999999999999E-5</v>
      </c>
      <c r="W157" s="24"/>
      <c r="X157" s="24">
        <f>I157*$Z$7</f>
        <v>0.28171799999999997</v>
      </c>
      <c r="Y157" s="24">
        <f>K157*$Z$7</f>
        <v>0.14085899999999998</v>
      </c>
      <c r="Z157" s="24"/>
      <c r="AA157" s="24">
        <f>I157+O157+R157+U157+X157</f>
        <v>0.78310499999999994</v>
      </c>
      <c r="AB157" s="24">
        <f>K157+P157+S157+V157+Y157</f>
        <v>0.39155249999999997</v>
      </c>
      <c r="AC157" s="24">
        <f>AA157*$AE$7</f>
        <v>0.23493149999999996</v>
      </c>
      <c r="AD157" s="24">
        <f>AB157*$AE$7</f>
        <v>0.11746574999999998</v>
      </c>
      <c r="AE157" s="24"/>
      <c r="AF157" s="24">
        <f>(AA157+AC157)*$AH$7</f>
        <v>3.0541095000000001E-2</v>
      </c>
      <c r="AG157" s="24">
        <f>(AB157+AD157)*$AH$7</f>
        <v>1.52705475E-2</v>
      </c>
      <c r="AH157" s="24"/>
      <c r="AI157" s="116">
        <v>1.1000000000000001</v>
      </c>
      <c r="AJ157" s="117">
        <v>0.55000000000000004</v>
      </c>
      <c r="AK157" s="117">
        <f>AI157*$AK$9</f>
        <v>1.1550000000000002</v>
      </c>
      <c r="AL157" s="117">
        <f>AJ157*$AL$9</f>
        <v>0.57750000000000012</v>
      </c>
      <c r="AM157" s="116">
        <f t="shared" si="92"/>
        <v>0.23100000000000007</v>
      </c>
      <c r="AN157" s="117">
        <f t="shared" si="92"/>
        <v>0.11550000000000003</v>
      </c>
      <c r="AO157" s="117"/>
      <c r="AP157" s="116">
        <f t="shared" si="93"/>
        <v>1.3860000000000003</v>
      </c>
      <c r="AQ157" s="117">
        <f t="shared" si="93"/>
        <v>0.69300000000000017</v>
      </c>
    </row>
    <row r="158" spans="1:43" s="128" customFormat="1">
      <c r="A158" s="129" t="s">
        <v>277</v>
      </c>
      <c r="B158" s="60" t="s">
        <v>278</v>
      </c>
      <c r="C158" s="124"/>
      <c r="D158" s="50"/>
      <c r="E158" s="51"/>
      <c r="F158" s="51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3"/>
      <c r="T158" s="52"/>
      <c r="U158" s="55"/>
      <c r="V158" s="55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125"/>
      <c r="AJ158" s="126"/>
      <c r="AK158" s="126"/>
      <c r="AL158" s="126"/>
      <c r="AM158" s="125"/>
      <c r="AN158" s="126"/>
      <c r="AO158" s="126"/>
      <c r="AP158" s="125"/>
      <c r="AQ158" s="126"/>
    </row>
    <row r="159" spans="1:43" s="145" customFormat="1" ht="39.75" customHeight="1">
      <c r="A159" s="135" t="s">
        <v>279</v>
      </c>
      <c r="B159" s="136" t="s">
        <v>280</v>
      </c>
      <c r="C159" s="137"/>
      <c r="D159" s="138"/>
      <c r="E159" s="139"/>
      <c r="F159" s="139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1"/>
      <c r="T159" s="140"/>
      <c r="U159" s="142"/>
      <c r="V159" s="142"/>
      <c r="W159" s="140"/>
      <c r="X159" s="140"/>
      <c r="Y159" s="140"/>
      <c r="Z159" s="140"/>
      <c r="AA159" s="140"/>
      <c r="AB159" s="140"/>
      <c r="AC159" s="140"/>
      <c r="AD159" s="140"/>
      <c r="AE159" s="140"/>
      <c r="AF159" s="140"/>
      <c r="AG159" s="140"/>
      <c r="AH159" s="140"/>
      <c r="AI159" s="143"/>
      <c r="AJ159" s="144"/>
      <c r="AK159" s="144"/>
      <c r="AL159" s="144"/>
      <c r="AM159" s="143"/>
      <c r="AN159" s="144"/>
      <c r="AO159" s="144"/>
      <c r="AP159" s="143"/>
      <c r="AQ159" s="144"/>
    </row>
    <row r="160" spans="1:43" ht="23.25" customHeight="1">
      <c r="A160" s="186" t="s">
        <v>281</v>
      </c>
      <c r="B160" s="181" t="s">
        <v>282</v>
      </c>
      <c r="C160" s="188" t="s">
        <v>178</v>
      </c>
      <c r="D160" s="31" t="s">
        <v>179</v>
      </c>
      <c r="E160" s="22">
        <v>10</v>
      </c>
      <c r="F160" s="22">
        <v>5</v>
      </c>
      <c r="G160" s="24">
        <f>$G$77</f>
        <v>4.5999999999999999E-2</v>
      </c>
      <c r="H160" s="24">
        <f t="shared" si="86"/>
        <v>0.45999999999999996</v>
      </c>
      <c r="I160" s="25">
        <f>H160+H161</f>
        <v>0.83</v>
      </c>
      <c r="J160" s="24">
        <f t="shared" si="87"/>
        <v>0.22999999999999998</v>
      </c>
      <c r="K160" s="25">
        <f>J160+J161</f>
        <v>0.41499999999999998</v>
      </c>
      <c r="L160" s="24"/>
      <c r="M160" s="24"/>
      <c r="N160" s="24"/>
      <c r="O160" s="24">
        <f>I160*$Q$7</f>
        <v>1.2449999999999999E-2</v>
      </c>
      <c r="P160" s="24">
        <f>K160*$Q$7</f>
        <v>6.2249999999999996E-3</v>
      </c>
      <c r="Q160" s="24"/>
      <c r="R160" s="24">
        <f>I160*$T$7</f>
        <v>0.28220000000000001</v>
      </c>
      <c r="S160" s="26">
        <f>K160*$T$7</f>
        <v>0.1411</v>
      </c>
      <c r="T160" s="24"/>
      <c r="U160" s="27">
        <f>I160*$W$7</f>
        <v>8.2999999999999998E-5</v>
      </c>
      <c r="V160" s="27">
        <f>K160*$W$7</f>
        <v>4.1499999999999999E-5</v>
      </c>
      <c r="W160" s="24"/>
      <c r="X160" s="24">
        <f>I160*$Z$7</f>
        <v>0.63196199999999991</v>
      </c>
      <c r="Y160" s="24">
        <f>K160*$Z$7</f>
        <v>0.31598099999999996</v>
      </c>
      <c r="Z160" s="24"/>
      <c r="AA160" s="24">
        <f>I160+O160+R160+U160+X160</f>
        <v>1.7566949999999999</v>
      </c>
      <c r="AB160" s="24">
        <f>K160+P160+S160+V160+Y160</f>
        <v>0.87834749999999995</v>
      </c>
      <c r="AC160" s="24">
        <f>AA160*$AE$7</f>
        <v>0.52700849999999999</v>
      </c>
      <c r="AD160" s="24">
        <f>AB160*$AE$7</f>
        <v>0.26350425</v>
      </c>
      <c r="AE160" s="24"/>
      <c r="AF160" s="24">
        <f>(AA160+AC160)*$AH$7</f>
        <v>6.8511104999999989E-2</v>
      </c>
      <c r="AG160" s="24">
        <f>(AB160+AD160)*$AH$7</f>
        <v>3.4255552499999994E-2</v>
      </c>
      <c r="AH160" s="24"/>
      <c r="AI160" s="116">
        <v>2.4700000000000002</v>
      </c>
      <c r="AJ160" s="117">
        <v>1.24</v>
      </c>
      <c r="AK160" s="117">
        <f>AI160*$AK$9</f>
        <v>2.5935000000000001</v>
      </c>
      <c r="AL160" s="117">
        <f>AJ160*$AL$9</f>
        <v>1.302</v>
      </c>
      <c r="AM160" s="116">
        <f>AK160*$AO$7</f>
        <v>0.51870000000000005</v>
      </c>
      <c r="AN160" s="117">
        <f>AL160*$AO$7</f>
        <v>0.26040000000000002</v>
      </c>
      <c r="AO160" s="117"/>
      <c r="AP160" s="116">
        <f>AK160+AM160</f>
        <v>3.1122000000000001</v>
      </c>
      <c r="AQ160" s="117">
        <f>AL160+AN160</f>
        <v>1.5624</v>
      </c>
    </row>
    <row r="161" spans="1:43" ht="51.75" hidden="1" customHeight="1">
      <c r="A161" s="187"/>
      <c r="B161" s="182"/>
      <c r="C161" s="189"/>
      <c r="D161" s="31" t="s">
        <v>49</v>
      </c>
      <c r="E161" s="22">
        <v>10</v>
      </c>
      <c r="F161" s="22">
        <v>5</v>
      </c>
      <c r="G161" s="24">
        <f>$G$78</f>
        <v>3.6999999999999998E-2</v>
      </c>
      <c r="H161" s="24">
        <f t="shared" si="86"/>
        <v>0.37</v>
      </c>
      <c r="I161" s="25"/>
      <c r="J161" s="24">
        <f t="shared" si="87"/>
        <v>0.185</v>
      </c>
      <c r="K161" s="25"/>
      <c r="L161" s="24"/>
      <c r="M161" s="24"/>
      <c r="N161" s="24"/>
      <c r="O161" s="24"/>
      <c r="P161" s="24"/>
      <c r="Q161" s="24"/>
      <c r="R161" s="24"/>
      <c r="S161" s="26"/>
      <c r="T161" s="24"/>
      <c r="U161" s="27"/>
      <c r="V161" s="27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116"/>
      <c r="AJ161" s="117"/>
      <c r="AK161" s="117"/>
      <c r="AL161" s="117"/>
      <c r="AM161" s="116"/>
      <c r="AN161" s="117"/>
      <c r="AO161" s="117"/>
      <c r="AP161" s="116"/>
      <c r="AQ161" s="117"/>
    </row>
    <row r="162" spans="1:43">
      <c r="A162" s="114" t="s">
        <v>283</v>
      </c>
      <c r="B162" s="30" t="s">
        <v>284</v>
      </c>
      <c r="C162" s="115"/>
      <c r="D162" s="31"/>
      <c r="E162" s="22"/>
      <c r="F162" s="22"/>
      <c r="G162" s="24"/>
      <c r="H162" s="24"/>
      <c r="I162" s="25"/>
      <c r="J162" s="24"/>
      <c r="K162" s="25"/>
      <c r="L162" s="24"/>
      <c r="M162" s="24"/>
      <c r="N162" s="24"/>
      <c r="O162" s="24"/>
      <c r="P162" s="24"/>
      <c r="Q162" s="24"/>
      <c r="R162" s="24"/>
      <c r="S162" s="26"/>
      <c r="T162" s="24"/>
      <c r="U162" s="27"/>
      <c r="V162" s="27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116"/>
      <c r="AJ162" s="117"/>
      <c r="AK162" s="117"/>
      <c r="AL162" s="117"/>
      <c r="AM162" s="116"/>
      <c r="AN162" s="117"/>
      <c r="AO162" s="117"/>
      <c r="AP162" s="116"/>
      <c r="AQ162" s="117"/>
    </row>
    <row r="163" spans="1:43" ht="45" customHeight="1">
      <c r="A163" s="186" t="s">
        <v>285</v>
      </c>
      <c r="B163" s="181" t="s">
        <v>286</v>
      </c>
      <c r="C163" s="188" t="s">
        <v>178</v>
      </c>
      <c r="D163" s="31" t="s">
        <v>179</v>
      </c>
      <c r="E163" s="22">
        <v>10</v>
      </c>
      <c r="F163" s="22">
        <v>5</v>
      </c>
      <c r="G163" s="24">
        <f>$G$77</f>
        <v>4.5999999999999999E-2</v>
      </c>
      <c r="H163" s="24">
        <f t="shared" si="86"/>
        <v>0.45999999999999996</v>
      </c>
      <c r="I163" s="25">
        <f>H163+H164</f>
        <v>1.2</v>
      </c>
      <c r="J163" s="24">
        <f t="shared" si="87"/>
        <v>0.22999999999999998</v>
      </c>
      <c r="K163" s="25">
        <f>J163+J164</f>
        <v>0.6</v>
      </c>
      <c r="L163" s="24"/>
      <c r="M163" s="24"/>
      <c r="N163" s="24"/>
      <c r="O163" s="24">
        <f>I163*$Q$7</f>
        <v>1.7999999999999999E-2</v>
      </c>
      <c r="P163" s="24">
        <f>K163*$Q$7</f>
        <v>8.9999999999999993E-3</v>
      </c>
      <c r="Q163" s="24"/>
      <c r="R163" s="24">
        <f>I163*$T$7</f>
        <v>0.40800000000000003</v>
      </c>
      <c r="S163" s="26">
        <f>K163*$T$7</f>
        <v>0.20400000000000001</v>
      </c>
      <c r="T163" s="24"/>
      <c r="U163" s="27">
        <f>I163*$W$7</f>
        <v>1.2E-4</v>
      </c>
      <c r="V163" s="27">
        <f>K163*$W$7</f>
        <v>6.0000000000000002E-5</v>
      </c>
      <c r="W163" s="24"/>
      <c r="X163" s="24">
        <f>I163*$Z$7</f>
        <v>0.91367999999999994</v>
      </c>
      <c r="Y163" s="24">
        <f>K163*$Z$7</f>
        <v>0.45683999999999997</v>
      </c>
      <c r="Z163" s="24"/>
      <c r="AA163" s="24">
        <f>I163+O163+R163+U163+X163</f>
        <v>2.5397999999999996</v>
      </c>
      <c r="AB163" s="24">
        <f>K163+P163+S163+V163+Y163</f>
        <v>1.2698999999999998</v>
      </c>
      <c r="AC163" s="24">
        <f>AA163*$AE$7</f>
        <v>0.76193999999999984</v>
      </c>
      <c r="AD163" s="24">
        <f>AB163*$AE$7</f>
        <v>0.38096999999999992</v>
      </c>
      <c r="AE163" s="24"/>
      <c r="AF163" s="24">
        <f>(AA163+AC163)*$AH$7</f>
        <v>9.9052199999999993E-2</v>
      </c>
      <c r="AG163" s="24">
        <f>(AB163+AD163)*$AH$7</f>
        <v>4.9526099999999997E-2</v>
      </c>
      <c r="AH163" s="24"/>
      <c r="AI163" s="116">
        <v>3.57</v>
      </c>
      <c r="AJ163" s="117">
        <v>1.79</v>
      </c>
      <c r="AK163" s="117">
        <f t="shared" ref="AK163:AK190" si="94">AI163*$AK$9</f>
        <v>3.7484999999999999</v>
      </c>
      <c r="AL163" s="117">
        <f t="shared" ref="AL163:AL176" si="95">AJ163*$AL$9</f>
        <v>1.8795000000000002</v>
      </c>
      <c r="AM163" s="116">
        <f t="shared" ref="AM163:AN167" si="96">AK163*$AO$7</f>
        <v>0.74970000000000003</v>
      </c>
      <c r="AN163" s="117">
        <f t="shared" si="96"/>
        <v>0.37590000000000007</v>
      </c>
      <c r="AO163" s="117"/>
      <c r="AP163" s="116">
        <f>AK163+AM163</f>
        <v>4.4981999999999998</v>
      </c>
      <c r="AQ163" s="117">
        <f t="shared" ref="AQ163:AQ178" si="97">AL163+AN163</f>
        <v>2.2554000000000003</v>
      </c>
    </row>
    <row r="164" spans="1:43" ht="0.75" customHeight="1">
      <c r="A164" s="187"/>
      <c r="B164" s="182"/>
      <c r="C164" s="189"/>
      <c r="D164" s="31" t="s">
        <v>49</v>
      </c>
      <c r="E164" s="22">
        <v>20</v>
      </c>
      <c r="F164" s="22">
        <v>10</v>
      </c>
      <c r="G164" s="24">
        <f>$G$78</f>
        <v>3.6999999999999998E-2</v>
      </c>
      <c r="H164" s="24">
        <f t="shared" si="86"/>
        <v>0.74</v>
      </c>
      <c r="I164" s="25"/>
      <c r="J164" s="24">
        <f t="shared" si="87"/>
        <v>0.37</v>
      </c>
      <c r="K164" s="25"/>
      <c r="L164" s="24"/>
      <c r="M164" s="24"/>
      <c r="N164" s="24"/>
      <c r="O164" s="24"/>
      <c r="P164" s="24"/>
      <c r="Q164" s="24"/>
      <c r="R164" s="24"/>
      <c r="S164" s="26"/>
      <c r="T164" s="24"/>
      <c r="U164" s="27"/>
      <c r="V164" s="27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116"/>
      <c r="AJ164" s="117"/>
      <c r="AK164" s="117">
        <f t="shared" si="94"/>
        <v>0</v>
      </c>
      <c r="AL164" s="117">
        <f t="shared" si="95"/>
        <v>0</v>
      </c>
      <c r="AM164" s="116">
        <f t="shared" si="96"/>
        <v>0</v>
      </c>
      <c r="AN164" s="117">
        <f t="shared" si="96"/>
        <v>0</v>
      </c>
      <c r="AO164" s="117"/>
      <c r="AP164" s="116">
        <f>AK164+AM164</f>
        <v>0</v>
      </c>
      <c r="AQ164" s="117">
        <f t="shared" si="97"/>
        <v>0</v>
      </c>
    </row>
    <row r="165" spans="1:43" ht="26.25" customHeight="1">
      <c r="A165" s="186" t="s">
        <v>287</v>
      </c>
      <c r="B165" s="181" t="s">
        <v>288</v>
      </c>
      <c r="C165" s="188" t="s">
        <v>178</v>
      </c>
      <c r="D165" s="31" t="s">
        <v>179</v>
      </c>
      <c r="E165" s="22">
        <v>10</v>
      </c>
      <c r="F165" s="22">
        <v>5</v>
      </c>
      <c r="G165" s="24">
        <f>$G$77</f>
        <v>4.5999999999999999E-2</v>
      </c>
      <c r="H165" s="24">
        <f t="shared" si="86"/>
        <v>0.45999999999999996</v>
      </c>
      <c r="I165" s="25">
        <f>H165+H166</f>
        <v>1.2</v>
      </c>
      <c r="J165" s="24">
        <f t="shared" si="87"/>
        <v>0.22999999999999998</v>
      </c>
      <c r="K165" s="25">
        <f>J165+J166</f>
        <v>0.6</v>
      </c>
      <c r="L165" s="24"/>
      <c r="M165" s="24"/>
      <c r="N165" s="24"/>
      <c r="O165" s="24">
        <f>I165*$Q$7</f>
        <v>1.7999999999999999E-2</v>
      </c>
      <c r="P165" s="24">
        <f>K165*$Q$7</f>
        <v>8.9999999999999993E-3</v>
      </c>
      <c r="Q165" s="24"/>
      <c r="R165" s="24">
        <f>I165*$T$7</f>
        <v>0.40800000000000003</v>
      </c>
      <c r="S165" s="26">
        <f>K165*$T$7</f>
        <v>0.20400000000000001</v>
      </c>
      <c r="T165" s="24"/>
      <c r="U165" s="27">
        <f>I165*$W$7</f>
        <v>1.2E-4</v>
      </c>
      <c r="V165" s="27">
        <f>K165*$W$7</f>
        <v>6.0000000000000002E-5</v>
      </c>
      <c r="W165" s="24"/>
      <c r="X165" s="24">
        <f>I165*$Z$7</f>
        <v>0.91367999999999994</v>
      </c>
      <c r="Y165" s="24">
        <f>K165*$Z$7</f>
        <v>0.45683999999999997</v>
      </c>
      <c r="Z165" s="24"/>
      <c r="AA165" s="24">
        <f>I165+O165+R165+U165+X165</f>
        <v>2.5397999999999996</v>
      </c>
      <c r="AB165" s="24">
        <f>K165+P165+S165+V165+Y165</f>
        <v>1.2698999999999998</v>
      </c>
      <c r="AC165" s="24">
        <f>AA165*$AE$7</f>
        <v>0.76193999999999984</v>
      </c>
      <c r="AD165" s="24">
        <f>AB165*$AE$7</f>
        <v>0.38096999999999992</v>
      </c>
      <c r="AE165" s="24"/>
      <c r="AF165" s="24">
        <f>(AA165+AC165)*$AH$7</f>
        <v>9.9052199999999993E-2</v>
      </c>
      <c r="AG165" s="24">
        <f>(AB165+AD165)*$AH$7</f>
        <v>4.9526099999999997E-2</v>
      </c>
      <c r="AH165" s="24"/>
      <c r="AI165" s="116">
        <v>3.57</v>
      </c>
      <c r="AJ165" s="117">
        <v>1.79</v>
      </c>
      <c r="AK165" s="117">
        <f t="shared" si="94"/>
        <v>3.7484999999999999</v>
      </c>
      <c r="AL165" s="117">
        <f t="shared" si="95"/>
        <v>1.8795000000000002</v>
      </c>
      <c r="AM165" s="116">
        <f t="shared" si="96"/>
        <v>0.74970000000000003</v>
      </c>
      <c r="AN165" s="117">
        <f t="shared" si="96"/>
        <v>0.37590000000000007</v>
      </c>
      <c r="AO165" s="117"/>
      <c r="AP165" s="116">
        <f>AK165+AM165</f>
        <v>4.4981999999999998</v>
      </c>
      <c r="AQ165" s="117">
        <f t="shared" si="97"/>
        <v>2.2554000000000003</v>
      </c>
    </row>
    <row r="166" spans="1:43" ht="51.75" hidden="1" customHeight="1">
      <c r="A166" s="187"/>
      <c r="B166" s="182"/>
      <c r="C166" s="189"/>
      <c r="D166" s="31" t="s">
        <v>49</v>
      </c>
      <c r="E166" s="22">
        <v>20</v>
      </c>
      <c r="F166" s="22">
        <v>10</v>
      </c>
      <c r="G166" s="24">
        <f>$G$78</f>
        <v>3.6999999999999998E-2</v>
      </c>
      <c r="H166" s="24">
        <f t="shared" si="86"/>
        <v>0.74</v>
      </c>
      <c r="I166" s="25"/>
      <c r="J166" s="24">
        <f t="shared" si="87"/>
        <v>0.37</v>
      </c>
      <c r="K166" s="25"/>
      <c r="L166" s="24"/>
      <c r="M166" s="24"/>
      <c r="N166" s="24"/>
      <c r="O166" s="24"/>
      <c r="P166" s="24"/>
      <c r="Q166" s="24"/>
      <c r="R166" s="24"/>
      <c r="S166" s="26"/>
      <c r="T166" s="24"/>
      <c r="U166" s="27"/>
      <c r="V166" s="27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116"/>
      <c r="AJ166" s="117"/>
      <c r="AK166" s="117">
        <f t="shared" si="94"/>
        <v>0</v>
      </c>
      <c r="AL166" s="117">
        <f t="shared" si="95"/>
        <v>0</v>
      </c>
      <c r="AM166" s="116">
        <f t="shared" si="96"/>
        <v>0</v>
      </c>
      <c r="AN166" s="117">
        <f t="shared" si="96"/>
        <v>0</v>
      </c>
      <c r="AO166" s="117"/>
      <c r="AP166" s="116">
        <f>AK166+AM166</f>
        <v>0</v>
      </c>
      <c r="AQ166" s="117">
        <f t="shared" si="97"/>
        <v>0</v>
      </c>
    </row>
    <row r="167" spans="1:43" ht="23.25" customHeight="1">
      <c r="A167" s="186" t="s">
        <v>289</v>
      </c>
      <c r="B167" s="181" t="s">
        <v>290</v>
      </c>
      <c r="C167" s="188" t="s">
        <v>178</v>
      </c>
      <c r="D167" s="31" t="s">
        <v>179</v>
      </c>
      <c r="E167" s="22">
        <v>10</v>
      </c>
      <c r="F167" s="22">
        <v>5</v>
      </c>
      <c r="G167" s="24">
        <f>$G$77</f>
        <v>4.5999999999999999E-2</v>
      </c>
      <c r="H167" s="24">
        <f t="shared" si="86"/>
        <v>0.45999999999999996</v>
      </c>
      <c r="I167" s="25">
        <f>H167+H168</f>
        <v>1.2</v>
      </c>
      <c r="J167" s="24">
        <f t="shared" si="87"/>
        <v>0.22999999999999998</v>
      </c>
      <c r="K167" s="25">
        <f>J167+J168</f>
        <v>0.6</v>
      </c>
      <c r="L167" s="24"/>
      <c r="M167" s="24"/>
      <c r="N167" s="24"/>
      <c r="O167" s="24">
        <f>I167*$Q$7</f>
        <v>1.7999999999999999E-2</v>
      </c>
      <c r="P167" s="24">
        <f>K167*$Q$7</f>
        <v>8.9999999999999993E-3</v>
      </c>
      <c r="Q167" s="24"/>
      <c r="R167" s="24">
        <f>I167*$T$7</f>
        <v>0.40800000000000003</v>
      </c>
      <c r="S167" s="26">
        <f>K167*$T$7</f>
        <v>0.20400000000000001</v>
      </c>
      <c r="T167" s="24"/>
      <c r="U167" s="27">
        <f>I167*$W$7</f>
        <v>1.2E-4</v>
      </c>
      <c r="V167" s="27">
        <f>K167*$W$7</f>
        <v>6.0000000000000002E-5</v>
      </c>
      <c r="W167" s="24"/>
      <c r="X167" s="24">
        <f>I167*$Z$7</f>
        <v>0.91367999999999994</v>
      </c>
      <c r="Y167" s="24">
        <f>K167*$Z$7</f>
        <v>0.45683999999999997</v>
      </c>
      <c r="Z167" s="24"/>
      <c r="AA167" s="24">
        <f>I167+O167+R167+U167+X167</f>
        <v>2.5397999999999996</v>
      </c>
      <c r="AB167" s="24">
        <f>K167+P167+S167+V167+Y167</f>
        <v>1.2698999999999998</v>
      </c>
      <c r="AC167" s="24">
        <f>AA167*$AE$7</f>
        <v>0.76193999999999984</v>
      </c>
      <c r="AD167" s="24">
        <f>AB167*$AE$7</f>
        <v>0.38096999999999992</v>
      </c>
      <c r="AE167" s="24"/>
      <c r="AF167" s="24">
        <f>(AA167+AC167)*$AH$7</f>
        <v>9.9052199999999993E-2</v>
      </c>
      <c r="AG167" s="24">
        <f>(AB167+AD167)*$AH$7</f>
        <v>4.9526099999999997E-2</v>
      </c>
      <c r="AH167" s="24"/>
      <c r="AI167" s="116">
        <v>3.57</v>
      </c>
      <c r="AJ167" s="117">
        <v>1.79</v>
      </c>
      <c r="AK167" s="117">
        <f t="shared" si="94"/>
        <v>3.7484999999999999</v>
      </c>
      <c r="AL167" s="117">
        <f t="shared" si="95"/>
        <v>1.8795000000000002</v>
      </c>
      <c r="AM167" s="116">
        <f t="shared" si="96"/>
        <v>0.74970000000000003</v>
      </c>
      <c r="AN167" s="117">
        <f t="shared" si="96"/>
        <v>0.37590000000000007</v>
      </c>
      <c r="AO167" s="117"/>
      <c r="AP167" s="116">
        <f>AK167+AM167</f>
        <v>4.4981999999999998</v>
      </c>
      <c r="AQ167" s="117">
        <f t="shared" si="97"/>
        <v>2.2554000000000003</v>
      </c>
    </row>
    <row r="168" spans="1:43" ht="51.75" hidden="1" customHeight="1">
      <c r="A168" s="187"/>
      <c r="B168" s="182"/>
      <c r="C168" s="189"/>
      <c r="D168" s="31" t="s">
        <v>49</v>
      </c>
      <c r="E168" s="22">
        <v>20</v>
      </c>
      <c r="F168" s="22">
        <v>10</v>
      </c>
      <c r="G168" s="24">
        <f>$G$78</f>
        <v>3.6999999999999998E-2</v>
      </c>
      <c r="H168" s="24">
        <f t="shared" si="86"/>
        <v>0.74</v>
      </c>
      <c r="I168" s="25"/>
      <c r="J168" s="24">
        <f t="shared" si="87"/>
        <v>0.37</v>
      </c>
      <c r="K168" s="25"/>
      <c r="L168" s="24"/>
      <c r="M168" s="24"/>
      <c r="N168" s="24"/>
      <c r="O168" s="24"/>
      <c r="P168" s="24"/>
      <c r="Q168" s="24"/>
      <c r="R168" s="24"/>
      <c r="S168" s="26"/>
      <c r="T168" s="24"/>
      <c r="U168" s="27"/>
      <c r="V168" s="27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116"/>
      <c r="AJ168" s="117"/>
      <c r="AK168" s="117">
        <f t="shared" si="94"/>
        <v>0</v>
      </c>
      <c r="AL168" s="117">
        <f t="shared" si="95"/>
        <v>0</v>
      </c>
      <c r="AM168" s="116"/>
      <c r="AN168" s="117"/>
      <c r="AO168" s="117"/>
      <c r="AP168" s="116"/>
      <c r="AQ168" s="117">
        <f t="shared" si="97"/>
        <v>0</v>
      </c>
    </row>
    <row r="169" spans="1:43">
      <c r="A169" s="114" t="s">
        <v>291</v>
      </c>
      <c r="B169" s="30" t="s">
        <v>292</v>
      </c>
      <c r="C169" s="115"/>
      <c r="D169" s="31"/>
      <c r="E169" s="22"/>
      <c r="F169" s="22"/>
      <c r="G169" s="24"/>
      <c r="H169" s="24"/>
      <c r="I169" s="25"/>
      <c r="J169" s="24"/>
      <c r="K169" s="25"/>
      <c r="L169" s="24"/>
      <c r="M169" s="24"/>
      <c r="N169" s="24"/>
      <c r="O169" s="24"/>
      <c r="P169" s="24"/>
      <c r="Q169" s="24"/>
      <c r="R169" s="24"/>
      <c r="S169" s="26"/>
      <c r="T169" s="24"/>
      <c r="U169" s="27"/>
      <c r="V169" s="27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116"/>
      <c r="AJ169" s="117"/>
      <c r="AK169" s="117"/>
      <c r="AL169" s="117"/>
      <c r="AM169" s="116"/>
      <c r="AN169" s="117"/>
      <c r="AO169" s="117"/>
      <c r="AP169" s="116"/>
      <c r="AQ169" s="117">
        <f t="shared" si="97"/>
        <v>0</v>
      </c>
    </row>
    <row r="170" spans="1:43" ht="29.25" customHeight="1">
      <c r="A170" s="186" t="s">
        <v>293</v>
      </c>
      <c r="B170" s="181" t="s">
        <v>294</v>
      </c>
      <c r="C170" s="188" t="s">
        <v>178</v>
      </c>
      <c r="D170" s="31" t="s">
        <v>179</v>
      </c>
      <c r="E170" s="22">
        <v>10</v>
      </c>
      <c r="F170" s="22">
        <v>5</v>
      </c>
      <c r="G170" s="24">
        <f>$G$77</f>
        <v>4.5999999999999999E-2</v>
      </c>
      <c r="H170" s="24">
        <f t="shared" si="86"/>
        <v>0.45999999999999996</v>
      </c>
      <c r="I170" s="25">
        <f>H170+H171</f>
        <v>1.2</v>
      </c>
      <c r="J170" s="24">
        <f t="shared" si="87"/>
        <v>0.22999999999999998</v>
      </c>
      <c r="K170" s="25">
        <f>J170+J171</f>
        <v>0.6</v>
      </c>
      <c r="L170" s="24"/>
      <c r="M170" s="24"/>
      <c r="N170" s="24"/>
      <c r="O170" s="24">
        <f>I170*$Q$7</f>
        <v>1.7999999999999999E-2</v>
      </c>
      <c r="P170" s="24">
        <f>K170*$Q$7</f>
        <v>8.9999999999999993E-3</v>
      </c>
      <c r="Q170" s="24"/>
      <c r="R170" s="24">
        <f>I170*$T$7</f>
        <v>0.40800000000000003</v>
      </c>
      <c r="S170" s="26">
        <f>K170*$T$7</f>
        <v>0.20400000000000001</v>
      </c>
      <c r="T170" s="24"/>
      <c r="U170" s="27">
        <f>I170*$W$7</f>
        <v>1.2E-4</v>
      </c>
      <c r="V170" s="27">
        <f>K170*$W$7</f>
        <v>6.0000000000000002E-5</v>
      </c>
      <c r="W170" s="24"/>
      <c r="X170" s="24">
        <f>I170*$Z$7</f>
        <v>0.91367999999999994</v>
      </c>
      <c r="Y170" s="24">
        <f>K170*$Z$7</f>
        <v>0.45683999999999997</v>
      </c>
      <c r="Z170" s="24"/>
      <c r="AA170" s="24">
        <f>I170+O170+R170+U170+X170</f>
        <v>2.5397999999999996</v>
      </c>
      <c r="AB170" s="24">
        <f>K170+P170+S170+V170+Y170</f>
        <v>1.2698999999999998</v>
      </c>
      <c r="AC170" s="24">
        <f>AA170*$AE$7</f>
        <v>0.76193999999999984</v>
      </c>
      <c r="AD170" s="24">
        <f>AB170*$AE$7</f>
        <v>0.38096999999999992</v>
      </c>
      <c r="AE170" s="24"/>
      <c r="AF170" s="24">
        <f>(AA170+AC170)*$AH$7</f>
        <v>9.9052199999999993E-2</v>
      </c>
      <c r="AG170" s="24">
        <f>(AB170+AD170)*$AH$7</f>
        <v>4.9526099999999997E-2</v>
      </c>
      <c r="AH170" s="24"/>
      <c r="AI170" s="116">
        <v>3.57</v>
      </c>
      <c r="AJ170" s="117">
        <v>1.79</v>
      </c>
      <c r="AK170" s="117">
        <f t="shared" si="94"/>
        <v>3.7484999999999999</v>
      </c>
      <c r="AL170" s="117">
        <f t="shared" si="95"/>
        <v>1.8795000000000002</v>
      </c>
      <c r="AM170" s="116">
        <f t="shared" ref="AM170:AN180" si="98">AK170*$AO$7</f>
        <v>0.74970000000000003</v>
      </c>
      <c r="AN170" s="117">
        <f t="shared" si="98"/>
        <v>0.37590000000000007</v>
      </c>
      <c r="AO170" s="117"/>
      <c r="AP170" s="116">
        <f t="shared" ref="AP170:AP180" si="99">AK170+AM170</f>
        <v>4.4981999999999998</v>
      </c>
      <c r="AQ170" s="117">
        <f t="shared" si="97"/>
        <v>2.2554000000000003</v>
      </c>
    </row>
    <row r="171" spans="1:43" ht="0.75" customHeight="1">
      <c r="A171" s="187"/>
      <c r="B171" s="182"/>
      <c r="C171" s="189"/>
      <c r="D171" s="31" t="s">
        <v>49</v>
      </c>
      <c r="E171" s="22">
        <v>20</v>
      </c>
      <c r="F171" s="22">
        <v>10</v>
      </c>
      <c r="G171" s="24">
        <f>$G$78</f>
        <v>3.6999999999999998E-2</v>
      </c>
      <c r="H171" s="24">
        <f t="shared" si="86"/>
        <v>0.74</v>
      </c>
      <c r="I171" s="25"/>
      <c r="J171" s="24">
        <f t="shared" si="87"/>
        <v>0.37</v>
      </c>
      <c r="K171" s="25"/>
      <c r="L171" s="24"/>
      <c r="M171" s="24"/>
      <c r="N171" s="24"/>
      <c r="O171" s="24"/>
      <c r="P171" s="24"/>
      <c r="Q171" s="24"/>
      <c r="R171" s="24"/>
      <c r="S171" s="26"/>
      <c r="T171" s="24"/>
      <c r="U171" s="27"/>
      <c r="V171" s="27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116"/>
      <c r="AJ171" s="117"/>
      <c r="AK171" s="117">
        <f t="shared" si="94"/>
        <v>0</v>
      </c>
      <c r="AL171" s="117">
        <f t="shared" si="95"/>
        <v>0</v>
      </c>
      <c r="AM171" s="116">
        <f t="shared" si="98"/>
        <v>0</v>
      </c>
      <c r="AN171" s="117">
        <f t="shared" si="98"/>
        <v>0</v>
      </c>
      <c r="AO171" s="117"/>
      <c r="AP171" s="116">
        <f t="shared" si="99"/>
        <v>0</v>
      </c>
      <c r="AQ171" s="117">
        <f t="shared" si="97"/>
        <v>0</v>
      </c>
    </row>
    <row r="172" spans="1:43" ht="26.25" customHeight="1">
      <c r="A172" s="186" t="s">
        <v>295</v>
      </c>
      <c r="B172" s="181" t="s">
        <v>396</v>
      </c>
      <c r="C172" s="188" t="s">
        <v>178</v>
      </c>
      <c r="D172" s="31" t="s">
        <v>179</v>
      </c>
      <c r="E172" s="22">
        <v>10</v>
      </c>
      <c r="F172" s="22">
        <v>10</v>
      </c>
      <c r="G172" s="24">
        <f>$G$77</f>
        <v>4.5999999999999999E-2</v>
      </c>
      <c r="H172" s="24">
        <f t="shared" si="86"/>
        <v>0.45999999999999996</v>
      </c>
      <c r="I172" s="25">
        <f>H172+H173</f>
        <v>1.7549999999999999</v>
      </c>
      <c r="J172" s="24">
        <f t="shared" si="87"/>
        <v>0.45999999999999996</v>
      </c>
      <c r="K172" s="25">
        <f>J172+J173</f>
        <v>1.2</v>
      </c>
      <c r="L172" s="24"/>
      <c r="M172" s="24"/>
      <c r="N172" s="24"/>
      <c r="O172" s="24">
        <f>I172*$Q$7</f>
        <v>2.6324999999999998E-2</v>
      </c>
      <c r="P172" s="24">
        <f>K172*$Q$7</f>
        <v>1.7999999999999999E-2</v>
      </c>
      <c r="Q172" s="24"/>
      <c r="R172" s="24">
        <f>I172*$T$7</f>
        <v>0.59670000000000001</v>
      </c>
      <c r="S172" s="26">
        <f>K172*$T$7</f>
        <v>0.40800000000000003</v>
      </c>
      <c r="T172" s="24"/>
      <c r="U172" s="27">
        <f>I172*$W$7</f>
        <v>1.7550000000000001E-4</v>
      </c>
      <c r="V172" s="27">
        <f>K172*$W$7</f>
        <v>1.2E-4</v>
      </c>
      <c r="W172" s="24"/>
      <c r="X172" s="24">
        <f>I172*$Z$7</f>
        <v>1.3362569999999998</v>
      </c>
      <c r="Y172" s="24">
        <f>K172*$Z$7</f>
        <v>0.91367999999999994</v>
      </c>
      <c r="Z172" s="24"/>
      <c r="AA172" s="24">
        <f>I172+O172+R172+U172+X172</f>
        <v>3.7144575</v>
      </c>
      <c r="AB172" s="24">
        <f>K172+P172+S172+V172+Y172</f>
        <v>2.5397999999999996</v>
      </c>
      <c r="AC172" s="24">
        <f>AA172*$AE$7</f>
        <v>1.1143372499999999</v>
      </c>
      <c r="AD172" s="24">
        <f>AB172*$AE$7</f>
        <v>0.76193999999999984</v>
      </c>
      <c r="AE172" s="24"/>
      <c r="AF172" s="24">
        <f>(AA172+AC172)*$AH$7</f>
        <v>0.14486384250000001</v>
      </c>
      <c r="AG172" s="24">
        <f>(AB172+AD172)*$AH$7</f>
        <v>9.9052199999999993E-2</v>
      </c>
      <c r="AH172" s="24"/>
      <c r="AI172" s="116">
        <v>5.22</v>
      </c>
      <c r="AJ172" s="117">
        <v>3.57</v>
      </c>
      <c r="AK172" s="117">
        <f t="shared" si="94"/>
        <v>5.4809999999999999</v>
      </c>
      <c r="AL172" s="117">
        <f t="shared" si="95"/>
        <v>3.7484999999999999</v>
      </c>
      <c r="AM172" s="116">
        <f t="shared" si="98"/>
        <v>1.0962000000000001</v>
      </c>
      <c r="AN172" s="117">
        <f t="shared" si="98"/>
        <v>0.74970000000000003</v>
      </c>
      <c r="AO172" s="117"/>
      <c r="AP172" s="116">
        <f t="shared" si="99"/>
        <v>6.5771999999999995</v>
      </c>
      <c r="AQ172" s="117">
        <f t="shared" si="97"/>
        <v>4.4981999999999998</v>
      </c>
    </row>
    <row r="173" spans="1:43" ht="0.75" customHeight="1">
      <c r="A173" s="187"/>
      <c r="B173" s="182"/>
      <c r="C173" s="189"/>
      <c r="D173" s="31" t="s">
        <v>49</v>
      </c>
      <c r="E173" s="22">
        <v>35</v>
      </c>
      <c r="F173" s="22">
        <v>20</v>
      </c>
      <c r="G173" s="24">
        <f>$G$78</f>
        <v>3.6999999999999998E-2</v>
      </c>
      <c r="H173" s="24">
        <f t="shared" si="86"/>
        <v>1.2949999999999999</v>
      </c>
      <c r="I173" s="25"/>
      <c r="J173" s="24">
        <f t="shared" si="87"/>
        <v>0.74</v>
      </c>
      <c r="K173" s="25"/>
      <c r="L173" s="24"/>
      <c r="M173" s="24"/>
      <c r="N173" s="24"/>
      <c r="O173" s="24"/>
      <c r="P173" s="24"/>
      <c r="Q173" s="24"/>
      <c r="R173" s="24"/>
      <c r="S173" s="26"/>
      <c r="T173" s="24"/>
      <c r="U173" s="27"/>
      <c r="V173" s="27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116"/>
      <c r="AJ173" s="117"/>
      <c r="AK173" s="117">
        <f t="shared" si="94"/>
        <v>0</v>
      </c>
      <c r="AL173" s="117">
        <f t="shared" si="95"/>
        <v>0</v>
      </c>
      <c r="AM173" s="116">
        <f t="shared" si="98"/>
        <v>0</v>
      </c>
      <c r="AN173" s="117">
        <f t="shared" si="98"/>
        <v>0</v>
      </c>
      <c r="AO173" s="117"/>
      <c r="AP173" s="116">
        <f t="shared" si="99"/>
        <v>0</v>
      </c>
      <c r="AQ173" s="117">
        <f t="shared" si="97"/>
        <v>0</v>
      </c>
    </row>
    <row r="174" spans="1:43" ht="24.75" customHeight="1">
      <c r="A174" s="186" t="s">
        <v>297</v>
      </c>
      <c r="B174" s="181" t="s">
        <v>298</v>
      </c>
      <c r="C174" s="188" t="s">
        <v>178</v>
      </c>
      <c r="D174" s="31" t="s">
        <v>179</v>
      </c>
      <c r="E174" s="22">
        <v>10</v>
      </c>
      <c r="F174" s="22">
        <v>5</v>
      </c>
      <c r="G174" s="24">
        <f>$G$77</f>
        <v>4.5999999999999999E-2</v>
      </c>
      <c r="H174" s="24">
        <f t="shared" si="86"/>
        <v>0.45999999999999996</v>
      </c>
      <c r="I174" s="25">
        <f>H174+H175</f>
        <v>1.2</v>
      </c>
      <c r="J174" s="24">
        <f t="shared" si="87"/>
        <v>0.22999999999999998</v>
      </c>
      <c r="K174" s="25">
        <f>J174+J175</f>
        <v>0.6</v>
      </c>
      <c r="L174" s="24"/>
      <c r="M174" s="24"/>
      <c r="N174" s="24"/>
      <c r="O174" s="24">
        <f>I174*$Q$7</f>
        <v>1.7999999999999999E-2</v>
      </c>
      <c r="P174" s="24">
        <f>K174*$Q$7</f>
        <v>8.9999999999999993E-3</v>
      </c>
      <c r="Q174" s="24"/>
      <c r="R174" s="24">
        <f>I174*$T$7</f>
        <v>0.40800000000000003</v>
      </c>
      <c r="S174" s="26">
        <f>K174*$T$7</f>
        <v>0.20400000000000001</v>
      </c>
      <c r="T174" s="24"/>
      <c r="U174" s="27">
        <f>I174*$W$7</f>
        <v>1.2E-4</v>
      </c>
      <c r="V174" s="27">
        <f>K174*$W$7</f>
        <v>6.0000000000000002E-5</v>
      </c>
      <c r="W174" s="24"/>
      <c r="X174" s="24">
        <f>I174*$Z$7</f>
        <v>0.91367999999999994</v>
      </c>
      <c r="Y174" s="24">
        <f>K174*$Z$7</f>
        <v>0.45683999999999997</v>
      </c>
      <c r="Z174" s="24"/>
      <c r="AA174" s="24">
        <f>I174+O174+R174+U174+X174</f>
        <v>2.5397999999999996</v>
      </c>
      <c r="AB174" s="24">
        <f>K174+P174+S174+V174+Y174</f>
        <v>1.2698999999999998</v>
      </c>
      <c r="AC174" s="24">
        <f>AA174*$AE$7</f>
        <v>0.76193999999999984</v>
      </c>
      <c r="AD174" s="24">
        <f>AB174*$AE$7</f>
        <v>0.38096999999999992</v>
      </c>
      <c r="AE174" s="24"/>
      <c r="AF174" s="24">
        <f>(AA174+AC174)*$AH$7</f>
        <v>9.9052199999999993E-2</v>
      </c>
      <c r="AG174" s="24">
        <f>(AB174+AD174)*$AH$7</f>
        <v>4.9526099999999997E-2</v>
      </c>
      <c r="AH174" s="24"/>
      <c r="AI174" s="116">
        <v>3.57</v>
      </c>
      <c r="AJ174" s="117">
        <v>1.79</v>
      </c>
      <c r="AK174" s="117">
        <f t="shared" si="94"/>
        <v>3.7484999999999999</v>
      </c>
      <c r="AL174" s="117">
        <f t="shared" si="95"/>
        <v>1.8795000000000002</v>
      </c>
      <c r="AM174" s="116">
        <f t="shared" si="98"/>
        <v>0.74970000000000003</v>
      </c>
      <c r="AN174" s="117">
        <f t="shared" si="98"/>
        <v>0.37590000000000007</v>
      </c>
      <c r="AO174" s="117"/>
      <c r="AP174" s="116">
        <f t="shared" si="99"/>
        <v>4.4981999999999998</v>
      </c>
      <c r="AQ174" s="117">
        <f t="shared" si="97"/>
        <v>2.2554000000000003</v>
      </c>
    </row>
    <row r="175" spans="1:43" ht="51.75" hidden="1" customHeight="1">
      <c r="A175" s="187"/>
      <c r="B175" s="182"/>
      <c r="C175" s="189"/>
      <c r="D175" s="31" t="s">
        <v>49</v>
      </c>
      <c r="E175" s="22">
        <v>20</v>
      </c>
      <c r="F175" s="22">
        <v>10</v>
      </c>
      <c r="G175" s="24">
        <f>$G$78</f>
        <v>3.6999999999999998E-2</v>
      </c>
      <c r="H175" s="24">
        <f t="shared" si="86"/>
        <v>0.74</v>
      </c>
      <c r="I175" s="25"/>
      <c r="J175" s="24">
        <f t="shared" si="87"/>
        <v>0.37</v>
      </c>
      <c r="K175" s="25"/>
      <c r="L175" s="24"/>
      <c r="M175" s="24"/>
      <c r="N175" s="24"/>
      <c r="O175" s="24"/>
      <c r="P175" s="24"/>
      <c r="Q175" s="24"/>
      <c r="R175" s="24"/>
      <c r="S175" s="26"/>
      <c r="T175" s="24"/>
      <c r="U175" s="27"/>
      <c r="V175" s="27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116"/>
      <c r="AJ175" s="117"/>
      <c r="AK175" s="117">
        <f t="shared" si="94"/>
        <v>0</v>
      </c>
      <c r="AL175" s="117">
        <f t="shared" si="95"/>
        <v>0</v>
      </c>
      <c r="AM175" s="116">
        <f t="shared" si="98"/>
        <v>0</v>
      </c>
      <c r="AN175" s="117">
        <f t="shared" si="98"/>
        <v>0</v>
      </c>
      <c r="AO175" s="117"/>
      <c r="AP175" s="116">
        <f t="shared" si="99"/>
        <v>0</v>
      </c>
      <c r="AQ175" s="117">
        <f t="shared" si="97"/>
        <v>0</v>
      </c>
    </row>
    <row r="176" spans="1:43" ht="39">
      <c r="A176" s="186" t="s">
        <v>299</v>
      </c>
      <c r="B176" s="181" t="s">
        <v>300</v>
      </c>
      <c r="C176" s="188" t="s">
        <v>178</v>
      </c>
      <c r="D176" s="31" t="s">
        <v>179</v>
      </c>
      <c r="E176" s="22">
        <v>15</v>
      </c>
      <c r="F176" s="22">
        <v>10</v>
      </c>
      <c r="G176" s="24">
        <f>$G$77</f>
        <v>4.5999999999999999E-2</v>
      </c>
      <c r="H176" s="24">
        <f t="shared" si="86"/>
        <v>0.69</v>
      </c>
      <c r="I176" s="25">
        <f>H176+H177</f>
        <v>1.43</v>
      </c>
      <c r="J176" s="24">
        <f t="shared" si="87"/>
        <v>0.45999999999999996</v>
      </c>
      <c r="K176" s="25">
        <f>J176+J177</f>
        <v>0.83</v>
      </c>
      <c r="L176" s="24"/>
      <c r="M176" s="24"/>
      <c r="N176" s="24"/>
      <c r="O176" s="24">
        <f>I176*$Q$7</f>
        <v>2.1449999999999997E-2</v>
      </c>
      <c r="P176" s="24">
        <f>K176*$Q$7</f>
        <v>1.2449999999999999E-2</v>
      </c>
      <c r="Q176" s="24"/>
      <c r="R176" s="24">
        <f>I176*$T$7</f>
        <v>0.48620000000000002</v>
      </c>
      <c r="S176" s="26">
        <f>K176*$T$7</f>
        <v>0.28220000000000001</v>
      </c>
      <c r="T176" s="24"/>
      <c r="U176" s="27">
        <f>I176*$W$7</f>
        <v>1.4300000000000001E-4</v>
      </c>
      <c r="V176" s="27">
        <f>K176*$W$7</f>
        <v>8.2999999999999998E-5</v>
      </c>
      <c r="W176" s="24"/>
      <c r="X176" s="24">
        <f>I176*$Z$7</f>
        <v>1.0888019999999998</v>
      </c>
      <c r="Y176" s="24">
        <f>K176*$Z$7</f>
        <v>0.63196199999999991</v>
      </c>
      <c r="Z176" s="24"/>
      <c r="AA176" s="24">
        <f>I176+O176+R176+U176+X176</f>
        <v>3.0265949999999995</v>
      </c>
      <c r="AB176" s="24">
        <f>K176+P176+S176+V176+Y176</f>
        <v>1.7566949999999999</v>
      </c>
      <c r="AC176" s="24">
        <f>AA176*$AE$7</f>
        <v>0.9079784999999998</v>
      </c>
      <c r="AD176" s="24">
        <f>AB176*$AE$7</f>
        <v>0.52700849999999999</v>
      </c>
      <c r="AE176" s="24"/>
      <c r="AF176" s="24">
        <f>(AA176+AC176)*$AH$7</f>
        <v>0.11803720499999996</v>
      </c>
      <c r="AG176" s="24">
        <f>(AB176+AD176)*$AH$7</f>
        <v>6.8511104999999989E-2</v>
      </c>
      <c r="AH176" s="24"/>
      <c r="AI176" s="116">
        <v>4.25</v>
      </c>
      <c r="AJ176" s="117">
        <v>2.4700000000000002</v>
      </c>
      <c r="AK176" s="117">
        <f t="shared" si="94"/>
        <v>4.4625000000000004</v>
      </c>
      <c r="AL176" s="117">
        <f t="shared" si="95"/>
        <v>2.5935000000000001</v>
      </c>
      <c r="AM176" s="116">
        <f t="shared" si="98"/>
        <v>0.89250000000000007</v>
      </c>
      <c r="AN176" s="117">
        <f t="shared" si="98"/>
        <v>0.51870000000000005</v>
      </c>
      <c r="AO176" s="117"/>
      <c r="AP176" s="116">
        <f t="shared" si="99"/>
        <v>5.3550000000000004</v>
      </c>
      <c r="AQ176" s="117">
        <f t="shared" si="97"/>
        <v>3.1122000000000001</v>
      </c>
    </row>
    <row r="177" spans="1:43" ht="0.75" customHeight="1">
      <c r="A177" s="187"/>
      <c r="B177" s="182"/>
      <c r="C177" s="189"/>
      <c r="D177" s="31" t="s">
        <v>49</v>
      </c>
      <c r="E177" s="22">
        <v>20</v>
      </c>
      <c r="F177" s="22">
        <v>10</v>
      </c>
      <c r="G177" s="24">
        <f>$G$78</f>
        <v>3.6999999999999998E-2</v>
      </c>
      <c r="H177" s="24">
        <f t="shared" si="86"/>
        <v>0.74</v>
      </c>
      <c r="I177" s="25"/>
      <c r="J177" s="24">
        <f t="shared" si="87"/>
        <v>0.37</v>
      </c>
      <c r="K177" s="25"/>
      <c r="L177" s="24"/>
      <c r="M177" s="24"/>
      <c r="N177" s="24"/>
      <c r="O177" s="24"/>
      <c r="P177" s="24"/>
      <c r="Q177" s="24"/>
      <c r="R177" s="24"/>
      <c r="S177" s="26"/>
      <c r="T177" s="24"/>
      <c r="U177" s="27"/>
      <c r="V177" s="27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116"/>
      <c r="AJ177" s="117"/>
      <c r="AK177" s="117">
        <f t="shared" si="94"/>
        <v>0</v>
      </c>
      <c r="AL177" s="117"/>
      <c r="AM177" s="116">
        <f t="shared" si="98"/>
        <v>0</v>
      </c>
      <c r="AN177" s="117">
        <f t="shared" si="98"/>
        <v>0</v>
      </c>
      <c r="AO177" s="117"/>
      <c r="AP177" s="116">
        <f t="shared" si="99"/>
        <v>0</v>
      </c>
      <c r="AQ177" s="117">
        <f t="shared" si="97"/>
        <v>0</v>
      </c>
    </row>
    <row r="178" spans="1:43" ht="23.25" customHeight="1">
      <c r="A178" s="186" t="s">
        <v>301</v>
      </c>
      <c r="B178" s="181" t="s">
        <v>302</v>
      </c>
      <c r="C178" s="188" t="s">
        <v>178</v>
      </c>
      <c r="D178" s="31" t="s">
        <v>179</v>
      </c>
      <c r="E178" s="22">
        <v>15</v>
      </c>
      <c r="F178" s="22">
        <v>10</v>
      </c>
      <c r="G178" s="24">
        <f>$G$77</f>
        <v>4.5999999999999999E-2</v>
      </c>
      <c r="H178" s="24">
        <f t="shared" si="86"/>
        <v>0.69</v>
      </c>
      <c r="I178" s="25">
        <f>H178+H179</f>
        <v>1.43</v>
      </c>
      <c r="J178" s="24">
        <f t="shared" si="87"/>
        <v>0.45999999999999996</v>
      </c>
      <c r="K178" s="25">
        <f>J178+J179</f>
        <v>0.83</v>
      </c>
      <c r="L178" s="24"/>
      <c r="M178" s="24"/>
      <c r="N178" s="24"/>
      <c r="O178" s="24">
        <f>I178*$Q$7</f>
        <v>2.1449999999999997E-2</v>
      </c>
      <c r="P178" s="24">
        <f>K178*$Q$7</f>
        <v>1.2449999999999999E-2</v>
      </c>
      <c r="Q178" s="24"/>
      <c r="R178" s="24">
        <f>I178*$T$7</f>
        <v>0.48620000000000002</v>
      </c>
      <c r="S178" s="26">
        <f>K178*$T$7</f>
        <v>0.28220000000000001</v>
      </c>
      <c r="T178" s="24"/>
      <c r="U178" s="27">
        <f>I178*$W$7</f>
        <v>1.4300000000000001E-4</v>
      </c>
      <c r="V178" s="27">
        <f>K178*$W$7</f>
        <v>8.2999999999999998E-5</v>
      </c>
      <c r="W178" s="24"/>
      <c r="X178" s="24">
        <f>I178*$Z$7</f>
        <v>1.0888019999999998</v>
      </c>
      <c r="Y178" s="24">
        <f>K178*$Z$7</f>
        <v>0.63196199999999991</v>
      </c>
      <c r="Z178" s="24"/>
      <c r="AA178" s="24">
        <f>I178+O178+R178+U178+X178</f>
        <v>3.0265949999999995</v>
      </c>
      <c r="AB178" s="24">
        <f>K178+P178+S178+V178+Y178</f>
        <v>1.7566949999999999</v>
      </c>
      <c r="AC178" s="24">
        <f>AA178*$AE$7</f>
        <v>0.9079784999999998</v>
      </c>
      <c r="AD178" s="24">
        <f>AB178*$AE$7</f>
        <v>0.52700849999999999</v>
      </c>
      <c r="AE178" s="24"/>
      <c r="AF178" s="24">
        <f>(AA178+AC178)*$AH$7</f>
        <v>0.11803720499999996</v>
      </c>
      <c r="AG178" s="24">
        <f>(AB178+AD178)*$AH$7</f>
        <v>6.8511104999999989E-2</v>
      </c>
      <c r="AH178" s="24"/>
      <c r="AI178" s="116">
        <v>4.25</v>
      </c>
      <c r="AJ178" s="117">
        <v>2.4700000000000002</v>
      </c>
      <c r="AK178" s="117">
        <f t="shared" si="94"/>
        <v>4.4625000000000004</v>
      </c>
      <c r="AL178" s="117">
        <f>AJ178*$AL$9</f>
        <v>2.5935000000000001</v>
      </c>
      <c r="AM178" s="116">
        <f t="shared" si="98"/>
        <v>0.89250000000000007</v>
      </c>
      <c r="AN178" s="117">
        <f t="shared" si="98"/>
        <v>0.51870000000000005</v>
      </c>
      <c r="AO178" s="117"/>
      <c r="AP178" s="116">
        <f t="shared" si="99"/>
        <v>5.3550000000000004</v>
      </c>
      <c r="AQ178" s="117">
        <f t="shared" si="97"/>
        <v>3.1122000000000001</v>
      </c>
    </row>
    <row r="179" spans="1:43" ht="51.75" hidden="1" customHeight="1">
      <c r="A179" s="187"/>
      <c r="B179" s="182"/>
      <c r="C179" s="189"/>
      <c r="D179" s="31" t="s">
        <v>49</v>
      </c>
      <c r="E179" s="22">
        <v>20</v>
      </c>
      <c r="F179" s="22">
        <v>10</v>
      </c>
      <c r="G179" s="24">
        <f>$G$78</f>
        <v>3.6999999999999998E-2</v>
      </c>
      <c r="H179" s="24">
        <f t="shared" si="86"/>
        <v>0.74</v>
      </c>
      <c r="I179" s="25"/>
      <c r="J179" s="24">
        <f t="shared" si="87"/>
        <v>0.37</v>
      </c>
      <c r="K179" s="25"/>
      <c r="L179" s="24"/>
      <c r="M179" s="24"/>
      <c r="N179" s="24"/>
      <c r="O179" s="24"/>
      <c r="P179" s="24"/>
      <c r="Q179" s="24"/>
      <c r="R179" s="24"/>
      <c r="S179" s="26"/>
      <c r="T179" s="24"/>
      <c r="U179" s="27"/>
      <c r="V179" s="27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116"/>
      <c r="AJ179" s="117"/>
      <c r="AK179" s="117">
        <f t="shared" si="94"/>
        <v>0</v>
      </c>
      <c r="AL179" s="117">
        <f>AJ179*$AL$9</f>
        <v>0</v>
      </c>
      <c r="AM179" s="116"/>
      <c r="AN179" s="117">
        <f t="shared" si="98"/>
        <v>0</v>
      </c>
      <c r="AO179" s="117"/>
      <c r="AP179" s="116">
        <f t="shared" si="99"/>
        <v>0</v>
      </c>
      <c r="AQ179" s="117"/>
    </row>
    <row r="180" spans="1:43" ht="28.5" customHeight="1">
      <c r="A180" s="186" t="s">
        <v>303</v>
      </c>
      <c r="B180" s="181" t="s">
        <v>304</v>
      </c>
      <c r="C180" s="188" t="s">
        <v>178</v>
      </c>
      <c r="D180" s="31" t="s">
        <v>179</v>
      </c>
      <c r="E180" s="22">
        <v>15</v>
      </c>
      <c r="F180" s="22">
        <v>10</v>
      </c>
      <c r="G180" s="24">
        <f>$G$77</f>
        <v>4.5999999999999999E-2</v>
      </c>
      <c r="H180" s="24">
        <f t="shared" si="86"/>
        <v>0.69</v>
      </c>
      <c r="I180" s="25">
        <f>H180+H181</f>
        <v>1.43</v>
      </c>
      <c r="J180" s="24">
        <f t="shared" si="87"/>
        <v>0.45999999999999996</v>
      </c>
      <c r="K180" s="25">
        <f>J180+J181</f>
        <v>0.83</v>
      </c>
      <c r="L180" s="24"/>
      <c r="M180" s="24"/>
      <c r="N180" s="24"/>
      <c r="O180" s="24">
        <f>I180*$Q$7</f>
        <v>2.1449999999999997E-2</v>
      </c>
      <c r="P180" s="24">
        <f>K180*$Q$7</f>
        <v>1.2449999999999999E-2</v>
      </c>
      <c r="Q180" s="24"/>
      <c r="R180" s="24">
        <f>I180*$T$7</f>
        <v>0.48620000000000002</v>
      </c>
      <c r="S180" s="26">
        <f>K180*$T$7</f>
        <v>0.28220000000000001</v>
      </c>
      <c r="T180" s="24"/>
      <c r="U180" s="27">
        <f>I180*$W$7</f>
        <v>1.4300000000000001E-4</v>
      </c>
      <c r="V180" s="27">
        <f>K180*$W$7</f>
        <v>8.2999999999999998E-5</v>
      </c>
      <c r="W180" s="24"/>
      <c r="X180" s="24">
        <f>I180*$Z$7</f>
        <v>1.0888019999999998</v>
      </c>
      <c r="Y180" s="24">
        <f>K180*$Z$7</f>
        <v>0.63196199999999991</v>
      </c>
      <c r="Z180" s="24"/>
      <c r="AA180" s="24">
        <f>I180+O180+R180+U180+X180</f>
        <v>3.0265949999999995</v>
      </c>
      <c r="AB180" s="24">
        <f>K180+P180+S180+V180+Y180</f>
        <v>1.7566949999999999</v>
      </c>
      <c r="AC180" s="24">
        <f>AA180*$AE$7</f>
        <v>0.9079784999999998</v>
      </c>
      <c r="AD180" s="24">
        <f>AB180*$AE$7</f>
        <v>0.52700849999999999</v>
      </c>
      <c r="AE180" s="24"/>
      <c r="AF180" s="24">
        <f>(AA180+AC180)*$AH$7</f>
        <v>0.11803720499999996</v>
      </c>
      <c r="AG180" s="24">
        <f>(AB180+AD180)*$AH$7</f>
        <v>6.8511104999999989E-2</v>
      </c>
      <c r="AH180" s="24"/>
      <c r="AI180" s="116">
        <v>4.25</v>
      </c>
      <c r="AJ180" s="117">
        <v>2.4700000000000002</v>
      </c>
      <c r="AK180" s="117">
        <f t="shared" si="94"/>
        <v>4.4625000000000004</v>
      </c>
      <c r="AL180" s="117">
        <f>AJ180*$AL$9</f>
        <v>2.5935000000000001</v>
      </c>
      <c r="AM180" s="116">
        <f>AK180*$AO$7</f>
        <v>0.89250000000000007</v>
      </c>
      <c r="AN180" s="117">
        <f t="shared" si="98"/>
        <v>0.51870000000000005</v>
      </c>
      <c r="AO180" s="117"/>
      <c r="AP180" s="116">
        <f t="shared" si="99"/>
        <v>5.3550000000000004</v>
      </c>
      <c r="AQ180" s="117">
        <f>AL180+AN180</f>
        <v>3.1122000000000001</v>
      </c>
    </row>
    <row r="181" spans="1:43" ht="0.75" customHeight="1">
      <c r="A181" s="187"/>
      <c r="B181" s="182"/>
      <c r="C181" s="189"/>
      <c r="D181" s="31" t="s">
        <v>49</v>
      </c>
      <c r="E181" s="22">
        <v>20</v>
      </c>
      <c r="F181" s="22">
        <v>10</v>
      </c>
      <c r="G181" s="24">
        <f>$G$78</f>
        <v>3.6999999999999998E-2</v>
      </c>
      <c r="H181" s="24">
        <f t="shared" si="86"/>
        <v>0.74</v>
      </c>
      <c r="I181" s="25"/>
      <c r="J181" s="24">
        <f t="shared" si="87"/>
        <v>0.37</v>
      </c>
      <c r="K181" s="25"/>
      <c r="L181" s="24"/>
      <c r="M181" s="24"/>
      <c r="N181" s="24"/>
      <c r="O181" s="24"/>
      <c r="P181" s="24"/>
      <c r="Q181" s="24"/>
      <c r="R181" s="24"/>
      <c r="S181" s="26"/>
      <c r="T181" s="24"/>
      <c r="U181" s="27"/>
      <c r="V181" s="27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116"/>
      <c r="AJ181" s="117"/>
      <c r="AK181" s="117">
        <f t="shared" si="94"/>
        <v>0</v>
      </c>
      <c r="AL181" s="117"/>
      <c r="AM181" s="116"/>
      <c r="AN181" s="117"/>
      <c r="AO181" s="117"/>
      <c r="AP181" s="116"/>
      <c r="AQ181" s="117"/>
    </row>
    <row r="182" spans="1:43" ht="21.75" customHeight="1">
      <c r="A182" s="114" t="s">
        <v>305</v>
      </c>
      <c r="B182" s="30" t="s">
        <v>306</v>
      </c>
      <c r="C182" s="115"/>
      <c r="D182" s="31"/>
      <c r="E182" s="22"/>
      <c r="F182" s="22"/>
      <c r="G182" s="24"/>
      <c r="H182" s="24"/>
      <c r="I182" s="25"/>
      <c r="J182" s="24"/>
      <c r="K182" s="25"/>
      <c r="L182" s="24"/>
      <c r="M182" s="24"/>
      <c r="N182" s="24"/>
      <c r="O182" s="24"/>
      <c r="P182" s="24"/>
      <c r="Q182" s="24"/>
      <c r="R182" s="24"/>
      <c r="S182" s="26"/>
      <c r="T182" s="24"/>
      <c r="U182" s="27"/>
      <c r="V182" s="27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116"/>
      <c r="AJ182" s="117"/>
      <c r="AK182" s="117"/>
      <c r="AL182" s="117"/>
      <c r="AM182" s="116"/>
      <c r="AN182" s="117"/>
      <c r="AO182" s="117"/>
      <c r="AP182" s="116"/>
      <c r="AQ182" s="117"/>
    </row>
    <row r="183" spans="1:43" ht="21" customHeight="1">
      <c r="A183" s="186" t="s">
        <v>307</v>
      </c>
      <c r="B183" s="181" t="s">
        <v>308</v>
      </c>
      <c r="C183" s="188" t="s">
        <v>178</v>
      </c>
      <c r="D183" s="31" t="s">
        <v>179</v>
      </c>
      <c r="E183" s="22">
        <v>15</v>
      </c>
      <c r="F183" s="22">
        <v>10</v>
      </c>
      <c r="G183" s="24">
        <f>$G$77</f>
        <v>4.5999999999999999E-2</v>
      </c>
      <c r="H183" s="24">
        <f t="shared" si="86"/>
        <v>0.69</v>
      </c>
      <c r="I183" s="25">
        <f>H183+H184</f>
        <v>1.43</v>
      </c>
      <c r="J183" s="24">
        <f t="shared" si="87"/>
        <v>0.45999999999999996</v>
      </c>
      <c r="K183" s="25">
        <f>J183+J184</f>
        <v>0.83</v>
      </c>
      <c r="L183" s="24"/>
      <c r="M183" s="24"/>
      <c r="N183" s="24"/>
      <c r="O183" s="24">
        <f>I183*$Q$7</f>
        <v>2.1449999999999997E-2</v>
      </c>
      <c r="P183" s="24">
        <f>K183*$Q$7</f>
        <v>1.2449999999999999E-2</v>
      </c>
      <c r="Q183" s="24"/>
      <c r="R183" s="24">
        <f>I183*$T$7</f>
        <v>0.48620000000000002</v>
      </c>
      <c r="S183" s="26">
        <f>K183*$T$7</f>
        <v>0.28220000000000001</v>
      </c>
      <c r="T183" s="24"/>
      <c r="U183" s="27">
        <f>I183*$W$7</f>
        <v>1.4300000000000001E-4</v>
      </c>
      <c r="V183" s="27">
        <f>K183*$W$7</f>
        <v>8.2999999999999998E-5</v>
      </c>
      <c r="W183" s="24"/>
      <c r="X183" s="24">
        <f>I183*$Z$7</f>
        <v>1.0888019999999998</v>
      </c>
      <c r="Y183" s="24">
        <f>K183*$Z$7</f>
        <v>0.63196199999999991</v>
      </c>
      <c r="Z183" s="24"/>
      <c r="AA183" s="24">
        <f>I183+O183+R183+U183+X183</f>
        <v>3.0265949999999995</v>
      </c>
      <c r="AB183" s="24">
        <f>K183+P183+S183+V183+Y183</f>
        <v>1.7566949999999999</v>
      </c>
      <c r="AC183" s="24">
        <f>AA183*$AE$7</f>
        <v>0.9079784999999998</v>
      </c>
      <c r="AD183" s="24">
        <f>AB183*$AE$7</f>
        <v>0.52700849999999999</v>
      </c>
      <c r="AE183" s="24"/>
      <c r="AF183" s="24">
        <f>(AA183+AC183)*$AH$7</f>
        <v>0.11803720499999996</v>
      </c>
      <c r="AG183" s="24">
        <f>(AB183+AD183)*$AH$7</f>
        <v>6.8511104999999989E-2</v>
      </c>
      <c r="AH183" s="24"/>
      <c r="AI183" s="116">
        <v>4.25</v>
      </c>
      <c r="AJ183" s="117">
        <v>2.4700000000000002</v>
      </c>
      <c r="AK183" s="117">
        <f t="shared" si="94"/>
        <v>4.4625000000000004</v>
      </c>
      <c r="AL183" s="117">
        <f>AJ183*$AL$9</f>
        <v>2.5935000000000001</v>
      </c>
      <c r="AM183" s="116">
        <f t="shared" ref="AM183:AN185" si="100">AK183*$AO$7</f>
        <v>0.89250000000000007</v>
      </c>
      <c r="AN183" s="117">
        <f t="shared" si="100"/>
        <v>0.51870000000000005</v>
      </c>
      <c r="AO183" s="117"/>
      <c r="AP183" s="116">
        <f t="shared" ref="AP183:AQ185" si="101">AK183+AM183</f>
        <v>5.3550000000000004</v>
      </c>
      <c r="AQ183" s="117">
        <f t="shared" si="101"/>
        <v>3.1122000000000001</v>
      </c>
    </row>
    <row r="184" spans="1:43" ht="0.75" customHeight="1">
      <c r="A184" s="187"/>
      <c r="B184" s="182"/>
      <c r="C184" s="189"/>
      <c r="D184" s="31" t="s">
        <v>49</v>
      </c>
      <c r="E184" s="22">
        <v>20</v>
      </c>
      <c r="F184" s="22">
        <v>10</v>
      </c>
      <c r="G184" s="24">
        <f>$G$78</f>
        <v>3.6999999999999998E-2</v>
      </c>
      <c r="H184" s="24">
        <f t="shared" si="86"/>
        <v>0.74</v>
      </c>
      <c r="I184" s="25"/>
      <c r="J184" s="24">
        <f t="shared" si="87"/>
        <v>0.37</v>
      </c>
      <c r="K184" s="25"/>
      <c r="L184" s="24"/>
      <c r="M184" s="24"/>
      <c r="N184" s="24"/>
      <c r="O184" s="24"/>
      <c r="P184" s="24"/>
      <c r="Q184" s="24"/>
      <c r="R184" s="24"/>
      <c r="S184" s="26"/>
      <c r="T184" s="24"/>
      <c r="U184" s="27"/>
      <c r="V184" s="27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116"/>
      <c r="AJ184" s="117"/>
      <c r="AK184" s="117">
        <f t="shared" si="94"/>
        <v>0</v>
      </c>
      <c r="AL184" s="117">
        <f>AJ184*$AL$9</f>
        <v>0</v>
      </c>
      <c r="AM184" s="116">
        <f t="shared" si="100"/>
        <v>0</v>
      </c>
      <c r="AN184" s="117">
        <f t="shared" si="100"/>
        <v>0</v>
      </c>
      <c r="AO184" s="117"/>
      <c r="AP184" s="116">
        <f t="shared" si="101"/>
        <v>0</v>
      </c>
      <c r="AQ184" s="117">
        <f t="shared" si="101"/>
        <v>0</v>
      </c>
    </row>
    <row r="185" spans="1:43" ht="24.75" customHeight="1">
      <c r="A185" s="186" t="s">
        <v>309</v>
      </c>
      <c r="B185" s="181" t="s">
        <v>310</v>
      </c>
      <c r="C185" s="188" t="s">
        <v>178</v>
      </c>
      <c r="D185" s="31" t="s">
        <v>179</v>
      </c>
      <c r="E185" s="22">
        <v>30</v>
      </c>
      <c r="F185" s="22">
        <v>15</v>
      </c>
      <c r="G185" s="24">
        <f>$G$77</f>
        <v>4.5999999999999999E-2</v>
      </c>
      <c r="H185" s="24">
        <f t="shared" si="86"/>
        <v>1.38</v>
      </c>
      <c r="I185" s="25">
        <f>H185+H186</f>
        <v>1.75</v>
      </c>
      <c r="J185" s="24">
        <f t="shared" si="87"/>
        <v>0.69</v>
      </c>
      <c r="K185" s="25">
        <f>J185+J186</f>
        <v>0.875</v>
      </c>
      <c r="L185" s="24"/>
      <c r="M185" s="24"/>
      <c r="N185" s="24"/>
      <c r="O185" s="24">
        <f>I185*$Q$7</f>
        <v>2.6249999999999999E-2</v>
      </c>
      <c r="P185" s="24">
        <f>K185*$Q$7</f>
        <v>1.3125E-2</v>
      </c>
      <c r="Q185" s="24"/>
      <c r="R185" s="24">
        <f>I185*$T$7</f>
        <v>0.59500000000000008</v>
      </c>
      <c r="S185" s="26">
        <f>K185*$T$7</f>
        <v>0.29750000000000004</v>
      </c>
      <c r="T185" s="24"/>
      <c r="U185" s="27">
        <f>I185*$W$7</f>
        <v>1.75E-4</v>
      </c>
      <c r="V185" s="27">
        <f>K185*$W$7</f>
        <v>8.7499999999999999E-5</v>
      </c>
      <c r="W185" s="24"/>
      <c r="X185" s="24">
        <f>I185*$Z$7</f>
        <v>1.3324499999999999</v>
      </c>
      <c r="Y185" s="24">
        <f>K185*$Z$7</f>
        <v>0.66622499999999996</v>
      </c>
      <c r="Z185" s="24"/>
      <c r="AA185" s="24">
        <f>I185+O185+R185+U185+X185</f>
        <v>3.703875</v>
      </c>
      <c r="AB185" s="24">
        <f>K185+P185+S185+V185+Y185</f>
        <v>1.8519375</v>
      </c>
      <c r="AC185" s="24">
        <f>AA185*$AE$7</f>
        <v>1.1111625000000001</v>
      </c>
      <c r="AD185" s="24">
        <f>AB185*$AE$7</f>
        <v>0.55558125000000003</v>
      </c>
      <c r="AE185" s="24"/>
      <c r="AF185" s="24">
        <f>(AA185+AC185)*$AH$7</f>
        <v>0.14445112499999999</v>
      </c>
      <c r="AG185" s="24">
        <f>(AB185+AD185)*$AH$7</f>
        <v>7.2225562499999993E-2</v>
      </c>
      <c r="AH185" s="24"/>
      <c r="AI185" s="116">
        <v>5.21</v>
      </c>
      <c r="AJ185" s="117">
        <v>2.6</v>
      </c>
      <c r="AK185" s="117">
        <f t="shared" si="94"/>
        <v>5.4705000000000004</v>
      </c>
      <c r="AL185" s="117">
        <f>AJ185*$AL$9</f>
        <v>2.7300000000000004</v>
      </c>
      <c r="AM185" s="116">
        <f t="shared" si="100"/>
        <v>1.0941000000000001</v>
      </c>
      <c r="AN185" s="117">
        <f t="shared" si="100"/>
        <v>0.54600000000000015</v>
      </c>
      <c r="AO185" s="117"/>
      <c r="AP185" s="116">
        <f t="shared" si="101"/>
        <v>6.5646000000000004</v>
      </c>
      <c r="AQ185" s="117">
        <f t="shared" si="101"/>
        <v>3.2760000000000007</v>
      </c>
    </row>
    <row r="186" spans="1:43" ht="6" hidden="1" customHeight="1">
      <c r="A186" s="187"/>
      <c r="B186" s="182"/>
      <c r="C186" s="189"/>
      <c r="D186" s="31" t="s">
        <v>49</v>
      </c>
      <c r="E186" s="22">
        <v>10</v>
      </c>
      <c r="F186" s="22">
        <v>5</v>
      </c>
      <c r="G186" s="24">
        <f>$G$78</f>
        <v>3.6999999999999998E-2</v>
      </c>
      <c r="H186" s="24">
        <f t="shared" si="86"/>
        <v>0.37</v>
      </c>
      <c r="I186" s="25"/>
      <c r="J186" s="24">
        <f t="shared" si="87"/>
        <v>0.185</v>
      </c>
      <c r="K186" s="25"/>
      <c r="L186" s="24"/>
      <c r="M186" s="24"/>
      <c r="N186" s="24"/>
      <c r="O186" s="24"/>
      <c r="P186" s="24"/>
      <c r="Q186" s="24"/>
      <c r="R186" s="24"/>
      <c r="S186" s="26"/>
      <c r="T186" s="24"/>
      <c r="U186" s="27"/>
      <c r="V186" s="27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116"/>
      <c r="AJ186" s="117"/>
      <c r="AK186" s="117">
        <f t="shared" si="94"/>
        <v>0</v>
      </c>
      <c r="AL186" s="117"/>
      <c r="AM186" s="116"/>
      <c r="AN186" s="117"/>
      <c r="AO186" s="117"/>
      <c r="AP186" s="116"/>
      <c r="AQ186" s="117"/>
    </row>
    <row r="187" spans="1:43" ht="19.5" customHeight="1">
      <c r="A187" s="114" t="s">
        <v>311</v>
      </c>
      <c r="B187" s="30" t="s">
        <v>312</v>
      </c>
      <c r="C187" s="115"/>
      <c r="D187" s="31"/>
      <c r="E187" s="22"/>
      <c r="F187" s="22"/>
      <c r="G187" s="24"/>
      <c r="H187" s="24"/>
      <c r="I187" s="25"/>
      <c r="J187" s="24"/>
      <c r="K187" s="25"/>
      <c r="L187" s="24"/>
      <c r="M187" s="24"/>
      <c r="N187" s="24"/>
      <c r="O187" s="24"/>
      <c r="P187" s="24"/>
      <c r="Q187" s="24"/>
      <c r="R187" s="24"/>
      <c r="S187" s="26"/>
      <c r="T187" s="24"/>
      <c r="U187" s="27"/>
      <c r="V187" s="27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116"/>
      <c r="AJ187" s="117"/>
      <c r="AK187" s="117"/>
      <c r="AL187" s="117"/>
      <c r="AM187" s="116"/>
      <c r="AN187" s="117"/>
      <c r="AO187" s="117"/>
      <c r="AP187" s="116"/>
      <c r="AQ187" s="117"/>
    </row>
    <row r="188" spans="1:43" ht="24.75" customHeight="1">
      <c r="A188" s="186" t="s">
        <v>313</v>
      </c>
      <c r="B188" s="181" t="s">
        <v>314</v>
      </c>
      <c r="C188" s="188" t="s">
        <v>178</v>
      </c>
      <c r="D188" s="31" t="s">
        <v>179</v>
      </c>
      <c r="E188" s="22">
        <v>15</v>
      </c>
      <c r="F188" s="22">
        <v>10</v>
      </c>
      <c r="G188" s="24">
        <f>$G$77</f>
        <v>4.5999999999999999E-2</v>
      </c>
      <c r="H188" s="24">
        <f t="shared" si="86"/>
        <v>0.69</v>
      </c>
      <c r="I188" s="25">
        <f>H188+H189</f>
        <v>1.43</v>
      </c>
      <c r="J188" s="24">
        <f t="shared" si="87"/>
        <v>0.45999999999999996</v>
      </c>
      <c r="K188" s="25">
        <f>J188+J189</f>
        <v>0.83</v>
      </c>
      <c r="L188" s="24"/>
      <c r="M188" s="24"/>
      <c r="N188" s="24"/>
      <c r="O188" s="24">
        <f>I188*$Q$7</f>
        <v>2.1449999999999997E-2</v>
      </c>
      <c r="P188" s="24">
        <f>K188*$Q$7</f>
        <v>1.2449999999999999E-2</v>
      </c>
      <c r="Q188" s="24"/>
      <c r="R188" s="24">
        <f>I188*$T$7</f>
        <v>0.48620000000000002</v>
      </c>
      <c r="S188" s="26">
        <f>K188*$T$7</f>
        <v>0.28220000000000001</v>
      </c>
      <c r="T188" s="24"/>
      <c r="U188" s="27">
        <f>I188*$W$7</f>
        <v>1.4300000000000001E-4</v>
      </c>
      <c r="V188" s="27">
        <f>K188*$W$7</f>
        <v>8.2999999999999998E-5</v>
      </c>
      <c r="W188" s="24"/>
      <c r="X188" s="24">
        <f>I188*$Z$7</f>
        <v>1.0888019999999998</v>
      </c>
      <c r="Y188" s="24">
        <f>K188*$Z$7</f>
        <v>0.63196199999999991</v>
      </c>
      <c r="Z188" s="24"/>
      <c r="AA188" s="24">
        <f>I188+O188+R188+U188+X188</f>
        <v>3.0265949999999995</v>
      </c>
      <c r="AB188" s="24">
        <f>K188+P188+S188+V188+Y188</f>
        <v>1.7566949999999999</v>
      </c>
      <c r="AC188" s="24">
        <f>AA188*$AE$7</f>
        <v>0.9079784999999998</v>
      </c>
      <c r="AD188" s="24">
        <f>AB188*$AE$7</f>
        <v>0.52700849999999999</v>
      </c>
      <c r="AE188" s="24"/>
      <c r="AF188" s="24">
        <f>(AA188+AC188)*$AH$7</f>
        <v>0.11803720499999996</v>
      </c>
      <c r="AG188" s="24">
        <f>(AB188+AD188)*$AH$7</f>
        <v>6.8511104999999989E-2</v>
      </c>
      <c r="AH188" s="24"/>
      <c r="AI188" s="116">
        <v>4.25</v>
      </c>
      <c r="AJ188" s="117">
        <v>2.4700000000000002</v>
      </c>
      <c r="AK188" s="117">
        <f t="shared" si="94"/>
        <v>4.4625000000000004</v>
      </c>
      <c r="AL188" s="117">
        <f>AJ188*$AL$9</f>
        <v>2.5935000000000001</v>
      </c>
      <c r="AM188" s="116">
        <f t="shared" ref="AM188:AN190" si="102">AK188*$AO$7</f>
        <v>0.89250000000000007</v>
      </c>
      <c r="AN188" s="117">
        <f t="shared" si="102"/>
        <v>0.51870000000000005</v>
      </c>
      <c r="AO188" s="117"/>
      <c r="AP188" s="116">
        <f t="shared" ref="AP188:AQ190" si="103">AK188+AM188</f>
        <v>5.3550000000000004</v>
      </c>
      <c r="AQ188" s="117">
        <f t="shared" si="103"/>
        <v>3.1122000000000001</v>
      </c>
    </row>
    <row r="189" spans="1:43" ht="51.75" hidden="1" customHeight="1">
      <c r="A189" s="187"/>
      <c r="B189" s="182"/>
      <c r="C189" s="189"/>
      <c r="D189" s="31" t="s">
        <v>49</v>
      </c>
      <c r="E189" s="22">
        <v>20</v>
      </c>
      <c r="F189" s="22">
        <v>10</v>
      </c>
      <c r="G189" s="24">
        <f>$G$78</f>
        <v>3.6999999999999998E-2</v>
      </c>
      <c r="H189" s="24">
        <f t="shared" si="86"/>
        <v>0.74</v>
      </c>
      <c r="I189" s="25"/>
      <c r="J189" s="24">
        <f t="shared" si="87"/>
        <v>0.37</v>
      </c>
      <c r="K189" s="25"/>
      <c r="L189" s="24"/>
      <c r="M189" s="24"/>
      <c r="N189" s="24"/>
      <c r="O189" s="24"/>
      <c r="P189" s="24"/>
      <c r="Q189" s="24"/>
      <c r="R189" s="24"/>
      <c r="S189" s="26"/>
      <c r="T189" s="24"/>
      <c r="U189" s="27"/>
      <c r="V189" s="27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116"/>
      <c r="AJ189" s="117"/>
      <c r="AK189" s="117">
        <f t="shared" si="94"/>
        <v>0</v>
      </c>
      <c r="AL189" s="117">
        <f>AJ189*$AL$9</f>
        <v>0</v>
      </c>
      <c r="AM189" s="116">
        <f t="shared" si="102"/>
        <v>0</v>
      </c>
      <c r="AN189" s="117">
        <f t="shared" si="102"/>
        <v>0</v>
      </c>
      <c r="AO189" s="117"/>
      <c r="AP189" s="116">
        <f t="shared" si="103"/>
        <v>0</v>
      </c>
      <c r="AQ189" s="117">
        <f t="shared" si="103"/>
        <v>0</v>
      </c>
    </row>
    <row r="190" spans="1:43" ht="51.75">
      <c r="A190" s="114" t="s">
        <v>315</v>
      </c>
      <c r="B190" s="30" t="s">
        <v>316</v>
      </c>
      <c r="C190" s="115" t="s">
        <v>178</v>
      </c>
      <c r="D190" s="31" t="s">
        <v>49</v>
      </c>
      <c r="E190" s="22">
        <v>10</v>
      </c>
      <c r="F190" s="22">
        <v>10</v>
      </c>
      <c r="G190" s="24">
        <f>$G$78</f>
        <v>3.6999999999999998E-2</v>
      </c>
      <c r="H190" s="24">
        <f t="shared" si="86"/>
        <v>0.37</v>
      </c>
      <c r="I190" s="25">
        <f>H190</f>
        <v>0.37</v>
      </c>
      <c r="J190" s="24">
        <f t="shared" si="87"/>
        <v>0.37</v>
      </c>
      <c r="K190" s="25">
        <f>J190</f>
        <v>0.37</v>
      </c>
      <c r="L190" s="24"/>
      <c r="M190" s="24"/>
      <c r="N190" s="24"/>
      <c r="O190" s="24">
        <f>I190*$Q$7</f>
        <v>5.5499999999999994E-3</v>
      </c>
      <c r="P190" s="24">
        <f>K190*$Q$7</f>
        <v>5.5499999999999994E-3</v>
      </c>
      <c r="Q190" s="24"/>
      <c r="R190" s="24">
        <f>I190*$T$7</f>
        <v>0.1258</v>
      </c>
      <c r="S190" s="26">
        <f>K190*$T$7</f>
        <v>0.1258</v>
      </c>
      <c r="T190" s="24"/>
      <c r="U190" s="27">
        <f>I190*$W$7</f>
        <v>3.6999999999999998E-5</v>
      </c>
      <c r="V190" s="27">
        <f>K190*$W$7</f>
        <v>3.6999999999999998E-5</v>
      </c>
      <c r="W190" s="24"/>
      <c r="X190" s="24">
        <f>I190*$Z$7</f>
        <v>0.28171799999999997</v>
      </c>
      <c r="Y190" s="24">
        <f>K190*$Z$7</f>
        <v>0.28171799999999997</v>
      </c>
      <c r="Z190" s="24"/>
      <c r="AA190" s="24">
        <f>I190+O190+R190+U190+X190</f>
        <v>0.78310499999999994</v>
      </c>
      <c r="AB190" s="24">
        <f>K190+P190+S190+V190+Y190</f>
        <v>0.78310499999999994</v>
      </c>
      <c r="AC190" s="24">
        <f>AA190*$AE$7</f>
        <v>0.23493149999999996</v>
      </c>
      <c r="AD190" s="24">
        <f>AB190*$AE$7</f>
        <v>0.23493149999999996</v>
      </c>
      <c r="AE190" s="24"/>
      <c r="AF190" s="24">
        <f>(AA190+AC190)*$AH$7</f>
        <v>3.0541095000000001E-2</v>
      </c>
      <c r="AG190" s="24">
        <f>(AB190+AD190)*$AH$7</f>
        <v>3.0541095000000001E-2</v>
      </c>
      <c r="AH190" s="24"/>
      <c r="AI190" s="116">
        <v>1.1000000000000001</v>
      </c>
      <c r="AJ190" s="117">
        <v>1.1000000000000001</v>
      </c>
      <c r="AK190" s="117">
        <f t="shared" si="94"/>
        <v>1.1550000000000002</v>
      </c>
      <c r="AL190" s="117">
        <f>AJ190*$AL$9</f>
        <v>1.1550000000000002</v>
      </c>
      <c r="AM190" s="116">
        <f t="shared" si="102"/>
        <v>0.23100000000000007</v>
      </c>
      <c r="AN190" s="117">
        <f t="shared" si="102"/>
        <v>0.23100000000000007</v>
      </c>
      <c r="AO190" s="117"/>
      <c r="AP190" s="116">
        <f t="shared" si="103"/>
        <v>1.3860000000000003</v>
      </c>
      <c r="AQ190" s="117">
        <f t="shared" si="103"/>
        <v>1.3860000000000003</v>
      </c>
    </row>
    <row r="191" spans="1:43" ht="18" customHeight="1">
      <c r="A191" s="114" t="s">
        <v>317</v>
      </c>
      <c r="B191" s="30" t="s">
        <v>318</v>
      </c>
      <c r="C191" s="115"/>
      <c r="D191" s="31"/>
      <c r="E191" s="22"/>
      <c r="F191" s="22"/>
      <c r="G191" s="24"/>
      <c r="H191" s="24"/>
      <c r="I191" s="25"/>
      <c r="J191" s="24"/>
      <c r="K191" s="25"/>
      <c r="L191" s="24"/>
      <c r="M191" s="24"/>
      <c r="N191" s="24"/>
      <c r="O191" s="24"/>
      <c r="P191" s="24"/>
      <c r="Q191" s="24"/>
      <c r="R191" s="24"/>
      <c r="S191" s="26"/>
      <c r="T191" s="24"/>
      <c r="U191" s="27"/>
      <c r="V191" s="27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116"/>
      <c r="AJ191" s="117"/>
      <c r="AK191" s="117"/>
      <c r="AL191" s="117"/>
      <c r="AM191" s="116"/>
      <c r="AN191" s="117"/>
      <c r="AO191" s="117"/>
      <c r="AP191" s="116"/>
      <c r="AQ191" s="117"/>
    </row>
    <row r="192" spans="1:43" ht="28.5" customHeight="1">
      <c r="A192" s="186" t="s">
        <v>319</v>
      </c>
      <c r="B192" s="181" t="s">
        <v>320</v>
      </c>
      <c r="C192" s="188" t="s">
        <v>178</v>
      </c>
      <c r="D192" s="31" t="s">
        <v>179</v>
      </c>
      <c r="E192" s="22">
        <v>15</v>
      </c>
      <c r="F192" s="22">
        <v>10</v>
      </c>
      <c r="G192" s="24">
        <f>$G$77</f>
        <v>4.5999999999999999E-2</v>
      </c>
      <c r="H192" s="24">
        <f t="shared" si="86"/>
        <v>0.69</v>
      </c>
      <c r="I192" s="25">
        <f>H192+H193</f>
        <v>1.43</v>
      </c>
      <c r="J192" s="24">
        <f t="shared" si="87"/>
        <v>0.45999999999999996</v>
      </c>
      <c r="K192" s="25">
        <f>J192+J193</f>
        <v>0.83</v>
      </c>
      <c r="L192" s="24"/>
      <c r="M192" s="24"/>
      <c r="N192" s="24"/>
      <c r="O192" s="24">
        <f>I192*$Q$7</f>
        <v>2.1449999999999997E-2</v>
      </c>
      <c r="P192" s="24">
        <f>K192*$Q$7</f>
        <v>1.2449999999999999E-2</v>
      </c>
      <c r="Q192" s="24"/>
      <c r="R192" s="24">
        <f>I192*$T$7</f>
        <v>0.48620000000000002</v>
      </c>
      <c r="S192" s="26">
        <f>K192*$T$7</f>
        <v>0.28220000000000001</v>
      </c>
      <c r="T192" s="24"/>
      <c r="U192" s="27">
        <f>I192*$W$7</f>
        <v>1.4300000000000001E-4</v>
      </c>
      <c r="V192" s="27">
        <f>K192*$W$7</f>
        <v>8.2999999999999998E-5</v>
      </c>
      <c r="W192" s="24"/>
      <c r="X192" s="24">
        <f>I192*$Z$7</f>
        <v>1.0888019999999998</v>
      </c>
      <c r="Y192" s="24">
        <f>K192*$Z$7</f>
        <v>0.63196199999999991</v>
      </c>
      <c r="Z192" s="24"/>
      <c r="AA192" s="24">
        <f>I192+O192+R192+U192+X192</f>
        <v>3.0265949999999995</v>
      </c>
      <c r="AB192" s="24">
        <f>K192+P192+S192+V192+Y192</f>
        <v>1.7566949999999999</v>
      </c>
      <c r="AC192" s="24">
        <f>AA192*$AE$7</f>
        <v>0.9079784999999998</v>
      </c>
      <c r="AD192" s="24">
        <f>AB192*$AE$7</f>
        <v>0.52700849999999999</v>
      </c>
      <c r="AE192" s="24"/>
      <c r="AF192" s="24">
        <f>(AA192+AC192)*$AH$7</f>
        <v>0.11803720499999996</v>
      </c>
      <c r="AG192" s="24">
        <f>(AB192+AD192)*$AH$7</f>
        <v>6.8511104999999989E-2</v>
      </c>
      <c r="AH192" s="24"/>
      <c r="AI192" s="116">
        <v>4.25</v>
      </c>
      <c r="AJ192" s="117">
        <v>2.4700000000000002</v>
      </c>
      <c r="AK192" s="117">
        <f t="shared" ref="AK192:AK200" si="104">AI192*$AK$9</f>
        <v>4.4625000000000004</v>
      </c>
      <c r="AL192" s="117">
        <f>AJ192*$AL$9</f>
        <v>2.5935000000000001</v>
      </c>
      <c r="AM192" s="116">
        <f t="shared" ref="AM192:AN194" si="105">AK192*$AO$7</f>
        <v>0.89250000000000007</v>
      </c>
      <c r="AN192" s="117">
        <f t="shared" si="105"/>
        <v>0.51870000000000005</v>
      </c>
      <c r="AO192" s="117"/>
      <c r="AP192" s="116">
        <f t="shared" ref="AP192:AQ194" si="106">AK192+AM192</f>
        <v>5.3550000000000004</v>
      </c>
      <c r="AQ192" s="117">
        <f t="shared" si="106"/>
        <v>3.1122000000000001</v>
      </c>
    </row>
    <row r="193" spans="1:43" ht="51.75" hidden="1" customHeight="1">
      <c r="A193" s="187"/>
      <c r="B193" s="182"/>
      <c r="C193" s="189"/>
      <c r="D193" s="31" t="s">
        <v>49</v>
      </c>
      <c r="E193" s="22">
        <v>20</v>
      </c>
      <c r="F193" s="22">
        <v>10</v>
      </c>
      <c r="G193" s="24">
        <f>$G$78</f>
        <v>3.6999999999999998E-2</v>
      </c>
      <c r="H193" s="24">
        <f t="shared" si="86"/>
        <v>0.74</v>
      </c>
      <c r="I193" s="25"/>
      <c r="J193" s="24">
        <f t="shared" si="87"/>
        <v>0.37</v>
      </c>
      <c r="K193" s="25"/>
      <c r="L193" s="24"/>
      <c r="M193" s="24"/>
      <c r="N193" s="24"/>
      <c r="O193" s="24"/>
      <c r="P193" s="24"/>
      <c r="Q193" s="24"/>
      <c r="R193" s="24"/>
      <c r="S193" s="26"/>
      <c r="T193" s="24"/>
      <c r="U193" s="27"/>
      <c r="V193" s="27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116"/>
      <c r="AJ193" s="117"/>
      <c r="AK193" s="117">
        <f t="shared" si="104"/>
        <v>0</v>
      </c>
      <c r="AL193" s="117">
        <f>AJ193*$AL$9</f>
        <v>0</v>
      </c>
      <c r="AM193" s="116">
        <f t="shared" si="105"/>
        <v>0</v>
      </c>
      <c r="AN193" s="117">
        <f t="shared" si="105"/>
        <v>0</v>
      </c>
      <c r="AO193" s="117"/>
      <c r="AP193" s="116">
        <f t="shared" si="106"/>
        <v>0</v>
      </c>
      <c r="AQ193" s="117">
        <f t="shared" si="106"/>
        <v>0</v>
      </c>
    </row>
    <row r="194" spans="1:43" ht="27.75" customHeight="1">
      <c r="A194" s="186" t="s">
        <v>321</v>
      </c>
      <c r="B194" s="181" t="s">
        <v>322</v>
      </c>
      <c r="C194" s="188" t="s">
        <v>178</v>
      </c>
      <c r="D194" s="31" t="s">
        <v>179</v>
      </c>
      <c r="E194" s="22">
        <v>30</v>
      </c>
      <c r="F194" s="22">
        <v>15</v>
      </c>
      <c r="G194" s="24">
        <f>$G$77</f>
        <v>4.5999999999999999E-2</v>
      </c>
      <c r="H194" s="24">
        <f t="shared" si="86"/>
        <v>1.38</v>
      </c>
      <c r="I194" s="25">
        <f>H194+H195</f>
        <v>1.75</v>
      </c>
      <c r="J194" s="24">
        <f t="shared" si="87"/>
        <v>0.69</v>
      </c>
      <c r="K194" s="25">
        <f>J194+J195</f>
        <v>0.875</v>
      </c>
      <c r="L194" s="24"/>
      <c r="M194" s="24"/>
      <c r="N194" s="24"/>
      <c r="O194" s="24">
        <f>I194*$Q$7</f>
        <v>2.6249999999999999E-2</v>
      </c>
      <c r="P194" s="24">
        <f>K194*$Q$7</f>
        <v>1.3125E-2</v>
      </c>
      <c r="Q194" s="24"/>
      <c r="R194" s="24">
        <f>I194*$T$7</f>
        <v>0.59500000000000008</v>
      </c>
      <c r="S194" s="26">
        <f>K194*$T$7</f>
        <v>0.29750000000000004</v>
      </c>
      <c r="T194" s="24"/>
      <c r="U194" s="27">
        <f>I194*$W$7</f>
        <v>1.75E-4</v>
      </c>
      <c r="V194" s="27">
        <f>K194*$W$7</f>
        <v>8.7499999999999999E-5</v>
      </c>
      <c r="W194" s="24"/>
      <c r="X194" s="24">
        <f>I194*$Z$7</f>
        <v>1.3324499999999999</v>
      </c>
      <c r="Y194" s="24">
        <f>K194*$Z$7</f>
        <v>0.66622499999999996</v>
      </c>
      <c r="Z194" s="24"/>
      <c r="AA194" s="24">
        <f>I194+O194+R194+U194+X194</f>
        <v>3.703875</v>
      </c>
      <c r="AB194" s="24">
        <f>K194+P194+S194+V194+Y194</f>
        <v>1.8519375</v>
      </c>
      <c r="AC194" s="24">
        <f>AA194*$AE$7</f>
        <v>1.1111625000000001</v>
      </c>
      <c r="AD194" s="24">
        <f>AB194*$AE$7</f>
        <v>0.55558125000000003</v>
      </c>
      <c r="AE194" s="24"/>
      <c r="AF194" s="24">
        <f>(AA194+AC194)*$AH$7</f>
        <v>0.14445112499999999</v>
      </c>
      <c r="AG194" s="24">
        <f>(AB194+AD194)*$AH$7</f>
        <v>7.2225562499999993E-2</v>
      </c>
      <c r="AH194" s="24"/>
      <c r="AI194" s="116">
        <v>5.21</v>
      </c>
      <c r="AJ194" s="117">
        <v>2.6</v>
      </c>
      <c r="AK194" s="117">
        <f t="shared" si="104"/>
        <v>5.4705000000000004</v>
      </c>
      <c r="AL194" s="117">
        <f>AJ194*$AL$9</f>
        <v>2.7300000000000004</v>
      </c>
      <c r="AM194" s="116">
        <f t="shared" si="105"/>
        <v>1.0941000000000001</v>
      </c>
      <c r="AN194" s="117">
        <f t="shared" si="105"/>
        <v>0.54600000000000015</v>
      </c>
      <c r="AO194" s="117"/>
      <c r="AP194" s="116">
        <f t="shared" si="106"/>
        <v>6.5646000000000004</v>
      </c>
      <c r="AQ194" s="117">
        <f t="shared" si="106"/>
        <v>3.2760000000000007</v>
      </c>
    </row>
    <row r="195" spans="1:43" ht="51.75" hidden="1" customHeight="1">
      <c r="A195" s="187"/>
      <c r="B195" s="182"/>
      <c r="C195" s="189"/>
      <c r="D195" s="31" t="s">
        <v>49</v>
      </c>
      <c r="E195" s="22">
        <v>10</v>
      </c>
      <c r="F195" s="22">
        <v>5</v>
      </c>
      <c r="G195" s="24">
        <f>$G$78</f>
        <v>3.6999999999999998E-2</v>
      </c>
      <c r="H195" s="24">
        <f t="shared" si="86"/>
        <v>0.37</v>
      </c>
      <c r="I195" s="25"/>
      <c r="J195" s="24">
        <f t="shared" si="87"/>
        <v>0.185</v>
      </c>
      <c r="K195" s="25"/>
      <c r="L195" s="24"/>
      <c r="M195" s="24"/>
      <c r="N195" s="24"/>
      <c r="O195" s="24"/>
      <c r="P195" s="24"/>
      <c r="Q195" s="24"/>
      <c r="R195" s="24"/>
      <c r="S195" s="26"/>
      <c r="T195" s="24"/>
      <c r="U195" s="27"/>
      <c r="V195" s="27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116"/>
      <c r="AJ195" s="117"/>
      <c r="AK195" s="117">
        <f t="shared" si="104"/>
        <v>0</v>
      </c>
      <c r="AL195" s="117"/>
      <c r="AM195" s="116"/>
      <c r="AN195" s="117"/>
      <c r="AO195" s="117"/>
      <c r="AP195" s="116"/>
      <c r="AQ195" s="117"/>
    </row>
    <row r="196" spans="1:43" ht="21" customHeight="1">
      <c r="A196" s="114" t="s">
        <v>323</v>
      </c>
      <c r="B196" s="30" t="s">
        <v>324</v>
      </c>
      <c r="C196" s="115"/>
      <c r="D196" s="31"/>
      <c r="E196" s="22"/>
      <c r="F196" s="22"/>
      <c r="G196" s="24"/>
      <c r="H196" s="24"/>
      <c r="I196" s="25"/>
      <c r="J196" s="24"/>
      <c r="K196" s="25"/>
      <c r="L196" s="24"/>
      <c r="M196" s="24"/>
      <c r="N196" s="24"/>
      <c r="O196" s="24"/>
      <c r="P196" s="24"/>
      <c r="Q196" s="24"/>
      <c r="R196" s="24"/>
      <c r="S196" s="26"/>
      <c r="T196" s="24"/>
      <c r="U196" s="27"/>
      <c r="V196" s="27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116"/>
      <c r="AJ196" s="117"/>
      <c r="AK196" s="117"/>
      <c r="AL196" s="117"/>
      <c r="AM196" s="116"/>
      <c r="AN196" s="117"/>
      <c r="AO196" s="117"/>
      <c r="AP196" s="116"/>
      <c r="AQ196" s="117"/>
    </row>
    <row r="197" spans="1:43" ht="27" customHeight="1">
      <c r="A197" s="186" t="s">
        <v>325</v>
      </c>
      <c r="B197" s="181" t="s">
        <v>326</v>
      </c>
      <c r="C197" s="188" t="s">
        <v>178</v>
      </c>
      <c r="D197" s="31" t="s">
        <v>179</v>
      </c>
      <c r="E197" s="22">
        <v>15</v>
      </c>
      <c r="F197" s="22">
        <v>10</v>
      </c>
      <c r="G197" s="24">
        <f>$G$77</f>
        <v>4.5999999999999999E-2</v>
      </c>
      <c r="H197" s="24">
        <f t="shared" si="86"/>
        <v>0.69</v>
      </c>
      <c r="I197" s="25">
        <f>H197+H198</f>
        <v>1.43</v>
      </c>
      <c r="J197" s="24">
        <f t="shared" si="87"/>
        <v>0.45999999999999996</v>
      </c>
      <c r="K197" s="25">
        <f>J197+J198</f>
        <v>0.83</v>
      </c>
      <c r="L197" s="24"/>
      <c r="M197" s="24"/>
      <c r="N197" s="24"/>
      <c r="O197" s="24">
        <f>I197*$Q$7</f>
        <v>2.1449999999999997E-2</v>
      </c>
      <c r="P197" s="24">
        <f>K197*$Q$7</f>
        <v>1.2449999999999999E-2</v>
      </c>
      <c r="Q197" s="24"/>
      <c r="R197" s="24">
        <f>I197*$T$7</f>
        <v>0.48620000000000002</v>
      </c>
      <c r="S197" s="26">
        <f>K197*$T$7</f>
        <v>0.28220000000000001</v>
      </c>
      <c r="T197" s="24"/>
      <c r="U197" s="27">
        <f>I197*$W$7</f>
        <v>1.4300000000000001E-4</v>
      </c>
      <c r="V197" s="27">
        <f>K197*$W$7</f>
        <v>8.2999999999999998E-5</v>
      </c>
      <c r="W197" s="24"/>
      <c r="X197" s="24">
        <f>I197*$Z$7</f>
        <v>1.0888019999999998</v>
      </c>
      <c r="Y197" s="24">
        <f>K197*$Z$7</f>
        <v>0.63196199999999991</v>
      </c>
      <c r="Z197" s="24"/>
      <c r="AA197" s="24">
        <f>I197+O197+R197+U197+X197</f>
        <v>3.0265949999999995</v>
      </c>
      <c r="AB197" s="24">
        <f>K197+P197+S197+V197+Y197</f>
        <v>1.7566949999999999</v>
      </c>
      <c r="AC197" s="24">
        <f>AA197*$AE$7</f>
        <v>0.9079784999999998</v>
      </c>
      <c r="AD197" s="24">
        <f>AB197*$AE$7</f>
        <v>0.52700849999999999</v>
      </c>
      <c r="AE197" s="24"/>
      <c r="AF197" s="24">
        <f>(AA197+AC197)*$AH$7</f>
        <v>0.11803720499999996</v>
      </c>
      <c r="AG197" s="24">
        <f>(AB197+AD197)*$AH$7</f>
        <v>6.8511104999999989E-2</v>
      </c>
      <c r="AH197" s="24"/>
      <c r="AI197" s="116">
        <v>4.25</v>
      </c>
      <c r="AJ197" s="117">
        <v>2.4700000000000002</v>
      </c>
      <c r="AK197" s="117">
        <f t="shared" si="104"/>
        <v>4.4625000000000004</v>
      </c>
      <c r="AL197" s="117">
        <f>AJ197*$AL$9</f>
        <v>2.5935000000000001</v>
      </c>
      <c r="AM197" s="116">
        <f t="shared" ref="AM197:AN199" si="107">AK197*$AO$7</f>
        <v>0.89250000000000007</v>
      </c>
      <c r="AN197" s="117">
        <f t="shared" si="107"/>
        <v>0.51870000000000005</v>
      </c>
      <c r="AO197" s="117"/>
      <c r="AP197" s="116">
        <f t="shared" ref="AP197:AQ199" si="108">AK197+AM197</f>
        <v>5.3550000000000004</v>
      </c>
      <c r="AQ197" s="117">
        <f t="shared" si="108"/>
        <v>3.1122000000000001</v>
      </c>
    </row>
    <row r="198" spans="1:43" ht="51.75" hidden="1" customHeight="1">
      <c r="A198" s="187"/>
      <c r="B198" s="182"/>
      <c r="C198" s="189"/>
      <c r="D198" s="31" t="s">
        <v>49</v>
      </c>
      <c r="E198" s="22">
        <v>20</v>
      </c>
      <c r="F198" s="22">
        <v>10</v>
      </c>
      <c r="G198" s="24">
        <f>$G$78</f>
        <v>3.6999999999999998E-2</v>
      </c>
      <c r="H198" s="24">
        <f t="shared" si="86"/>
        <v>0.74</v>
      </c>
      <c r="I198" s="25"/>
      <c r="J198" s="24">
        <f t="shared" si="87"/>
        <v>0.37</v>
      </c>
      <c r="K198" s="25"/>
      <c r="L198" s="24"/>
      <c r="M198" s="24"/>
      <c r="N198" s="24"/>
      <c r="O198" s="24"/>
      <c r="P198" s="24"/>
      <c r="Q198" s="24"/>
      <c r="R198" s="24"/>
      <c r="S198" s="26"/>
      <c r="T198" s="24"/>
      <c r="U198" s="27"/>
      <c r="V198" s="27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116"/>
      <c r="AJ198" s="117"/>
      <c r="AK198" s="117">
        <f t="shared" si="104"/>
        <v>0</v>
      </c>
      <c r="AL198" s="117">
        <f>AJ198*$AL$9</f>
        <v>0</v>
      </c>
      <c r="AM198" s="116">
        <f t="shared" si="107"/>
        <v>0</v>
      </c>
      <c r="AN198" s="117">
        <f t="shared" si="107"/>
        <v>0</v>
      </c>
      <c r="AO198" s="117"/>
      <c r="AP198" s="116">
        <f t="shared" si="108"/>
        <v>0</v>
      </c>
      <c r="AQ198" s="117">
        <f t="shared" si="108"/>
        <v>0</v>
      </c>
    </row>
    <row r="199" spans="1:43" ht="25.5" customHeight="1">
      <c r="A199" s="186" t="s">
        <v>327</v>
      </c>
      <c r="B199" s="181" t="s">
        <v>328</v>
      </c>
      <c r="C199" s="188" t="s">
        <v>178</v>
      </c>
      <c r="D199" s="31" t="s">
        <v>179</v>
      </c>
      <c r="E199" s="22">
        <v>30</v>
      </c>
      <c r="F199" s="22">
        <v>15</v>
      </c>
      <c r="G199" s="24">
        <f>$G$77</f>
        <v>4.5999999999999999E-2</v>
      </c>
      <c r="H199" s="24">
        <f t="shared" si="86"/>
        <v>1.38</v>
      </c>
      <c r="I199" s="25">
        <f>H199+H200</f>
        <v>1.75</v>
      </c>
      <c r="J199" s="24">
        <f t="shared" si="87"/>
        <v>0.69</v>
      </c>
      <c r="K199" s="25">
        <f>J199+J200</f>
        <v>0.875</v>
      </c>
      <c r="L199" s="24"/>
      <c r="M199" s="24"/>
      <c r="N199" s="24"/>
      <c r="O199" s="24">
        <f>I199*$Q$7</f>
        <v>2.6249999999999999E-2</v>
      </c>
      <c r="P199" s="24">
        <f>K199*$Q$7</f>
        <v>1.3125E-2</v>
      </c>
      <c r="Q199" s="24"/>
      <c r="R199" s="24">
        <f>I199*$T$7</f>
        <v>0.59500000000000008</v>
      </c>
      <c r="S199" s="26">
        <f>K199*$T$7</f>
        <v>0.29750000000000004</v>
      </c>
      <c r="T199" s="24"/>
      <c r="U199" s="27">
        <f>I199*$W$7</f>
        <v>1.75E-4</v>
      </c>
      <c r="V199" s="27">
        <f>K199*$W$7</f>
        <v>8.7499999999999999E-5</v>
      </c>
      <c r="W199" s="24"/>
      <c r="X199" s="24">
        <f>I199*$Z$7</f>
        <v>1.3324499999999999</v>
      </c>
      <c r="Y199" s="24">
        <f>K199*$Z$7</f>
        <v>0.66622499999999996</v>
      </c>
      <c r="Z199" s="24"/>
      <c r="AA199" s="24">
        <f>I199+O199+R199+U199+X199</f>
        <v>3.703875</v>
      </c>
      <c r="AB199" s="24">
        <f>K199+P199+S199+V199+Y199</f>
        <v>1.8519375</v>
      </c>
      <c r="AC199" s="24">
        <f>AA199*$AE$7</f>
        <v>1.1111625000000001</v>
      </c>
      <c r="AD199" s="24">
        <f>AB199*$AE$7</f>
        <v>0.55558125000000003</v>
      </c>
      <c r="AE199" s="24"/>
      <c r="AF199" s="24">
        <f>(AA199+AC199)*$AH$7</f>
        <v>0.14445112499999999</v>
      </c>
      <c r="AG199" s="24">
        <f>(AB199+AD199)*$AH$7</f>
        <v>7.2225562499999993E-2</v>
      </c>
      <c r="AH199" s="24"/>
      <c r="AI199" s="116">
        <v>5.21</v>
      </c>
      <c r="AJ199" s="117">
        <v>2.6</v>
      </c>
      <c r="AK199" s="117">
        <f t="shared" si="104"/>
        <v>5.4705000000000004</v>
      </c>
      <c r="AL199" s="117">
        <f>AJ199*$AL$9</f>
        <v>2.7300000000000004</v>
      </c>
      <c r="AM199" s="116">
        <f t="shared" si="107"/>
        <v>1.0941000000000001</v>
      </c>
      <c r="AN199" s="117">
        <f t="shared" si="107"/>
        <v>0.54600000000000015</v>
      </c>
      <c r="AO199" s="117"/>
      <c r="AP199" s="116">
        <f t="shared" si="108"/>
        <v>6.5646000000000004</v>
      </c>
      <c r="AQ199" s="117">
        <f t="shared" si="108"/>
        <v>3.2760000000000007</v>
      </c>
    </row>
    <row r="200" spans="1:43" ht="0.75" customHeight="1">
      <c r="A200" s="187"/>
      <c r="B200" s="182"/>
      <c r="C200" s="189"/>
      <c r="D200" s="31" t="s">
        <v>49</v>
      </c>
      <c r="E200" s="22">
        <v>10</v>
      </c>
      <c r="F200" s="22">
        <v>5</v>
      </c>
      <c r="G200" s="24">
        <f>$G$78</f>
        <v>3.6999999999999998E-2</v>
      </c>
      <c r="H200" s="24">
        <f t="shared" si="86"/>
        <v>0.37</v>
      </c>
      <c r="I200" s="25"/>
      <c r="J200" s="24">
        <f t="shared" si="87"/>
        <v>0.185</v>
      </c>
      <c r="K200" s="25"/>
      <c r="L200" s="24"/>
      <c r="M200" s="24"/>
      <c r="N200" s="24"/>
      <c r="O200" s="24"/>
      <c r="P200" s="24"/>
      <c r="Q200" s="24"/>
      <c r="R200" s="24"/>
      <c r="S200" s="26"/>
      <c r="T200" s="24"/>
      <c r="U200" s="27"/>
      <c r="V200" s="27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116"/>
      <c r="AJ200" s="117"/>
      <c r="AK200" s="117">
        <f t="shared" si="104"/>
        <v>0</v>
      </c>
      <c r="AL200" s="117"/>
      <c r="AM200" s="116"/>
      <c r="AN200" s="117"/>
      <c r="AO200" s="117"/>
      <c r="AP200" s="116"/>
      <c r="AQ200" s="117"/>
    </row>
    <row r="201" spans="1:43">
      <c r="A201" s="114" t="s">
        <v>329</v>
      </c>
      <c r="B201" s="30" t="s">
        <v>330</v>
      </c>
      <c r="C201" s="115"/>
      <c r="D201" s="31"/>
      <c r="E201" s="22"/>
      <c r="F201" s="22"/>
      <c r="G201" s="24"/>
      <c r="H201" s="24"/>
      <c r="I201" s="25"/>
      <c r="J201" s="24"/>
      <c r="K201" s="25"/>
      <c r="L201" s="24"/>
      <c r="M201" s="24"/>
      <c r="N201" s="24"/>
      <c r="O201" s="24"/>
      <c r="P201" s="24"/>
      <c r="Q201" s="24"/>
      <c r="R201" s="24"/>
      <c r="S201" s="26"/>
      <c r="T201" s="24"/>
      <c r="U201" s="27"/>
      <c r="V201" s="27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116"/>
      <c r="AJ201" s="117"/>
      <c r="AK201" s="117"/>
      <c r="AL201" s="117"/>
      <c r="AM201" s="116"/>
      <c r="AN201" s="117"/>
      <c r="AO201" s="117"/>
      <c r="AP201" s="116"/>
      <c r="AQ201" s="117"/>
    </row>
    <row r="202" spans="1:43" ht="29.25" customHeight="1">
      <c r="A202" s="186" t="s">
        <v>331</v>
      </c>
      <c r="B202" s="181" t="s">
        <v>332</v>
      </c>
      <c r="C202" s="188" t="s">
        <v>178</v>
      </c>
      <c r="D202" s="31" t="s">
        <v>179</v>
      </c>
      <c r="E202" s="22">
        <v>30</v>
      </c>
      <c r="F202" s="22">
        <v>15</v>
      </c>
      <c r="G202" s="24">
        <f>$G$77</f>
        <v>4.5999999999999999E-2</v>
      </c>
      <c r="H202" s="24">
        <f t="shared" si="86"/>
        <v>1.38</v>
      </c>
      <c r="I202" s="25">
        <f>H202+H203</f>
        <v>1.75</v>
      </c>
      <c r="J202" s="24">
        <f t="shared" si="87"/>
        <v>0.69</v>
      </c>
      <c r="K202" s="25">
        <f>J202+J203</f>
        <v>0.875</v>
      </c>
      <c r="L202" s="24"/>
      <c r="M202" s="24"/>
      <c r="N202" s="24"/>
      <c r="O202" s="24">
        <f>I202*$Q$7</f>
        <v>2.6249999999999999E-2</v>
      </c>
      <c r="P202" s="24">
        <f>K202*$Q$7</f>
        <v>1.3125E-2</v>
      </c>
      <c r="Q202" s="24"/>
      <c r="R202" s="24">
        <f>I202*$T$7</f>
        <v>0.59500000000000008</v>
      </c>
      <c r="S202" s="26">
        <f>K202*$T$7</f>
        <v>0.29750000000000004</v>
      </c>
      <c r="T202" s="24"/>
      <c r="U202" s="27">
        <f>I202*$W$7</f>
        <v>1.75E-4</v>
      </c>
      <c r="V202" s="27">
        <f>K202*$W$7</f>
        <v>8.7499999999999999E-5</v>
      </c>
      <c r="W202" s="24"/>
      <c r="X202" s="24">
        <f>I202*$Z$7</f>
        <v>1.3324499999999999</v>
      </c>
      <c r="Y202" s="24">
        <f>K202*$Z$7</f>
        <v>0.66622499999999996</v>
      </c>
      <c r="Z202" s="24"/>
      <c r="AA202" s="24">
        <f>I202+O202+R202+U202+X202</f>
        <v>3.703875</v>
      </c>
      <c r="AB202" s="24">
        <f>K202+P202+S202+V202+Y202</f>
        <v>1.8519375</v>
      </c>
      <c r="AC202" s="24">
        <f>AA202*$AE$7</f>
        <v>1.1111625000000001</v>
      </c>
      <c r="AD202" s="24">
        <f>AB202*$AE$7</f>
        <v>0.55558125000000003</v>
      </c>
      <c r="AE202" s="24"/>
      <c r="AF202" s="24">
        <f>(AA202+AC202)*$AH$7</f>
        <v>0.14445112499999999</v>
      </c>
      <c r="AG202" s="24">
        <f>(AB202+AD202)*$AH$7</f>
        <v>7.2225562499999993E-2</v>
      </c>
      <c r="AH202" s="24"/>
      <c r="AI202" s="116">
        <v>5.21</v>
      </c>
      <c r="AJ202" s="117">
        <v>2.6</v>
      </c>
      <c r="AK202" s="117">
        <f t="shared" ref="AK202:AK209" si="109">AI202*$AK$9</f>
        <v>5.4705000000000004</v>
      </c>
      <c r="AL202" s="117">
        <f>AJ202*$AL$9</f>
        <v>2.7300000000000004</v>
      </c>
      <c r="AM202" s="116">
        <f>AK202*$AO$7</f>
        <v>1.0941000000000001</v>
      </c>
      <c r="AN202" s="117">
        <f>AL202*$AO$7</f>
        <v>0.54600000000000015</v>
      </c>
      <c r="AO202" s="117"/>
      <c r="AP202" s="116">
        <f>AK202+AM202</f>
        <v>6.5646000000000004</v>
      </c>
      <c r="AQ202" s="117">
        <f>AL202+AN202</f>
        <v>3.2760000000000007</v>
      </c>
    </row>
    <row r="203" spans="1:43" ht="51.75" hidden="1" customHeight="1">
      <c r="A203" s="187"/>
      <c r="B203" s="182"/>
      <c r="C203" s="189"/>
      <c r="D203" s="31" t="s">
        <v>49</v>
      </c>
      <c r="E203" s="22">
        <v>10</v>
      </c>
      <c r="F203" s="22">
        <v>5</v>
      </c>
      <c r="G203" s="24">
        <f>$G$78</f>
        <v>3.6999999999999998E-2</v>
      </c>
      <c r="H203" s="24">
        <f t="shared" si="86"/>
        <v>0.37</v>
      </c>
      <c r="I203" s="25"/>
      <c r="J203" s="24">
        <f t="shared" si="87"/>
        <v>0.185</v>
      </c>
      <c r="K203" s="25"/>
      <c r="L203" s="24"/>
      <c r="M203" s="24"/>
      <c r="N203" s="24"/>
      <c r="O203" s="24"/>
      <c r="P203" s="24"/>
      <c r="Q203" s="24"/>
      <c r="R203" s="24"/>
      <c r="S203" s="26"/>
      <c r="T203" s="24"/>
      <c r="U203" s="27"/>
      <c r="V203" s="27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116"/>
      <c r="AJ203" s="117"/>
      <c r="AK203" s="117">
        <f t="shared" si="109"/>
        <v>0</v>
      </c>
      <c r="AL203" s="117"/>
      <c r="AM203" s="116">
        <f>AI203*$AO$7</f>
        <v>0</v>
      </c>
      <c r="AN203" s="117">
        <f>AJ203*$AO$7</f>
        <v>0</v>
      </c>
      <c r="AO203" s="117"/>
      <c r="AP203" s="116">
        <f>AI203+AM203</f>
        <v>0</v>
      </c>
      <c r="AQ203" s="117">
        <f>AJ203+AN203</f>
        <v>0</v>
      </c>
    </row>
    <row r="204" spans="1:43">
      <c r="A204" s="114" t="s">
        <v>333</v>
      </c>
      <c r="B204" s="30" t="s">
        <v>334</v>
      </c>
      <c r="C204" s="115"/>
      <c r="D204" s="31"/>
      <c r="E204" s="22"/>
      <c r="F204" s="22"/>
      <c r="G204" s="24"/>
      <c r="H204" s="24"/>
      <c r="I204" s="25"/>
      <c r="J204" s="24"/>
      <c r="K204" s="25"/>
      <c r="L204" s="24"/>
      <c r="M204" s="24"/>
      <c r="N204" s="24"/>
      <c r="O204" s="24"/>
      <c r="P204" s="24"/>
      <c r="Q204" s="24"/>
      <c r="R204" s="24"/>
      <c r="S204" s="26"/>
      <c r="T204" s="24"/>
      <c r="U204" s="27"/>
      <c r="V204" s="27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116"/>
      <c r="AJ204" s="117"/>
      <c r="AK204" s="117"/>
      <c r="AL204" s="117"/>
      <c r="AM204" s="116"/>
      <c r="AN204" s="117"/>
      <c r="AO204" s="117"/>
      <c r="AP204" s="116"/>
      <c r="AQ204" s="117"/>
    </row>
    <row r="205" spans="1:43">
      <c r="A205" s="114" t="s">
        <v>335</v>
      </c>
      <c r="B205" s="30" t="s">
        <v>336</v>
      </c>
      <c r="C205" s="115" t="s">
        <v>178</v>
      </c>
      <c r="D205" s="31"/>
      <c r="E205" s="22"/>
      <c r="F205" s="22"/>
      <c r="G205" s="24"/>
      <c r="H205" s="24"/>
      <c r="I205" s="25"/>
      <c r="J205" s="24"/>
      <c r="K205" s="25"/>
      <c r="L205" s="24"/>
      <c r="M205" s="24"/>
      <c r="N205" s="24"/>
      <c r="O205" s="24"/>
      <c r="P205" s="24"/>
      <c r="Q205" s="24"/>
      <c r="R205" s="24"/>
      <c r="S205" s="26"/>
      <c r="T205" s="24"/>
      <c r="U205" s="27"/>
      <c r="V205" s="27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116">
        <v>5.21</v>
      </c>
      <c r="AJ205" s="117">
        <v>2.6</v>
      </c>
      <c r="AK205" s="117">
        <f t="shared" si="109"/>
        <v>5.4705000000000004</v>
      </c>
      <c r="AL205" s="117">
        <f>AJ205*$AL$9</f>
        <v>2.7300000000000004</v>
      </c>
      <c r="AM205" s="116">
        <f>AK205*$AO$7</f>
        <v>1.0941000000000001</v>
      </c>
      <c r="AN205" s="117">
        <f>AL205*$AO$7</f>
        <v>0.54600000000000015</v>
      </c>
      <c r="AO205" s="117"/>
      <c r="AP205" s="116">
        <f>AK205+AM205</f>
        <v>6.5646000000000004</v>
      </c>
      <c r="AQ205" s="117">
        <f>AL205+AN205</f>
        <v>3.2760000000000007</v>
      </c>
    </row>
    <row r="206" spans="1:43">
      <c r="A206" s="114" t="s">
        <v>337</v>
      </c>
      <c r="B206" s="30" t="s">
        <v>338</v>
      </c>
      <c r="C206" s="115"/>
      <c r="D206" s="31"/>
      <c r="E206" s="22"/>
      <c r="F206" s="22"/>
      <c r="G206" s="24"/>
      <c r="H206" s="24"/>
      <c r="I206" s="25"/>
      <c r="J206" s="24"/>
      <c r="K206" s="25"/>
      <c r="L206" s="24"/>
      <c r="M206" s="24"/>
      <c r="N206" s="24"/>
      <c r="O206" s="24"/>
      <c r="P206" s="24"/>
      <c r="Q206" s="24"/>
      <c r="R206" s="24"/>
      <c r="S206" s="26"/>
      <c r="T206" s="24"/>
      <c r="U206" s="27"/>
      <c r="V206" s="27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116"/>
      <c r="AJ206" s="117"/>
      <c r="AK206" s="117"/>
      <c r="AL206" s="117"/>
      <c r="AM206" s="116"/>
      <c r="AN206" s="117"/>
      <c r="AO206" s="117"/>
      <c r="AP206" s="116"/>
      <c r="AQ206" s="117"/>
    </row>
    <row r="207" spans="1:43">
      <c r="A207" s="114" t="s">
        <v>339</v>
      </c>
      <c r="B207" s="30" t="s">
        <v>340</v>
      </c>
      <c r="C207" s="115" t="s">
        <v>178</v>
      </c>
      <c r="D207" s="31"/>
      <c r="E207" s="22"/>
      <c r="F207" s="22"/>
      <c r="G207" s="24"/>
      <c r="H207" s="24"/>
      <c r="I207" s="25"/>
      <c r="J207" s="24"/>
      <c r="K207" s="25"/>
      <c r="L207" s="24"/>
      <c r="M207" s="24"/>
      <c r="N207" s="24"/>
      <c r="O207" s="24"/>
      <c r="P207" s="24"/>
      <c r="Q207" s="24"/>
      <c r="R207" s="24"/>
      <c r="S207" s="26"/>
      <c r="T207" s="24"/>
      <c r="U207" s="27"/>
      <c r="V207" s="27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116">
        <v>5.21</v>
      </c>
      <c r="AJ207" s="117">
        <v>2.6</v>
      </c>
      <c r="AK207" s="117">
        <f t="shared" si="109"/>
        <v>5.4705000000000004</v>
      </c>
      <c r="AL207" s="117">
        <f>AJ207*$AL$9</f>
        <v>2.7300000000000004</v>
      </c>
      <c r="AM207" s="116">
        <f>AK207*$AO$7</f>
        <v>1.0941000000000001</v>
      </c>
      <c r="AN207" s="117">
        <f>AL207*$AO$7</f>
        <v>0.54600000000000015</v>
      </c>
      <c r="AO207" s="117"/>
      <c r="AP207" s="116">
        <f>AK207+AM207</f>
        <v>6.5646000000000004</v>
      </c>
      <c r="AQ207" s="117">
        <f>AL207+AN207</f>
        <v>3.2760000000000007</v>
      </c>
    </row>
    <row r="208" spans="1:43">
      <c r="A208" s="114" t="s">
        <v>341</v>
      </c>
      <c r="B208" s="30" t="s">
        <v>342</v>
      </c>
      <c r="C208" s="115"/>
      <c r="D208" s="31"/>
      <c r="E208" s="22"/>
      <c r="F208" s="22"/>
      <c r="G208" s="24"/>
      <c r="H208" s="24"/>
      <c r="I208" s="25"/>
      <c r="J208" s="24"/>
      <c r="K208" s="25"/>
      <c r="L208" s="24"/>
      <c r="M208" s="24"/>
      <c r="N208" s="24"/>
      <c r="O208" s="24"/>
      <c r="P208" s="24"/>
      <c r="Q208" s="24"/>
      <c r="R208" s="24"/>
      <c r="S208" s="26"/>
      <c r="T208" s="24"/>
      <c r="U208" s="27"/>
      <c r="V208" s="27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116"/>
      <c r="AJ208" s="117"/>
      <c r="AK208" s="117"/>
      <c r="AL208" s="117"/>
      <c r="AM208" s="116"/>
      <c r="AN208" s="117"/>
      <c r="AO208" s="117"/>
      <c r="AP208" s="116"/>
      <c r="AQ208" s="117"/>
    </row>
    <row r="209" spans="1:43">
      <c r="A209" s="114" t="s">
        <v>343</v>
      </c>
      <c r="B209" s="30" t="s">
        <v>344</v>
      </c>
      <c r="C209" s="115" t="s">
        <v>178</v>
      </c>
      <c r="D209" s="31"/>
      <c r="E209" s="22"/>
      <c r="F209" s="22"/>
      <c r="G209" s="24"/>
      <c r="H209" s="24"/>
      <c r="I209" s="25"/>
      <c r="J209" s="24"/>
      <c r="K209" s="25"/>
      <c r="L209" s="24"/>
      <c r="M209" s="24"/>
      <c r="N209" s="24"/>
      <c r="O209" s="24"/>
      <c r="P209" s="24"/>
      <c r="Q209" s="24"/>
      <c r="R209" s="24"/>
      <c r="S209" s="26"/>
      <c r="T209" s="24"/>
      <c r="U209" s="27"/>
      <c r="V209" s="27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116">
        <v>5.21</v>
      </c>
      <c r="AJ209" s="117">
        <v>2.6</v>
      </c>
      <c r="AK209" s="117">
        <f t="shared" si="109"/>
        <v>5.4705000000000004</v>
      </c>
      <c r="AL209" s="117">
        <f>AJ209*$AL$9</f>
        <v>2.7300000000000004</v>
      </c>
      <c r="AM209" s="116">
        <f>AK209*$AO$7</f>
        <v>1.0941000000000001</v>
      </c>
      <c r="AN209" s="117">
        <f>AL209*$AO$7</f>
        <v>0.54600000000000015</v>
      </c>
      <c r="AO209" s="117"/>
      <c r="AP209" s="116">
        <f>AK209+AM209</f>
        <v>6.5646000000000004</v>
      </c>
      <c r="AQ209" s="117">
        <f>AL209+AN209</f>
        <v>3.2760000000000007</v>
      </c>
    </row>
    <row r="210" spans="1:43" ht="23.25" customHeight="1">
      <c r="A210" s="114" t="s">
        <v>345</v>
      </c>
      <c r="B210" s="30" t="s">
        <v>346</v>
      </c>
      <c r="C210" s="115"/>
      <c r="D210" s="31"/>
      <c r="E210" s="22"/>
      <c r="F210" s="22"/>
      <c r="G210" s="24"/>
      <c r="H210" s="24"/>
      <c r="I210" s="25"/>
      <c r="J210" s="24"/>
      <c r="K210" s="25"/>
      <c r="L210" s="24"/>
      <c r="M210" s="24"/>
      <c r="N210" s="24"/>
      <c r="O210" s="24"/>
      <c r="P210" s="24"/>
      <c r="Q210" s="24"/>
      <c r="R210" s="24"/>
      <c r="S210" s="26"/>
      <c r="T210" s="24"/>
      <c r="U210" s="27"/>
      <c r="V210" s="27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116"/>
      <c r="AJ210" s="117"/>
      <c r="AK210" s="117"/>
      <c r="AL210" s="117"/>
      <c r="AM210" s="116"/>
      <c r="AN210" s="117"/>
      <c r="AO210" s="117"/>
      <c r="AP210" s="116"/>
      <c r="AQ210" s="117"/>
    </row>
    <row r="211" spans="1:43" ht="23.25" customHeight="1">
      <c r="A211" s="186" t="s">
        <v>347</v>
      </c>
      <c r="B211" s="181" t="s">
        <v>348</v>
      </c>
      <c r="C211" s="188" t="s">
        <v>178</v>
      </c>
      <c r="D211" s="31" t="s">
        <v>179</v>
      </c>
      <c r="E211" s="22">
        <v>30</v>
      </c>
      <c r="F211" s="22">
        <v>15</v>
      </c>
      <c r="G211" s="24">
        <f>$G$77</f>
        <v>4.5999999999999999E-2</v>
      </c>
      <c r="H211" s="24">
        <f t="shared" si="86"/>
        <v>1.38</v>
      </c>
      <c r="I211" s="25">
        <f>H211+H212</f>
        <v>1.75</v>
      </c>
      <c r="J211" s="24">
        <f t="shared" si="87"/>
        <v>0.69</v>
      </c>
      <c r="K211" s="25">
        <f>J211+J212</f>
        <v>0.875</v>
      </c>
      <c r="L211" s="24"/>
      <c r="M211" s="24"/>
      <c r="N211" s="24"/>
      <c r="O211" s="24">
        <f>I211*$Q$7</f>
        <v>2.6249999999999999E-2</v>
      </c>
      <c r="P211" s="24">
        <f>K211*$Q$7</f>
        <v>1.3125E-2</v>
      </c>
      <c r="Q211" s="24"/>
      <c r="R211" s="24">
        <f>I211*$T$7</f>
        <v>0.59500000000000008</v>
      </c>
      <c r="S211" s="26">
        <f>K211*$T$7</f>
        <v>0.29750000000000004</v>
      </c>
      <c r="T211" s="24"/>
      <c r="U211" s="27">
        <f>I211*$W$7</f>
        <v>1.75E-4</v>
      </c>
      <c r="V211" s="27">
        <f>K211*$W$7</f>
        <v>8.7499999999999999E-5</v>
      </c>
      <c r="W211" s="24"/>
      <c r="X211" s="24">
        <f>I211*$Z$7</f>
        <v>1.3324499999999999</v>
      </c>
      <c r="Y211" s="24">
        <f>K211*$Z$7</f>
        <v>0.66622499999999996</v>
      </c>
      <c r="Z211" s="24"/>
      <c r="AA211" s="24">
        <f>I211+O211+R211+U211+X211</f>
        <v>3.703875</v>
      </c>
      <c r="AB211" s="24">
        <f>K211+P211+S211+V211+Y211</f>
        <v>1.8519375</v>
      </c>
      <c r="AC211" s="24">
        <f>AA211*$AE$7</f>
        <v>1.1111625000000001</v>
      </c>
      <c r="AD211" s="24">
        <f>AB211*$AE$7</f>
        <v>0.55558125000000003</v>
      </c>
      <c r="AE211" s="24"/>
      <c r="AF211" s="24">
        <f>(AA211+AC211)*$AH$7</f>
        <v>0.14445112499999999</v>
      </c>
      <c r="AG211" s="24">
        <f>(AB211+AD211)*$AH$7</f>
        <v>7.2225562499999993E-2</v>
      </c>
      <c r="AH211" s="24"/>
      <c r="AI211" s="116">
        <v>5.21</v>
      </c>
      <c r="AJ211" s="117">
        <v>2.6</v>
      </c>
      <c r="AK211" s="117">
        <f>AI211*$AK$9</f>
        <v>5.4705000000000004</v>
      </c>
      <c r="AL211" s="117">
        <f>AJ211*$AL$9</f>
        <v>2.7300000000000004</v>
      </c>
      <c r="AM211" s="116">
        <f t="shared" ref="AM211:AN213" si="110">AK211*$AO$7</f>
        <v>1.0941000000000001</v>
      </c>
      <c r="AN211" s="117">
        <f t="shared" si="110"/>
        <v>0.54600000000000015</v>
      </c>
      <c r="AO211" s="117"/>
      <c r="AP211" s="116">
        <f t="shared" ref="AP211:AQ213" si="111">AK211+AM211</f>
        <v>6.5646000000000004</v>
      </c>
      <c r="AQ211" s="117">
        <f t="shared" si="111"/>
        <v>3.2760000000000007</v>
      </c>
    </row>
    <row r="212" spans="1:43" ht="51.75" hidden="1" customHeight="1">
      <c r="A212" s="187"/>
      <c r="B212" s="182"/>
      <c r="C212" s="189"/>
      <c r="D212" s="31" t="s">
        <v>49</v>
      </c>
      <c r="E212" s="22">
        <v>10</v>
      </c>
      <c r="F212" s="22">
        <v>5</v>
      </c>
      <c r="G212" s="24">
        <f>$G$78</f>
        <v>3.6999999999999998E-2</v>
      </c>
      <c r="H212" s="24">
        <f t="shared" ref="H212:H275" si="112">E212*G212</f>
        <v>0.37</v>
      </c>
      <c r="I212" s="25"/>
      <c r="J212" s="24">
        <f t="shared" si="87"/>
        <v>0.185</v>
      </c>
      <c r="K212" s="25"/>
      <c r="L212" s="24"/>
      <c r="M212" s="24"/>
      <c r="N212" s="24"/>
      <c r="O212" s="24"/>
      <c r="P212" s="24"/>
      <c r="Q212" s="24"/>
      <c r="R212" s="24"/>
      <c r="S212" s="26"/>
      <c r="T212" s="24"/>
      <c r="U212" s="27"/>
      <c r="V212" s="27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116"/>
      <c r="AJ212" s="117"/>
      <c r="AK212" s="117">
        <f>AI212*$AK$9</f>
        <v>0</v>
      </c>
      <c r="AL212" s="117">
        <f>AJ212*$AL$9</f>
        <v>0</v>
      </c>
      <c r="AM212" s="116">
        <f t="shared" si="110"/>
        <v>0</v>
      </c>
      <c r="AN212" s="117">
        <f t="shared" si="110"/>
        <v>0</v>
      </c>
      <c r="AO212" s="117"/>
      <c r="AP212" s="116">
        <f t="shared" si="111"/>
        <v>0</v>
      </c>
      <c r="AQ212" s="117">
        <f t="shared" si="111"/>
        <v>0</v>
      </c>
    </row>
    <row r="213" spans="1:43" ht="24.75" customHeight="1">
      <c r="A213" s="186" t="s">
        <v>349</v>
      </c>
      <c r="B213" s="181" t="s">
        <v>350</v>
      </c>
      <c r="C213" s="188" t="s">
        <v>178</v>
      </c>
      <c r="D213" s="31" t="s">
        <v>179</v>
      </c>
      <c r="E213" s="22">
        <v>15</v>
      </c>
      <c r="F213" s="22">
        <v>10</v>
      </c>
      <c r="G213" s="24">
        <f>$G$77</f>
        <v>4.5999999999999999E-2</v>
      </c>
      <c r="H213" s="24">
        <f t="shared" si="112"/>
        <v>0.69</v>
      </c>
      <c r="I213" s="25">
        <f>H213+H214</f>
        <v>2.17</v>
      </c>
      <c r="J213" s="24">
        <f t="shared" si="87"/>
        <v>0.45999999999999996</v>
      </c>
      <c r="K213" s="25">
        <f>J213+J214</f>
        <v>1.2</v>
      </c>
      <c r="L213" s="24"/>
      <c r="M213" s="24"/>
      <c r="N213" s="24"/>
      <c r="O213" s="24">
        <f>I213*$Q$7</f>
        <v>3.2549999999999996E-2</v>
      </c>
      <c r="P213" s="24">
        <f>K213*$Q$7</f>
        <v>1.7999999999999999E-2</v>
      </c>
      <c r="Q213" s="24"/>
      <c r="R213" s="24">
        <f>I213*$T$7</f>
        <v>0.73780000000000001</v>
      </c>
      <c r="S213" s="26">
        <f>K213*$T$7</f>
        <v>0.40800000000000003</v>
      </c>
      <c r="T213" s="24"/>
      <c r="U213" s="27">
        <f>I213*$W$7</f>
        <v>2.1700000000000002E-4</v>
      </c>
      <c r="V213" s="27">
        <f>K213*$W$7</f>
        <v>1.2E-4</v>
      </c>
      <c r="W213" s="24"/>
      <c r="X213" s="24">
        <f>I213*$Z$7</f>
        <v>1.6522379999999999</v>
      </c>
      <c r="Y213" s="24">
        <f>K213*$Z$7</f>
        <v>0.91367999999999994</v>
      </c>
      <c r="Z213" s="24"/>
      <c r="AA213" s="24">
        <f>I213+O213+R213+U213+X213</f>
        <v>4.5928050000000002</v>
      </c>
      <c r="AB213" s="24">
        <f>K213+P213+S213+V213+Y213</f>
        <v>2.5397999999999996</v>
      </c>
      <c r="AC213" s="24">
        <f>AA213*$AE$7</f>
        <v>1.3778414999999999</v>
      </c>
      <c r="AD213" s="24">
        <f>AB213*$AE$7</f>
        <v>0.76193999999999984</v>
      </c>
      <c r="AE213" s="24"/>
      <c r="AF213" s="24">
        <f>(AA213+AC213)*$AH$7</f>
        <v>0.17911939499999999</v>
      </c>
      <c r="AG213" s="24">
        <f>(AB213+AD213)*$AH$7</f>
        <v>9.9052199999999993E-2</v>
      </c>
      <c r="AH213" s="24"/>
      <c r="AI213" s="116">
        <v>6.46</v>
      </c>
      <c r="AJ213" s="117">
        <v>3.57</v>
      </c>
      <c r="AK213" s="117">
        <f>AI213*$AK$9</f>
        <v>6.7830000000000004</v>
      </c>
      <c r="AL213" s="117">
        <f>AJ213*$AL$9</f>
        <v>3.7484999999999999</v>
      </c>
      <c r="AM213" s="116">
        <f t="shared" si="110"/>
        <v>1.3566000000000003</v>
      </c>
      <c r="AN213" s="117">
        <f t="shared" si="110"/>
        <v>0.74970000000000003</v>
      </c>
      <c r="AO213" s="117"/>
      <c r="AP213" s="116">
        <f t="shared" si="111"/>
        <v>8.1396000000000015</v>
      </c>
      <c r="AQ213" s="117">
        <f t="shared" si="111"/>
        <v>4.4981999999999998</v>
      </c>
    </row>
    <row r="214" spans="1:43" ht="51.75" hidden="1" customHeight="1">
      <c r="A214" s="187"/>
      <c r="B214" s="182"/>
      <c r="C214" s="189"/>
      <c r="D214" s="31" t="s">
        <v>49</v>
      </c>
      <c r="E214" s="22">
        <v>40</v>
      </c>
      <c r="F214" s="22">
        <v>20</v>
      </c>
      <c r="G214" s="24">
        <f>$G$78</f>
        <v>3.6999999999999998E-2</v>
      </c>
      <c r="H214" s="24">
        <f t="shared" si="112"/>
        <v>1.48</v>
      </c>
      <c r="I214" s="25"/>
      <c r="J214" s="24">
        <f t="shared" si="87"/>
        <v>0.74</v>
      </c>
      <c r="K214" s="25"/>
      <c r="L214" s="24"/>
      <c r="M214" s="24"/>
      <c r="N214" s="24"/>
      <c r="O214" s="24"/>
      <c r="P214" s="24"/>
      <c r="Q214" s="24"/>
      <c r="R214" s="24"/>
      <c r="S214" s="26"/>
      <c r="T214" s="24"/>
      <c r="U214" s="27"/>
      <c r="V214" s="27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116"/>
      <c r="AJ214" s="117"/>
      <c r="AK214" s="117"/>
      <c r="AL214" s="117"/>
      <c r="AM214" s="116"/>
      <c r="AN214" s="117"/>
      <c r="AO214" s="117"/>
      <c r="AP214" s="116"/>
      <c r="AQ214" s="117"/>
    </row>
    <row r="215" spans="1:43" ht="18" customHeight="1">
      <c r="A215" s="114" t="s">
        <v>351</v>
      </c>
      <c r="B215" s="30" t="s">
        <v>352</v>
      </c>
      <c r="C215" s="115"/>
      <c r="D215" s="31"/>
      <c r="E215" s="22"/>
      <c r="F215" s="22"/>
      <c r="G215" s="24"/>
      <c r="H215" s="24"/>
      <c r="I215" s="25"/>
      <c r="J215" s="24"/>
      <c r="K215" s="25"/>
      <c r="L215" s="24"/>
      <c r="M215" s="24"/>
      <c r="N215" s="24"/>
      <c r="O215" s="24"/>
      <c r="P215" s="24"/>
      <c r="Q215" s="24"/>
      <c r="R215" s="24"/>
      <c r="S215" s="26"/>
      <c r="T215" s="24"/>
      <c r="U215" s="27"/>
      <c r="V215" s="27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116"/>
      <c r="AJ215" s="117"/>
      <c r="AK215" s="117"/>
      <c r="AL215" s="117"/>
      <c r="AM215" s="116"/>
      <c r="AN215" s="117"/>
      <c r="AO215" s="117"/>
      <c r="AP215" s="116"/>
      <c r="AQ215" s="117"/>
    </row>
    <row r="216" spans="1:43" ht="31.5" customHeight="1">
      <c r="A216" s="186" t="s">
        <v>353</v>
      </c>
      <c r="B216" s="181" t="s">
        <v>354</v>
      </c>
      <c r="C216" s="188" t="s">
        <v>178</v>
      </c>
      <c r="D216" s="31" t="s">
        <v>179</v>
      </c>
      <c r="E216" s="22">
        <v>30</v>
      </c>
      <c r="F216" s="22">
        <v>15</v>
      </c>
      <c r="G216" s="24">
        <f>$G$77</f>
        <v>4.5999999999999999E-2</v>
      </c>
      <c r="H216" s="24">
        <f t="shared" si="112"/>
        <v>1.38</v>
      </c>
      <c r="I216" s="25">
        <f>H216+H217</f>
        <v>1.75</v>
      </c>
      <c r="J216" s="24">
        <f t="shared" ref="J216:J277" si="113">F216*G216</f>
        <v>0.69</v>
      </c>
      <c r="K216" s="25">
        <f>J216+J217</f>
        <v>0.875</v>
      </c>
      <c r="L216" s="24"/>
      <c r="M216" s="24"/>
      <c r="N216" s="24"/>
      <c r="O216" s="24">
        <f>I216*$Q$7</f>
        <v>2.6249999999999999E-2</v>
      </c>
      <c r="P216" s="24">
        <f>K216*$Q$7</f>
        <v>1.3125E-2</v>
      </c>
      <c r="Q216" s="24"/>
      <c r="R216" s="24">
        <f>I216*$T$7</f>
        <v>0.59500000000000008</v>
      </c>
      <c r="S216" s="26">
        <f>K216*$T$7</f>
        <v>0.29750000000000004</v>
      </c>
      <c r="T216" s="24"/>
      <c r="U216" s="27">
        <f>I216*$W$7</f>
        <v>1.75E-4</v>
      </c>
      <c r="V216" s="27">
        <f>K216*$W$7</f>
        <v>8.7499999999999999E-5</v>
      </c>
      <c r="W216" s="24"/>
      <c r="X216" s="24">
        <f>I216*$Z$7</f>
        <v>1.3324499999999999</v>
      </c>
      <c r="Y216" s="24">
        <f>K216*$Z$7</f>
        <v>0.66622499999999996</v>
      </c>
      <c r="Z216" s="24"/>
      <c r="AA216" s="24">
        <f>I216+O216+R216+U216+X216</f>
        <v>3.703875</v>
      </c>
      <c r="AB216" s="24">
        <f>K216+P216+S216+V216+Y216</f>
        <v>1.8519375</v>
      </c>
      <c r="AC216" s="24">
        <f>AA216*$AE$7</f>
        <v>1.1111625000000001</v>
      </c>
      <c r="AD216" s="24">
        <f>AB216*$AE$7</f>
        <v>0.55558125000000003</v>
      </c>
      <c r="AE216" s="24"/>
      <c r="AF216" s="24">
        <f>(AA216+AC216)*$AH$7</f>
        <v>0.14445112499999999</v>
      </c>
      <c r="AG216" s="24">
        <f>(AB216+AD216)*$AH$7</f>
        <v>7.2225562499999993E-2</v>
      </c>
      <c r="AH216" s="24"/>
      <c r="AI216" s="116">
        <v>5.21</v>
      </c>
      <c r="AJ216" s="117">
        <v>2.6</v>
      </c>
      <c r="AK216" s="117">
        <f>AI216*$AK$9</f>
        <v>5.4705000000000004</v>
      </c>
      <c r="AL216" s="117">
        <f>AJ216*$AL$9</f>
        <v>2.7300000000000004</v>
      </c>
      <c r="AM216" s="116">
        <f>AK216*$AO$7</f>
        <v>1.0941000000000001</v>
      </c>
      <c r="AN216" s="117">
        <f>AL216*$AO$7</f>
        <v>0.54600000000000015</v>
      </c>
      <c r="AO216" s="117"/>
      <c r="AP216" s="116">
        <f>AK216+AM216</f>
        <v>6.5646000000000004</v>
      </c>
      <c r="AQ216" s="117">
        <f>AL216+AN216</f>
        <v>3.2760000000000007</v>
      </c>
    </row>
    <row r="217" spans="1:43" ht="51.75" hidden="1" customHeight="1">
      <c r="A217" s="187"/>
      <c r="B217" s="182"/>
      <c r="C217" s="189"/>
      <c r="D217" s="31" t="s">
        <v>49</v>
      </c>
      <c r="E217" s="22">
        <v>10</v>
      </c>
      <c r="F217" s="22">
        <v>5</v>
      </c>
      <c r="G217" s="24">
        <f>$G$78</f>
        <v>3.6999999999999998E-2</v>
      </c>
      <c r="H217" s="24">
        <f t="shared" si="112"/>
        <v>0.37</v>
      </c>
      <c r="I217" s="25"/>
      <c r="J217" s="24">
        <f t="shared" si="113"/>
        <v>0.185</v>
      </c>
      <c r="K217" s="25"/>
      <c r="L217" s="24"/>
      <c r="M217" s="24"/>
      <c r="N217" s="24"/>
      <c r="O217" s="24"/>
      <c r="P217" s="24"/>
      <c r="Q217" s="24"/>
      <c r="R217" s="24"/>
      <c r="S217" s="26"/>
      <c r="T217" s="24"/>
      <c r="U217" s="27"/>
      <c r="V217" s="27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116"/>
      <c r="AJ217" s="117"/>
      <c r="AK217" s="117">
        <f>AI217*$AK$9</f>
        <v>0</v>
      </c>
      <c r="AL217" s="117"/>
      <c r="AM217" s="116"/>
      <c r="AN217" s="117"/>
      <c r="AO217" s="117"/>
      <c r="AP217" s="116"/>
      <c r="AQ217" s="117"/>
    </row>
    <row r="218" spans="1:43" ht="18.75" customHeight="1">
      <c r="A218" s="114" t="s">
        <v>355</v>
      </c>
      <c r="B218" s="30" t="s">
        <v>356</v>
      </c>
      <c r="C218" s="115"/>
      <c r="D218" s="31"/>
      <c r="E218" s="22"/>
      <c r="F218" s="22"/>
      <c r="G218" s="24"/>
      <c r="H218" s="24"/>
      <c r="I218" s="25"/>
      <c r="J218" s="24"/>
      <c r="K218" s="25"/>
      <c r="L218" s="24"/>
      <c r="M218" s="24"/>
      <c r="N218" s="24"/>
      <c r="O218" s="24"/>
      <c r="P218" s="24"/>
      <c r="Q218" s="24"/>
      <c r="R218" s="24"/>
      <c r="S218" s="26"/>
      <c r="T218" s="24"/>
      <c r="U218" s="27"/>
      <c r="V218" s="27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116"/>
      <c r="AJ218" s="117"/>
      <c r="AK218" s="117"/>
      <c r="AL218" s="117"/>
      <c r="AM218" s="116"/>
      <c r="AN218" s="117"/>
      <c r="AO218" s="117"/>
      <c r="AP218" s="116"/>
      <c r="AQ218" s="117"/>
    </row>
    <row r="219" spans="1:43" ht="23.25" customHeight="1">
      <c r="A219" s="186" t="s">
        <v>357</v>
      </c>
      <c r="B219" s="181" t="s">
        <v>358</v>
      </c>
      <c r="C219" s="188" t="s">
        <v>178</v>
      </c>
      <c r="D219" s="31" t="s">
        <v>179</v>
      </c>
      <c r="E219" s="22">
        <v>30</v>
      </c>
      <c r="F219" s="22">
        <v>15</v>
      </c>
      <c r="G219" s="24">
        <f>$G$77</f>
        <v>4.5999999999999999E-2</v>
      </c>
      <c r="H219" s="24">
        <f t="shared" si="112"/>
        <v>1.38</v>
      </c>
      <c r="I219" s="25">
        <f>H219+H220</f>
        <v>1.75</v>
      </c>
      <c r="J219" s="24">
        <f t="shared" si="113"/>
        <v>0.69</v>
      </c>
      <c r="K219" s="25">
        <f>J219+J220</f>
        <v>0.875</v>
      </c>
      <c r="L219" s="24"/>
      <c r="M219" s="24"/>
      <c r="N219" s="24"/>
      <c r="O219" s="24">
        <f>I219*$Q$7</f>
        <v>2.6249999999999999E-2</v>
      </c>
      <c r="P219" s="24">
        <f>K219*$Q$7</f>
        <v>1.3125E-2</v>
      </c>
      <c r="Q219" s="24"/>
      <c r="R219" s="24">
        <f>I219*$T$7</f>
        <v>0.59500000000000008</v>
      </c>
      <c r="S219" s="26">
        <f>K219*$T$7</f>
        <v>0.29750000000000004</v>
      </c>
      <c r="T219" s="24"/>
      <c r="U219" s="27">
        <f>I219*$W$7</f>
        <v>1.75E-4</v>
      </c>
      <c r="V219" s="27">
        <f>K219*$W$7</f>
        <v>8.7499999999999999E-5</v>
      </c>
      <c r="W219" s="24"/>
      <c r="X219" s="24">
        <f>I219*$Z$7</f>
        <v>1.3324499999999999</v>
      </c>
      <c r="Y219" s="24">
        <f>K219*$Z$7</f>
        <v>0.66622499999999996</v>
      </c>
      <c r="Z219" s="24"/>
      <c r="AA219" s="24">
        <f>I219+O219+R219+U219+X219</f>
        <v>3.703875</v>
      </c>
      <c r="AB219" s="24">
        <f>K219+P219+S219+V219+Y219</f>
        <v>1.8519375</v>
      </c>
      <c r="AC219" s="24">
        <f>AA219*$AE$7</f>
        <v>1.1111625000000001</v>
      </c>
      <c r="AD219" s="24">
        <f>AB219*$AE$7</f>
        <v>0.55558125000000003</v>
      </c>
      <c r="AE219" s="24"/>
      <c r="AF219" s="24">
        <f>(AA219+AC219)*$AH$7</f>
        <v>0.14445112499999999</v>
      </c>
      <c r="AG219" s="24">
        <f>(AB219+AD219)*$AH$7</f>
        <v>7.2225562499999993E-2</v>
      </c>
      <c r="AH219" s="24"/>
      <c r="AI219" s="116">
        <v>5.21</v>
      </c>
      <c r="AJ219" s="117">
        <v>2.6</v>
      </c>
      <c r="AK219" s="117">
        <f>AI219*$AK$9</f>
        <v>5.4705000000000004</v>
      </c>
      <c r="AL219" s="117">
        <f>AJ219*$AL$9</f>
        <v>2.7300000000000004</v>
      </c>
      <c r="AM219" s="116">
        <f>AK219*$AO$7</f>
        <v>1.0941000000000001</v>
      </c>
      <c r="AN219" s="117">
        <f>AL219*$AO$7</f>
        <v>0.54600000000000015</v>
      </c>
      <c r="AO219" s="117"/>
      <c r="AP219" s="116">
        <f>AK219+AM219</f>
        <v>6.5646000000000004</v>
      </c>
      <c r="AQ219" s="117">
        <f>AL219+AN219</f>
        <v>3.2760000000000007</v>
      </c>
    </row>
    <row r="220" spans="1:43" ht="51.75" hidden="1" customHeight="1">
      <c r="A220" s="187"/>
      <c r="B220" s="182"/>
      <c r="C220" s="189"/>
      <c r="D220" s="31" t="s">
        <v>49</v>
      </c>
      <c r="E220" s="22">
        <v>10</v>
      </c>
      <c r="F220" s="22">
        <v>5</v>
      </c>
      <c r="G220" s="24">
        <f>$G$78</f>
        <v>3.6999999999999998E-2</v>
      </c>
      <c r="H220" s="24">
        <f t="shared" si="112"/>
        <v>0.37</v>
      </c>
      <c r="I220" s="25"/>
      <c r="J220" s="24">
        <f t="shared" si="113"/>
        <v>0.185</v>
      </c>
      <c r="K220" s="25"/>
      <c r="L220" s="24"/>
      <c r="M220" s="24"/>
      <c r="N220" s="24"/>
      <c r="O220" s="24"/>
      <c r="P220" s="24"/>
      <c r="Q220" s="24"/>
      <c r="R220" s="24"/>
      <c r="S220" s="26"/>
      <c r="T220" s="24"/>
      <c r="U220" s="27"/>
      <c r="V220" s="27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116"/>
      <c r="AJ220" s="117"/>
      <c r="AK220" s="117"/>
      <c r="AL220" s="117"/>
      <c r="AM220" s="116"/>
      <c r="AN220" s="117"/>
      <c r="AO220" s="117"/>
      <c r="AP220" s="116"/>
      <c r="AQ220" s="117"/>
    </row>
    <row r="221" spans="1:43" ht="20.25" customHeight="1">
      <c r="A221" s="114" t="s">
        <v>359</v>
      </c>
      <c r="B221" s="30" t="s">
        <v>360</v>
      </c>
      <c r="C221" s="115"/>
      <c r="D221" s="31"/>
      <c r="E221" s="22"/>
      <c r="F221" s="22"/>
      <c r="G221" s="24"/>
      <c r="H221" s="24"/>
      <c r="I221" s="25"/>
      <c r="J221" s="24"/>
      <c r="K221" s="25"/>
      <c r="L221" s="24"/>
      <c r="M221" s="24"/>
      <c r="N221" s="24"/>
      <c r="O221" s="24"/>
      <c r="P221" s="24"/>
      <c r="Q221" s="24"/>
      <c r="R221" s="24"/>
      <c r="S221" s="26"/>
      <c r="T221" s="24"/>
      <c r="U221" s="27"/>
      <c r="V221" s="27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116"/>
      <c r="AJ221" s="117"/>
      <c r="AK221" s="117"/>
      <c r="AL221" s="117"/>
      <c r="AM221" s="116"/>
      <c r="AN221" s="117"/>
      <c r="AO221" s="117"/>
      <c r="AP221" s="116"/>
      <c r="AQ221" s="117"/>
    </row>
    <row r="222" spans="1:43" ht="22.5" customHeight="1">
      <c r="A222" s="186" t="s">
        <v>361</v>
      </c>
      <c r="B222" s="181" t="s">
        <v>362</v>
      </c>
      <c r="C222" s="188" t="s">
        <v>178</v>
      </c>
      <c r="D222" s="31" t="s">
        <v>179</v>
      </c>
      <c r="E222" s="22">
        <v>30</v>
      </c>
      <c r="F222" s="22">
        <v>15</v>
      </c>
      <c r="G222" s="24">
        <f>$G$77</f>
        <v>4.5999999999999999E-2</v>
      </c>
      <c r="H222" s="24">
        <f t="shared" si="112"/>
        <v>1.38</v>
      </c>
      <c r="I222" s="25">
        <f>H222+H223</f>
        <v>1.75</v>
      </c>
      <c r="J222" s="24">
        <f t="shared" si="113"/>
        <v>0.69</v>
      </c>
      <c r="K222" s="25">
        <f>J222+J223</f>
        <v>0.875</v>
      </c>
      <c r="L222" s="24"/>
      <c r="M222" s="24"/>
      <c r="N222" s="24"/>
      <c r="O222" s="24">
        <f>I222*$Q$7</f>
        <v>2.6249999999999999E-2</v>
      </c>
      <c r="P222" s="24">
        <f>K222*$Q$7</f>
        <v>1.3125E-2</v>
      </c>
      <c r="Q222" s="24"/>
      <c r="R222" s="24">
        <f>I222*$T$7</f>
        <v>0.59500000000000008</v>
      </c>
      <c r="S222" s="26">
        <f>K222*$T$7</f>
        <v>0.29750000000000004</v>
      </c>
      <c r="T222" s="24"/>
      <c r="U222" s="27">
        <f>I222*$W$7</f>
        <v>1.75E-4</v>
      </c>
      <c r="V222" s="27">
        <f>K222*$W$7</f>
        <v>8.7499999999999999E-5</v>
      </c>
      <c r="W222" s="24"/>
      <c r="X222" s="24">
        <f>I222*$Z$7</f>
        <v>1.3324499999999999</v>
      </c>
      <c r="Y222" s="24">
        <f>K222*$Z$7</f>
        <v>0.66622499999999996</v>
      </c>
      <c r="Z222" s="24"/>
      <c r="AA222" s="24">
        <f>I222+O222+R222+U222+X222</f>
        <v>3.703875</v>
      </c>
      <c r="AB222" s="24">
        <f>K222+P222+S222+V222+Y222</f>
        <v>1.8519375</v>
      </c>
      <c r="AC222" s="24">
        <f>AA222*$AE$7</f>
        <v>1.1111625000000001</v>
      </c>
      <c r="AD222" s="24">
        <f>AB222*$AE$7</f>
        <v>0.55558125000000003</v>
      </c>
      <c r="AE222" s="24"/>
      <c r="AF222" s="24">
        <f>(AA222+AC222)*$AH$7</f>
        <v>0.14445112499999999</v>
      </c>
      <c r="AG222" s="24">
        <f>(AB222+AD222)*$AH$7</f>
        <v>7.2225562499999993E-2</v>
      </c>
      <c r="AH222" s="24"/>
      <c r="AI222" s="116">
        <v>5.21</v>
      </c>
      <c r="AJ222" s="117">
        <v>2.6</v>
      </c>
      <c r="AK222" s="117">
        <f>AI222*$AK$9</f>
        <v>5.4705000000000004</v>
      </c>
      <c r="AL222" s="117">
        <f>AJ222*$AL$9</f>
        <v>2.7300000000000004</v>
      </c>
      <c r="AM222" s="116">
        <f>AK222*$AO$7</f>
        <v>1.0941000000000001</v>
      </c>
      <c r="AN222" s="117">
        <f>AL222*$AO$7</f>
        <v>0.54600000000000015</v>
      </c>
      <c r="AO222" s="117"/>
      <c r="AP222" s="116">
        <f>AK222+AM222</f>
        <v>6.5646000000000004</v>
      </c>
      <c r="AQ222" s="117">
        <f>AL222+AN222</f>
        <v>3.2760000000000007</v>
      </c>
    </row>
    <row r="223" spans="1:43" ht="51.75" hidden="1" customHeight="1">
      <c r="A223" s="187"/>
      <c r="B223" s="182"/>
      <c r="C223" s="189"/>
      <c r="D223" s="31" t="s">
        <v>49</v>
      </c>
      <c r="E223" s="22">
        <v>10</v>
      </c>
      <c r="F223" s="22">
        <v>5</v>
      </c>
      <c r="G223" s="24">
        <f>$G$78</f>
        <v>3.6999999999999998E-2</v>
      </c>
      <c r="H223" s="24">
        <f t="shared" si="112"/>
        <v>0.37</v>
      </c>
      <c r="I223" s="25"/>
      <c r="J223" s="24">
        <f t="shared" si="113"/>
        <v>0.185</v>
      </c>
      <c r="K223" s="25"/>
      <c r="L223" s="24"/>
      <c r="M223" s="24"/>
      <c r="N223" s="24"/>
      <c r="O223" s="24"/>
      <c r="P223" s="24"/>
      <c r="Q223" s="24"/>
      <c r="R223" s="24"/>
      <c r="S223" s="26"/>
      <c r="T223" s="24"/>
      <c r="U223" s="27"/>
      <c r="V223" s="27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116"/>
      <c r="AJ223" s="117"/>
      <c r="AK223" s="117"/>
      <c r="AL223" s="117"/>
      <c r="AM223" s="116"/>
      <c r="AN223" s="117"/>
      <c r="AO223" s="117"/>
      <c r="AP223" s="116"/>
      <c r="AQ223" s="117"/>
    </row>
    <row r="224" spans="1:43" ht="21.75" customHeight="1">
      <c r="A224" s="114" t="s">
        <v>363</v>
      </c>
      <c r="B224" s="30" t="s">
        <v>364</v>
      </c>
      <c r="C224" s="115"/>
      <c r="D224" s="31"/>
      <c r="E224" s="22"/>
      <c r="F224" s="22"/>
      <c r="G224" s="24"/>
      <c r="H224" s="24"/>
      <c r="I224" s="25"/>
      <c r="J224" s="24"/>
      <c r="K224" s="25"/>
      <c r="L224" s="24"/>
      <c r="M224" s="24"/>
      <c r="N224" s="24"/>
      <c r="O224" s="24"/>
      <c r="P224" s="24"/>
      <c r="Q224" s="24"/>
      <c r="R224" s="24"/>
      <c r="S224" s="26"/>
      <c r="T224" s="24"/>
      <c r="U224" s="27"/>
      <c r="V224" s="27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116"/>
      <c r="AJ224" s="117"/>
      <c r="AK224" s="117"/>
      <c r="AL224" s="117"/>
      <c r="AM224" s="116"/>
      <c r="AN224" s="117"/>
      <c r="AO224" s="117"/>
      <c r="AP224" s="116"/>
      <c r="AQ224" s="117"/>
    </row>
    <row r="225" spans="1:43" ht="20.25" customHeight="1">
      <c r="A225" s="186" t="s">
        <v>365</v>
      </c>
      <c r="B225" s="181" t="s">
        <v>366</v>
      </c>
      <c r="C225" s="188" t="s">
        <v>178</v>
      </c>
      <c r="D225" s="31" t="s">
        <v>179</v>
      </c>
      <c r="E225" s="22">
        <v>30</v>
      </c>
      <c r="F225" s="22">
        <v>15</v>
      </c>
      <c r="G225" s="24">
        <f>$G$77</f>
        <v>4.5999999999999999E-2</v>
      </c>
      <c r="H225" s="24">
        <f t="shared" si="112"/>
        <v>1.38</v>
      </c>
      <c r="I225" s="25">
        <f>H225+H226</f>
        <v>1.75</v>
      </c>
      <c r="J225" s="24">
        <f t="shared" si="113"/>
        <v>0.69</v>
      </c>
      <c r="K225" s="25">
        <f>J225+J226</f>
        <v>0.875</v>
      </c>
      <c r="L225" s="24"/>
      <c r="M225" s="24"/>
      <c r="N225" s="24"/>
      <c r="O225" s="24">
        <f>I225*$Q$7</f>
        <v>2.6249999999999999E-2</v>
      </c>
      <c r="P225" s="24">
        <f>K225*$Q$7</f>
        <v>1.3125E-2</v>
      </c>
      <c r="Q225" s="24"/>
      <c r="R225" s="24">
        <f>I225*$T$7</f>
        <v>0.59500000000000008</v>
      </c>
      <c r="S225" s="26">
        <f>K225*$T$7</f>
        <v>0.29750000000000004</v>
      </c>
      <c r="T225" s="24"/>
      <c r="U225" s="27">
        <f>I225*$W$7</f>
        <v>1.75E-4</v>
      </c>
      <c r="V225" s="27">
        <f>K225*$W$7</f>
        <v>8.7499999999999999E-5</v>
      </c>
      <c r="W225" s="24"/>
      <c r="X225" s="24">
        <f>I225*$Z$7</f>
        <v>1.3324499999999999</v>
      </c>
      <c r="Y225" s="24">
        <f>K225*$Z$7</f>
        <v>0.66622499999999996</v>
      </c>
      <c r="Z225" s="24"/>
      <c r="AA225" s="24">
        <f>I225+O225+R225+U225+X225</f>
        <v>3.703875</v>
      </c>
      <c r="AB225" s="24">
        <f>K225+P225+S225+V225+Y225</f>
        <v>1.8519375</v>
      </c>
      <c r="AC225" s="24">
        <f>AA225*$AE$7</f>
        <v>1.1111625000000001</v>
      </c>
      <c r="AD225" s="24">
        <f>AB225*$AE$7</f>
        <v>0.55558125000000003</v>
      </c>
      <c r="AE225" s="24"/>
      <c r="AF225" s="24">
        <f>(AA225+AC225)*$AH$7</f>
        <v>0.14445112499999999</v>
      </c>
      <c r="AG225" s="24">
        <f>(AB225+AD225)*$AH$7</f>
        <v>7.2225562499999993E-2</v>
      </c>
      <c r="AH225" s="24"/>
      <c r="AI225" s="116">
        <v>5.21</v>
      </c>
      <c r="AJ225" s="117">
        <v>2.6</v>
      </c>
      <c r="AK225" s="117">
        <f>AI225*$AK$9</f>
        <v>5.4705000000000004</v>
      </c>
      <c r="AL225" s="117">
        <f>AJ225*$AL$9</f>
        <v>2.7300000000000004</v>
      </c>
      <c r="AM225" s="116">
        <f t="shared" ref="AM225:AN229" si="114">AK225*$AO$7</f>
        <v>1.0941000000000001</v>
      </c>
      <c r="AN225" s="117">
        <f t="shared" si="114"/>
        <v>0.54600000000000015</v>
      </c>
      <c r="AO225" s="117"/>
      <c r="AP225" s="116">
        <f>AK225+AM225</f>
        <v>6.5646000000000004</v>
      </c>
      <c r="AQ225" s="117">
        <f>AL225+AN225</f>
        <v>3.2760000000000007</v>
      </c>
    </row>
    <row r="226" spans="1:43" ht="0.75" customHeight="1">
      <c r="A226" s="187"/>
      <c r="B226" s="182"/>
      <c r="C226" s="189"/>
      <c r="D226" s="31" t="s">
        <v>49</v>
      </c>
      <c r="E226" s="22">
        <v>10</v>
      </c>
      <c r="F226" s="22">
        <v>5</v>
      </c>
      <c r="G226" s="24">
        <f>$G$78</f>
        <v>3.6999999999999998E-2</v>
      </c>
      <c r="H226" s="24">
        <f t="shared" si="112"/>
        <v>0.37</v>
      </c>
      <c r="I226" s="25"/>
      <c r="J226" s="24">
        <f t="shared" si="113"/>
        <v>0.185</v>
      </c>
      <c r="K226" s="25"/>
      <c r="L226" s="24"/>
      <c r="M226" s="24"/>
      <c r="N226" s="24"/>
      <c r="O226" s="24"/>
      <c r="P226" s="24"/>
      <c r="Q226" s="24"/>
      <c r="R226" s="24"/>
      <c r="S226" s="26"/>
      <c r="T226" s="24"/>
      <c r="U226" s="27"/>
      <c r="V226" s="27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116"/>
      <c r="AJ226" s="117"/>
      <c r="AK226" s="117">
        <f>AI226*$AK$9</f>
        <v>0</v>
      </c>
      <c r="AL226" s="117"/>
      <c r="AM226" s="116">
        <f t="shared" si="114"/>
        <v>0</v>
      </c>
      <c r="AN226" s="117">
        <f t="shared" si="114"/>
        <v>0</v>
      </c>
      <c r="AO226" s="117"/>
      <c r="AP226" s="116"/>
      <c r="AQ226" s="117">
        <f>AL226+AN226</f>
        <v>0</v>
      </c>
    </row>
    <row r="227" spans="1:43" ht="23.25" customHeight="1">
      <c r="A227" s="186" t="s">
        <v>367</v>
      </c>
      <c r="B227" s="181" t="s">
        <v>368</v>
      </c>
      <c r="C227" s="188" t="s">
        <v>178</v>
      </c>
      <c r="D227" s="31" t="s">
        <v>179</v>
      </c>
      <c r="E227" s="22">
        <v>30</v>
      </c>
      <c r="F227" s="22">
        <v>15</v>
      </c>
      <c r="G227" s="24">
        <f>$G$77</f>
        <v>4.5999999999999999E-2</v>
      </c>
      <c r="H227" s="24">
        <f t="shared" si="112"/>
        <v>1.38</v>
      </c>
      <c r="I227" s="25">
        <f>H227+H228</f>
        <v>1.75</v>
      </c>
      <c r="J227" s="24">
        <f t="shared" si="113"/>
        <v>0.69</v>
      </c>
      <c r="K227" s="25">
        <f>J227+J228</f>
        <v>0.875</v>
      </c>
      <c r="L227" s="24"/>
      <c r="M227" s="24"/>
      <c r="N227" s="24"/>
      <c r="O227" s="24">
        <f>I227*$Q$7</f>
        <v>2.6249999999999999E-2</v>
      </c>
      <c r="P227" s="24">
        <f>K227*$Q$7</f>
        <v>1.3125E-2</v>
      </c>
      <c r="Q227" s="24"/>
      <c r="R227" s="24">
        <f>I227*$T$7</f>
        <v>0.59500000000000008</v>
      </c>
      <c r="S227" s="26">
        <f>K227*$T$7</f>
        <v>0.29750000000000004</v>
      </c>
      <c r="T227" s="24"/>
      <c r="U227" s="27">
        <f>I227*$W$7</f>
        <v>1.75E-4</v>
      </c>
      <c r="V227" s="27">
        <f>K227*$W$7</f>
        <v>8.7499999999999999E-5</v>
      </c>
      <c r="W227" s="24"/>
      <c r="X227" s="24">
        <f>I227*$Z$7</f>
        <v>1.3324499999999999</v>
      </c>
      <c r="Y227" s="24">
        <f>K227*$Z$7</f>
        <v>0.66622499999999996</v>
      </c>
      <c r="Z227" s="24"/>
      <c r="AA227" s="24">
        <f>I227+O227+R227+U227+X227</f>
        <v>3.703875</v>
      </c>
      <c r="AB227" s="24">
        <f>K227+P227+S227+V227+Y227</f>
        <v>1.8519375</v>
      </c>
      <c r="AC227" s="24">
        <f>AA227*$AE$7</f>
        <v>1.1111625000000001</v>
      </c>
      <c r="AD227" s="24">
        <f>AB227*$AE$7</f>
        <v>0.55558125000000003</v>
      </c>
      <c r="AE227" s="24"/>
      <c r="AF227" s="24">
        <f>(AA227+AC227)*$AH$7</f>
        <v>0.14445112499999999</v>
      </c>
      <c r="AG227" s="24">
        <f>(AB227+AD227)*$AH$7</f>
        <v>7.2225562499999993E-2</v>
      </c>
      <c r="AH227" s="24"/>
      <c r="AI227" s="116">
        <v>5.21</v>
      </c>
      <c r="AJ227" s="117">
        <v>2.6</v>
      </c>
      <c r="AK227" s="117">
        <f>AI227*$AK$9</f>
        <v>5.4705000000000004</v>
      </c>
      <c r="AL227" s="117">
        <f>AJ227*$AL$9</f>
        <v>2.7300000000000004</v>
      </c>
      <c r="AM227" s="116">
        <f t="shared" si="114"/>
        <v>1.0941000000000001</v>
      </c>
      <c r="AN227" s="117">
        <f t="shared" si="114"/>
        <v>0.54600000000000015</v>
      </c>
      <c r="AO227" s="117"/>
      <c r="AP227" s="116">
        <f>AK227+AM227</f>
        <v>6.5646000000000004</v>
      </c>
      <c r="AQ227" s="117">
        <f>AL227+AN227</f>
        <v>3.2760000000000007</v>
      </c>
    </row>
    <row r="228" spans="1:43" ht="0.75" customHeight="1">
      <c r="A228" s="187"/>
      <c r="B228" s="182"/>
      <c r="C228" s="189"/>
      <c r="D228" s="31" t="s">
        <v>49</v>
      </c>
      <c r="E228" s="22">
        <v>10</v>
      </c>
      <c r="F228" s="22">
        <v>5</v>
      </c>
      <c r="G228" s="24">
        <f>$G$78</f>
        <v>3.6999999999999998E-2</v>
      </c>
      <c r="H228" s="24">
        <f t="shared" si="112"/>
        <v>0.37</v>
      </c>
      <c r="I228" s="25"/>
      <c r="J228" s="24">
        <f t="shared" si="113"/>
        <v>0.185</v>
      </c>
      <c r="K228" s="25"/>
      <c r="L228" s="24"/>
      <c r="M228" s="24"/>
      <c r="N228" s="24"/>
      <c r="O228" s="24"/>
      <c r="P228" s="24"/>
      <c r="Q228" s="24"/>
      <c r="R228" s="24"/>
      <c r="S228" s="26"/>
      <c r="T228" s="24"/>
      <c r="U228" s="27"/>
      <c r="V228" s="27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116"/>
      <c r="AJ228" s="117"/>
      <c r="AK228" s="117">
        <f>AI228*$AK$9</f>
        <v>0</v>
      </c>
      <c r="AL228" s="117">
        <f>AJ228*$AL$9</f>
        <v>0</v>
      </c>
      <c r="AM228" s="116">
        <f t="shared" si="114"/>
        <v>0</v>
      </c>
      <c r="AN228" s="117">
        <f t="shared" si="114"/>
        <v>0</v>
      </c>
      <c r="AO228" s="117"/>
      <c r="AP228" s="116">
        <f>AK228+AM228</f>
        <v>0</v>
      </c>
      <c r="AQ228" s="117">
        <f>AL228+AN228</f>
        <v>0</v>
      </c>
    </row>
    <row r="229" spans="1:43" ht="43.5" customHeight="1">
      <c r="A229" s="186" t="s">
        <v>369</v>
      </c>
      <c r="B229" s="181" t="s">
        <v>370</v>
      </c>
      <c r="C229" s="188" t="s">
        <v>178</v>
      </c>
      <c r="D229" s="31" t="s">
        <v>179</v>
      </c>
      <c r="E229" s="22">
        <v>60</v>
      </c>
      <c r="F229" s="22">
        <v>30</v>
      </c>
      <c r="G229" s="24">
        <f>$G$77</f>
        <v>4.5999999999999999E-2</v>
      </c>
      <c r="H229" s="24">
        <f t="shared" si="112"/>
        <v>2.76</v>
      </c>
      <c r="I229" s="25">
        <f>H229+H230</f>
        <v>3.8699999999999997</v>
      </c>
      <c r="J229" s="24">
        <f t="shared" si="113"/>
        <v>1.38</v>
      </c>
      <c r="K229" s="25">
        <f>J229+J230</f>
        <v>2.12</v>
      </c>
      <c r="L229" s="24"/>
      <c r="M229" s="24"/>
      <c r="N229" s="24"/>
      <c r="O229" s="24">
        <f>I229*$Q$7</f>
        <v>5.804999999999999E-2</v>
      </c>
      <c r="P229" s="24">
        <f>K229*$Q$7</f>
        <v>3.1800000000000002E-2</v>
      </c>
      <c r="Q229" s="24"/>
      <c r="R229" s="24">
        <f>I229*$T$7</f>
        <v>1.3158000000000001</v>
      </c>
      <c r="S229" s="26">
        <f>K229*$T$7</f>
        <v>0.72080000000000011</v>
      </c>
      <c r="T229" s="24"/>
      <c r="U229" s="27">
        <f>I229*$W$7</f>
        <v>3.8699999999999997E-4</v>
      </c>
      <c r="V229" s="27">
        <f>K229*$W$7</f>
        <v>2.1200000000000003E-4</v>
      </c>
      <c r="W229" s="24"/>
      <c r="X229" s="24">
        <f>I229*$Z$7</f>
        <v>2.9466179999999995</v>
      </c>
      <c r="Y229" s="24">
        <f>K229*$Z$7</f>
        <v>1.614168</v>
      </c>
      <c r="Z229" s="24"/>
      <c r="AA229" s="24">
        <f>I229+O229+R229+U229+X229</f>
        <v>8.1908549999999991</v>
      </c>
      <c r="AB229" s="24">
        <f>K229+P229+S229+V229+Y229</f>
        <v>4.48698</v>
      </c>
      <c r="AC229" s="24">
        <f>AA229*$AE$7</f>
        <v>2.4572564999999997</v>
      </c>
      <c r="AD229" s="24">
        <f>AB229*$AE$7</f>
        <v>1.3460939999999999</v>
      </c>
      <c r="AE229" s="24"/>
      <c r="AF229" s="24">
        <f>(AA229+AC229)*$AH$7</f>
        <v>0.31944334499999993</v>
      </c>
      <c r="AG229" s="24">
        <f>(AB229+AD229)*$AH$7</f>
        <v>0.17499221999999998</v>
      </c>
      <c r="AH229" s="24"/>
      <c r="AI229" s="116">
        <v>11.52</v>
      </c>
      <c r="AJ229" s="117">
        <v>6.31</v>
      </c>
      <c r="AK229" s="117">
        <f>AI229*$AK$9</f>
        <v>12.096</v>
      </c>
      <c r="AL229" s="117">
        <f>AJ229*$AL$9</f>
        <v>6.6254999999999997</v>
      </c>
      <c r="AM229" s="116">
        <f t="shared" si="114"/>
        <v>2.4192</v>
      </c>
      <c r="AN229" s="117">
        <f t="shared" si="114"/>
        <v>1.3250999999999999</v>
      </c>
      <c r="AO229" s="117"/>
      <c r="AP229" s="116">
        <f>AK229+AM229</f>
        <v>14.5152</v>
      </c>
      <c r="AQ229" s="117">
        <f>AL229+AN229</f>
        <v>7.9505999999999997</v>
      </c>
    </row>
    <row r="230" spans="1:43" ht="51.75" hidden="1" customHeight="1">
      <c r="A230" s="187"/>
      <c r="B230" s="182"/>
      <c r="C230" s="189"/>
      <c r="D230" s="31" t="s">
        <v>49</v>
      </c>
      <c r="E230" s="22">
        <v>30</v>
      </c>
      <c r="F230" s="22">
        <v>20</v>
      </c>
      <c r="G230" s="24">
        <f>$G$78</f>
        <v>3.6999999999999998E-2</v>
      </c>
      <c r="H230" s="24">
        <f t="shared" si="112"/>
        <v>1.1099999999999999</v>
      </c>
      <c r="I230" s="25"/>
      <c r="J230" s="24">
        <f t="shared" si="113"/>
        <v>0.74</v>
      </c>
      <c r="K230" s="25"/>
      <c r="L230" s="24"/>
      <c r="M230" s="24"/>
      <c r="N230" s="24"/>
      <c r="O230" s="24"/>
      <c r="P230" s="24"/>
      <c r="Q230" s="24"/>
      <c r="R230" s="24"/>
      <c r="S230" s="26"/>
      <c r="T230" s="24"/>
      <c r="U230" s="27"/>
      <c r="V230" s="27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116"/>
      <c r="AJ230" s="117"/>
      <c r="AK230" s="117"/>
      <c r="AL230" s="117"/>
      <c r="AM230" s="116"/>
      <c r="AN230" s="117"/>
      <c r="AO230" s="117"/>
      <c r="AP230" s="116"/>
      <c r="AQ230" s="117"/>
    </row>
    <row r="231" spans="1:43" s="145" customFormat="1">
      <c r="A231" s="135" t="s">
        <v>371</v>
      </c>
      <c r="B231" s="136" t="s">
        <v>372</v>
      </c>
      <c r="C231" s="137"/>
      <c r="D231" s="138"/>
      <c r="E231" s="139"/>
      <c r="F231" s="139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1"/>
      <c r="T231" s="140"/>
      <c r="U231" s="142"/>
      <c r="V231" s="142"/>
      <c r="W231" s="140"/>
      <c r="X231" s="140"/>
      <c r="Y231" s="140"/>
      <c r="Z231" s="140"/>
      <c r="AA231" s="140"/>
      <c r="AB231" s="140"/>
      <c r="AC231" s="140"/>
      <c r="AD231" s="140"/>
      <c r="AE231" s="140"/>
      <c r="AF231" s="140"/>
      <c r="AG231" s="140"/>
      <c r="AH231" s="140"/>
      <c r="AI231" s="143"/>
      <c r="AJ231" s="144"/>
      <c r="AK231" s="144"/>
      <c r="AL231" s="144"/>
      <c r="AM231" s="143"/>
      <c r="AN231" s="144"/>
      <c r="AO231" s="144"/>
      <c r="AP231" s="143"/>
      <c r="AQ231" s="144"/>
    </row>
    <row r="232" spans="1:43" ht="39">
      <c r="A232" s="186" t="s">
        <v>373</v>
      </c>
      <c r="B232" s="181" t="s">
        <v>374</v>
      </c>
      <c r="C232" s="188" t="s">
        <v>178</v>
      </c>
      <c r="D232" s="31" t="s">
        <v>179</v>
      </c>
      <c r="E232" s="22">
        <v>15</v>
      </c>
      <c r="F232" s="22">
        <v>10</v>
      </c>
      <c r="G232" s="24">
        <f>$G$77</f>
        <v>4.5999999999999999E-2</v>
      </c>
      <c r="H232" s="24">
        <f t="shared" si="112"/>
        <v>0.69</v>
      </c>
      <c r="I232" s="25">
        <f>H232+H233</f>
        <v>1.6149999999999998</v>
      </c>
      <c r="J232" s="24">
        <f t="shared" si="113"/>
        <v>0.45999999999999996</v>
      </c>
      <c r="K232" s="25">
        <f>J232+J233</f>
        <v>1.3849999999999998</v>
      </c>
      <c r="L232" s="24"/>
      <c r="M232" s="24"/>
      <c r="N232" s="24"/>
      <c r="O232" s="24">
        <f>I232*$Q$7</f>
        <v>2.4224999999999997E-2</v>
      </c>
      <c r="P232" s="24">
        <f>K232*$Q$7</f>
        <v>2.0774999999999995E-2</v>
      </c>
      <c r="Q232" s="24"/>
      <c r="R232" s="24">
        <f>I232*$T$7</f>
        <v>0.54909999999999992</v>
      </c>
      <c r="S232" s="26">
        <f>K232*$T$7</f>
        <v>0.47089999999999999</v>
      </c>
      <c r="T232" s="24"/>
      <c r="U232" s="27">
        <f>I232*$W$7</f>
        <v>1.615E-4</v>
      </c>
      <c r="V232" s="27">
        <f>K232*$W$7</f>
        <v>1.3849999999999998E-4</v>
      </c>
      <c r="W232" s="24"/>
      <c r="X232" s="24">
        <f>I232*$Z$7</f>
        <v>1.2296609999999997</v>
      </c>
      <c r="Y232" s="24">
        <f>K232*$Z$7</f>
        <v>1.0545389999999999</v>
      </c>
      <c r="Z232" s="24"/>
      <c r="AA232" s="24">
        <f>I232+O232+R232+U232+X232</f>
        <v>3.4181474999999995</v>
      </c>
      <c r="AB232" s="24">
        <f>K232+P232+S232+V232+Y232</f>
        <v>2.9313524999999996</v>
      </c>
      <c r="AC232" s="24">
        <f>AA232*$AE$7</f>
        <v>1.0254442499999998</v>
      </c>
      <c r="AD232" s="24">
        <f>AB232*$AE$7</f>
        <v>0.87940574999999988</v>
      </c>
      <c r="AE232" s="24"/>
      <c r="AF232" s="24">
        <f>(AA232+AC232)*$AH$7</f>
        <v>0.13330775249999999</v>
      </c>
      <c r="AG232" s="24">
        <f>(AB232+AD232)*$AH$7</f>
        <v>0.11432274749999997</v>
      </c>
      <c r="AH232" s="24"/>
      <c r="AI232" s="116">
        <v>4.8099999999999996</v>
      </c>
      <c r="AJ232" s="117">
        <v>4.13</v>
      </c>
      <c r="AK232" s="117">
        <f>AI232*$AK$9</f>
        <v>5.0504999999999995</v>
      </c>
      <c r="AL232" s="117">
        <f>AJ232*$AL$9</f>
        <v>4.3365</v>
      </c>
      <c r="AM232" s="116">
        <f t="shared" ref="AM232:AN234" si="115">AK232*$AO$7</f>
        <v>1.0101</v>
      </c>
      <c r="AN232" s="117">
        <f t="shared" si="115"/>
        <v>0.86730000000000007</v>
      </c>
      <c r="AO232" s="117"/>
      <c r="AP232" s="116">
        <f t="shared" ref="AP232:AQ234" si="116">AK232+AM232</f>
        <v>6.0605999999999991</v>
      </c>
      <c r="AQ232" s="117">
        <f t="shared" si="116"/>
        <v>5.2038000000000002</v>
      </c>
    </row>
    <row r="233" spans="1:43" ht="0.75" customHeight="1">
      <c r="A233" s="187"/>
      <c r="B233" s="182"/>
      <c r="C233" s="189"/>
      <c r="D233" s="31" t="s">
        <v>49</v>
      </c>
      <c r="E233" s="22">
        <v>25</v>
      </c>
      <c r="F233" s="22">
        <v>25</v>
      </c>
      <c r="G233" s="24">
        <f>$G$78</f>
        <v>3.6999999999999998E-2</v>
      </c>
      <c r="H233" s="24">
        <f t="shared" si="112"/>
        <v>0.92499999999999993</v>
      </c>
      <c r="I233" s="25"/>
      <c r="J233" s="24">
        <f t="shared" si="113"/>
        <v>0.92499999999999993</v>
      </c>
      <c r="K233" s="25"/>
      <c r="L233" s="24"/>
      <c r="M233" s="24"/>
      <c r="N233" s="24"/>
      <c r="O233" s="24"/>
      <c r="P233" s="24"/>
      <c r="Q233" s="24"/>
      <c r="R233" s="24"/>
      <c r="S233" s="26"/>
      <c r="T233" s="24"/>
      <c r="U233" s="27"/>
      <c r="V233" s="27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116"/>
      <c r="AJ233" s="117"/>
      <c r="AK233" s="117">
        <f>AI233*$AK$9</f>
        <v>0</v>
      </c>
      <c r="AL233" s="117">
        <f>AJ233*$AL$9</f>
        <v>0</v>
      </c>
      <c r="AM233" s="116">
        <f t="shared" si="115"/>
        <v>0</v>
      </c>
      <c r="AN233" s="117">
        <f t="shared" si="115"/>
        <v>0</v>
      </c>
      <c r="AO233" s="117"/>
      <c r="AP233" s="116">
        <f t="shared" si="116"/>
        <v>0</v>
      </c>
      <c r="AQ233" s="117">
        <f t="shared" si="116"/>
        <v>0</v>
      </c>
    </row>
    <row r="234" spans="1:43" ht="21" customHeight="1">
      <c r="A234" s="186" t="s">
        <v>375</v>
      </c>
      <c r="B234" s="181" t="s">
        <v>350</v>
      </c>
      <c r="C234" s="188" t="s">
        <v>178</v>
      </c>
      <c r="D234" s="31" t="s">
        <v>179</v>
      </c>
      <c r="E234" s="22">
        <v>15</v>
      </c>
      <c r="F234" s="22">
        <v>10</v>
      </c>
      <c r="G234" s="24">
        <f>$G$77</f>
        <v>4.5999999999999999E-2</v>
      </c>
      <c r="H234" s="24">
        <f t="shared" si="112"/>
        <v>0.69</v>
      </c>
      <c r="I234" s="25">
        <f>H234+H235</f>
        <v>2.17</v>
      </c>
      <c r="J234" s="24">
        <f t="shared" si="113"/>
        <v>0.45999999999999996</v>
      </c>
      <c r="K234" s="25">
        <f>J234+J235</f>
        <v>1.2</v>
      </c>
      <c r="L234" s="24"/>
      <c r="M234" s="24"/>
      <c r="N234" s="24"/>
      <c r="O234" s="24">
        <f>I234*$Q$7</f>
        <v>3.2549999999999996E-2</v>
      </c>
      <c r="P234" s="24">
        <f>K234*$Q$7</f>
        <v>1.7999999999999999E-2</v>
      </c>
      <c r="Q234" s="24"/>
      <c r="R234" s="24">
        <f>I234*$T$7</f>
        <v>0.73780000000000001</v>
      </c>
      <c r="S234" s="26">
        <f>K234*$T$7</f>
        <v>0.40800000000000003</v>
      </c>
      <c r="T234" s="24"/>
      <c r="U234" s="27">
        <f>I234*$W$7</f>
        <v>2.1700000000000002E-4</v>
      </c>
      <c r="V234" s="27">
        <f>K234*$W$7</f>
        <v>1.2E-4</v>
      </c>
      <c r="W234" s="24"/>
      <c r="X234" s="24">
        <f>I234*$Z$7</f>
        <v>1.6522379999999999</v>
      </c>
      <c r="Y234" s="24">
        <f>K234*$Z$7</f>
        <v>0.91367999999999994</v>
      </c>
      <c r="Z234" s="24"/>
      <c r="AA234" s="24">
        <f>I234+O234+R234+U234+X234</f>
        <v>4.5928050000000002</v>
      </c>
      <c r="AB234" s="24">
        <f>K234+P234+S234+V234+Y234</f>
        <v>2.5397999999999996</v>
      </c>
      <c r="AC234" s="24">
        <f>AA234*$AE$7</f>
        <v>1.3778414999999999</v>
      </c>
      <c r="AD234" s="24">
        <f>AB234*$AE$7</f>
        <v>0.76193999999999984</v>
      </c>
      <c r="AE234" s="24"/>
      <c r="AF234" s="24">
        <f>(AA234+AC234)*$AH$7</f>
        <v>0.17911939499999999</v>
      </c>
      <c r="AG234" s="24">
        <f>(AB234+AD234)*$AH$7</f>
        <v>9.9052199999999993E-2</v>
      </c>
      <c r="AH234" s="24"/>
      <c r="AI234" s="116">
        <v>6.46</v>
      </c>
      <c r="AJ234" s="117">
        <v>3.57</v>
      </c>
      <c r="AK234" s="117">
        <f>AI234*$AK$9</f>
        <v>6.7830000000000004</v>
      </c>
      <c r="AL234" s="117">
        <f>AJ234*$AL$9</f>
        <v>3.7484999999999999</v>
      </c>
      <c r="AM234" s="116">
        <f t="shared" si="115"/>
        <v>1.3566000000000003</v>
      </c>
      <c r="AN234" s="117">
        <f t="shared" si="115"/>
        <v>0.74970000000000003</v>
      </c>
      <c r="AO234" s="117"/>
      <c r="AP234" s="116">
        <f t="shared" si="116"/>
        <v>8.1396000000000015</v>
      </c>
      <c r="AQ234" s="117">
        <f t="shared" si="116"/>
        <v>4.4981999999999998</v>
      </c>
    </row>
    <row r="235" spans="1:43" ht="0.75" customHeight="1">
      <c r="A235" s="187"/>
      <c r="B235" s="182"/>
      <c r="C235" s="189"/>
      <c r="D235" s="31" t="s">
        <v>49</v>
      </c>
      <c r="E235" s="22">
        <v>40</v>
      </c>
      <c r="F235" s="22">
        <v>20</v>
      </c>
      <c r="G235" s="24">
        <f>$G$78</f>
        <v>3.6999999999999998E-2</v>
      </c>
      <c r="H235" s="24">
        <f t="shared" si="112"/>
        <v>1.48</v>
      </c>
      <c r="I235" s="25"/>
      <c r="J235" s="24">
        <f t="shared" si="113"/>
        <v>0.74</v>
      </c>
      <c r="K235" s="25"/>
      <c r="L235" s="24"/>
      <c r="M235" s="24"/>
      <c r="N235" s="24"/>
      <c r="O235" s="24"/>
      <c r="P235" s="24"/>
      <c r="Q235" s="24"/>
      <c r="R235" s="24"/>
      <c r="S235" s="26"/>
      <c r="T235" s="24"/>
      <c r="U235" s="27"/>
      <c r="V235" s="27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116"/>
      <c r="AJ235" s="117"/>
      <c r="AK235" s="117"/>
      <c r="AL235" s="117"/>
      <c r="AM235" s="116"/>
      <c r="AN235" s="117"/>
      <c r="AO235" s="117"/>
      <c r="AP235" s="116"/>
      <c r="AQ235" s="117"/>
    </row>
    <row r="236" spans="1:43" ht="18.75" customHeight="1">
      <c r="A236" s="114" t="s">
        <v>376</v>
      </c>
      <c r="B236" s="30" t="s">
        <v>342</v>
      </c>
      <c r="C236" s="115"/>
      <c r="D236" s="31"/>
      <c r="E236" s="22"/>
      <c r="F236" s="22"/>
      <c r="G236" s="24"/>
      <c r="H236" s="24"/>
      <c r="I236" s="25"/>
      <c r="J236" s="24"/>
      <c r="K236" s="25"/>
      <c r="L236" s="24"/>
      <c r="M236" s="24"/>
      <c r="N236" s="24"/>
      <c r="O236" s="24"/>
      <c r="P236" s="24"/>
      <c r="Q236" s="24"/>
      <c r="R236" s="24"/>
      <c r="S236" s="26"/>
      <c r="T236" s="24"/>
      <c r="U236" s="27"/>
      <c r="V236" s="27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116"/>
      <c r="AJ236" s="117"/>
      <c r="AK236" s="117"/>
      <c r="AL236" s="117"/>
      <c r="AM236" s="116"/>
      <c r="AN236" s="117"/>
      <c r="AO236" s="117"/>
      <c r="AP236" s="116"/>
      <c r="AQ236" s="117"/>
    </row>
    <row r="237" spans="1:43" ht="21" customHeight="1">
      <c r="A237" s="186" t="s">
        <v>377</v>
      </c>
      <c r="B237" s="181" t="s">
        <v>344</v>
      </c>
      <c r="C237" s="188" t="s">
        <v>178</v>
      </c>
      <c r="D237" s="31" t="s">
        <v>179</v>
      </c>
      <c r="E237" s="22">
        <v>30</v>
      </c>
      <c r="F237" s="22">
        <v>15</v>
      </c>
      <c r="G237" s="24">
        <f>$G$77</f>
        <v>4.5999999999999999E-2</v>
      </c>
      <c r="H237" s="24">
        <f t="shared" si="112"/>
        <v>1.38</v>
      </c>
      <c r="I237" s="25">
        <f>H237+H238</f>
        <v>1.75</v>
      </c>
      <c r="J237" s="24">
        <f t="shared" si="113"/>
        <v>0.69</v>
      </c>
      <c r="K237" s="25">
        <f>J237+J238</f>
        <v>0.875</v>
      </c>
      <c r="L237" s="24"/>
      <c r="M237" s="24"/>
      <c r="N237" s="24"/>
      <c r="O237" s="24">
        <f>I237*$Q$7</f>
        <v>2.6249999999999999E-2</v>
      </c>
      <c r="P237" s="24">
        <f>K237*$Q$7</f>
        <v>1.3125E-2</v>
      </c>
      <c r="Q237" s="24"/>
      <c r="R237" s="24">
        <f>I237*$T$7</f>
        <v>0.59500000000000008</v>
      </c>
      <c r="S237" s="26">
        <f>K237*$T$7</f>
        <v>0.29750000000000004</v>
      </c>
      <c r="T237" s="24"/>
      <c r="U237" s="27">
        <f>I237*$W$7</f>
        <v>1.75E-4</v>
      </c>
      <c r="V237" s="27">
        <f>K237*$W$7</f>
        <v>8.7499999999999999E-5</v>
      </c>
      <c r="W237" s="24"/>
      <c r="X237" s="24">
        <f>I237*$Z$7</f>
        <v>1.3324499999999999</v>
      </c>
      <c r="Y237" s="24">
        <f>K237*$Z$7</f>
        <v>0.66622499999999996</v>
      </c>
      <c r="Z237" s="24"/>
      <c r="AA237" s="24">
        <f>I237+O237+R237+U237+X237</f>
        <v>3.703875</v>
      </c>
      <c r="AB237" s="24">
        <f>K237+P237+S237+V237+Y237</f>
        <v>1.8519375</v>
      </c>
      <c r="AC237" s="24">
        <f>AA237*$AE$7</f>
        <v>1.1111625000000001</v>
      </c>
      <c r="AD237" s="24">
        <f>AB237*$AE$7</f>
        <v>0.55558125000000003</v>
      </c>
      <c r="AE237" s="24"/>
      <c r="AF237" s="24">
        <f>(AA237+AC237)*$AH$7</f>
        <v>0.14445112499999999</v>
      </c>
      <c r="AG237" s="24">
        <f>(AB237+AD237)*$AH$7</f>
        <v>7.2225562499999993E-2</v>
      </c>
      <c r="AH237" s="24"/>
      <c r="AI237" s="116">
        <v>5.21</v>
      </c>
      <c r="AJ237" s="117">
        <v>2.6</v>
      </c>
      <c r="AK237" s="117">
        <f>AI237*$AK$9</f>
        <v>5.4705000000000004</v>
      </c>
      <c r="AL237" s="117">
        <f>AJ237*$AL$9</f>
        <v>2.7300000000000004</v>
      </c>
      <c r="AM237" s="116">
        <f>AK237*$AO$7</f>
        <v>1.0941000000000001</v>
      </c>
      <c r="AN237" s="117">
        <f>AL237*$AO$7</f>
        <v>0.54600000000000015</v>
      </c>
      <c r="AO237" s="117"/>
      <c r="AP237" s="116">
        <f>AK237+AM237</f>
        <v>6.5646000000000004</v>
      </c>
      <c r="AQ237" s="117">
        <f>AL237+AN237</f>
        <v>3.2760000000000007</v>
      </c>
    </row>
    <row r="238" spans="1:43" ht="51.75" hidden="1" customHeight="1">
      <c r="A238" s="187"/>
      <c r="B238" s="182"/>
      <c r="C238" s="189"/>
      <c r="D238" s="31" t="s">
        <v>49</v>
      </c>
      <c r="E238" s="22">
        <v>10</v>
      </c>
      <c r="F238" s="22">
        <v>5</v>
      </c>
      <c r="G238" s="24">
        <f>$G$78</f>
        <v>3.6999999999999998E-2</v>
      </c>
      <c r="H238" s="24">
        <f t="shared" si="112"/>
        <v>0.37</v>
      </c>
      <c r="I238" s="25"/>
      <c r="J238" s="24">
        <f t="shared" si="113"/>
        <v>0.185</v>
      </c>
      <c r="K238" s="25"/>
      <c r="L238" s="24"/>
      <c r="M238" s="24"/>
      <c r="N238" s="24"/>
      <c r="O238" s="24"/>
      <c r="P238" s="24"/>
      <c r="Q238" s="24"/>
      <c r="R238" s="24"/>
      <c r="S238" s="26"/>
      <c r="T238" s="24"/>
      <c r="U238" s="27"/>
      <c r="V238" s="27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116"/>
      <c r="AJ238" s="117"/>
      <c r="AK238" s="117"/>
      <c r="AL238" s="117"/>
      <c r="AM238" s="116"/>
      <c r="AN238" s="117"/>
      <c r="AO238" s="117"/>
      <c r="AP238" s="116"/>
      <c r="AQ238" s="117"/>
    </row>
    <row r="239" spans="1:43" ht="18" customHeight="1">
      <c r="A239" s="114" t="s">
        <v>378</v>
      </c>
      <c r="B239" s="30" t="s">
        <v>346</v>
      </c>
      <c r="C239" s="115"/>
      <c r="D239" s="31"/>
      <c r="E239" s="22"/>
      <c r="F239" s="22"/>
      <c r="G239" s="24"/>
      <c r="H239" s="24"/>
      <c r="I239" s="25"/>
      <c r="J239" s="24"/>
      <c r="K239" s="25"/>
      <c r="L239" s="24"/>
      <c r="M239" s="24"/>
      <c r="N239" s="24"/>
      <c r="O239" s="24"/>
      <c r="P239" s="24"/>
      <c r="Q239" s="24"/>
      <c r="R239" s="24"/>
      <c r="S239" s="26"/>
      <c r="T239" s="24"/>
      <c r="U239" s="27"/>
      <c r="V239" s="27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116"/>
      <c r="AJ239" s="117"/>
      <c r="AK239" s="117"/>
      <c r="AL239" s="117"/>
      <c r="AM239" s="116"/>
      <c r="AN239" s="117"/>
      <c r="AO239" s="117"/>
      <c r="AP239" s="116"/>
      <c r="AQ239" s="117"/>
    </row>
    <row r="240" spans="1:43" ht="19.5" customHeight="1">
      <c r="A240" s="186" t="s">
        <v>379</v>
      </c>
      <c r="B240" s="181" t="s">
        <v>348</v>
      </c>
      <c r="C240" s="188" t="s">
        <v>178</v>
      </c>
      <c r="D240" s="31" t="s">
        <v>179</v>
      </c>
      <c r="E240" s="22">
        <v>30</v>
      </c>
      <c r="F240" s="22">
        <v>15</v>
      </c>
      <c r="G240" s="24">
        <f>$G$77</f>
        <v>4.5999999999999999E-2</v>
      </c>
      <c r="H240" s="24">
        <f t="shared" si="112"/>
        <v>1.38</v>
      </c>
      <c r="I240" s="25">
        <f>H240+H241</f>
        <v>1.75</v>
      </c>
      <c r="J240" s="24">
        <f t="shared" si="113"/>
        <v>0.69</v>
      </c>
      <c r="K240" s="25">
        <f>J240+J241</f>
        <v>0.875</v>
      </c>
      <c r="L240" s="24"/>
      <c r="M240" s="24"/>
      <c r="N240" s="24"/>
      <c r="O240" s="24">
        <f>I240*$Q$7</f>
        <v>2.6249999999999999E-2</v>
      </c>
      <c r="P240" s="24">
        <f>K240*$Q$7</f>
        <v>1.3125E-2</v>
      </c>
      <c r="Q240" s="24"/>
      <c r="R240" s="24">
        <f>I240*$T$7</f>
        <v>0.59500000000000008</v>
      </c>
      <c r="S240" s="26">
        <f>K240*$T$7</f>
        <v>0.29750000000000004</v>
      </c>
      <c r="T240" s="24"/>
      <c r="U240" s="27">
        <f>I240*$W$7</f>
        <v>1.75E-4</v>
      </c>
      <c r="V240" s="27">
        <f>K240*$W$7</f>
        <v>8.7499999999999999E-5</v>
      </c>
      <c r="W240" s="24"/>
      <c r="X240" s="24">
        <f>I240*$Z$7</f>
        <v>1.3324499999999999</v>
      </c>
      <c r="Y240" s="24">
        <f>K240*$Z$7</f>
        <v>0.66622499999999996</v>
      </c>
      <c r="Z240" s="24"/>
      <c r="AA240" s="24">
        <f>I240+O240+R240+U240+X240</f>
        <v>3.703875</v>
      </c>
      <c r="AB240" s="24">
        <f>K240+P240+S240+V240+Y240</f>
        <v>1.8519375</v>
      </c>
      <c r="AC240" s="24">
        <f>AA240*$AE$7</f>
        <v>1.1111625000000001</v>
      </c>
      <c r="AD240" s="24">
        <f>AB240*$AE$7</f>
        <v>0.55558125000000003</v>
      </c>
      <c r="AE240" s="24"/>
      <c r="AF240" s="24">
        <f>(AA240+AC240)*$AH$7</f>
        <v>0.14445112499999999</v>
      </c>
      <c r="AG240" s="24">
        <f>(AB240+AD240)*$AH$7</f>
        <v>7.2225562499999993E-2</v>
      </c>
      <c r="AH240" s="24"/>
      <c r="AI240" s="116">
        <v>5.21</v>
      </c>
      <c r="AJ240" s="117">
        <v>2.6</v>
      </c>
      <c r="AK240" s="117">
        <f>AI240*$AK$9</f>
        <v>5.4705000000000004</v>
      </c>
      <c r="AL240" s="117">
        <f>AJ240*$AL$9</f>
        <v>2.7300000000000004</v>
      </c>
      <c r="AM240" s="116">
        <f>AK240*$AO$7</f>
        <v>1.0941000000000001</v>
      </c>
      <c r="AN240" s="117">
        <f>AL240*$AO$7</f>
        <v>0.54600000000000015</v>
      </c>
      <c r="AO240" s="117"/>
      <c r="AP240" s="116">
        <f>AK240+AM240</f>
        <v>6.5646000000000004</v>
      </c>
      <c r="AQ240" s="117">
        <f>AL240+AN240</f>
        <v>3.2760000000000007</v>
      </c>
    </row>
    <row r="241" spans="1:43" ht="51.75" hidden="1" customHeight="1">
      <c r="A241" s="187"/>
      <c r="B241" s="182"/>
      <c r="C241" s="189"/>
      <c r="D241" s="31" t="s">
        <v>49</v>
      </c>
      <c r="E241" s="22">
        <v>10</v>
      </c>
      <c r="F241" s="22">
        <v>5</v>
      </c>
      <c r="G241" s="24">
        <f>$G$78</f>
        <v>3.6999999999999998E-2</v>
      </c>
      <c r="H241" s="24">
        <f t="shared" si="112"/>
        <v>0.37</v>
      </c>
      <c r="I241" s="25"/>
      <c r="J241" s="24">
        <f t="shared" si="113"/>
        <v>0.185</v>
      </c>
      <c r="K241" s="25"/>
      <c r="L241" s="24"/>
      <c r="M241" s="24"/>
      <c r="N241" s="24"/>
      <c r="O241" s="24"/>
      <c r="P241" s="24"/>
      <c r="Q241" s="24"/>
      <c r="R241" s="24"/>
      <c r="S241" s="26"/>
      <c r="T241" s="24"/>
      <c r="U241" s="27"/>
      <c r="V241" s="27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116"/>
      <c r="AJ241" s="117"/>
      <c r="AK241" s="117">
        <f>AI241*$AK$9</f>
        <v>0</v>
      </c>
      <c r="AL241" s="117"/>
      <c r="AM241" s="116"/>
      <c r="AN241" s="117"/>
      <c r="AO241" s="117"/>
      <c r="AP241" s="116"/>
      <c r="AQ241" s="117"/>
    </row>
    <row r="242" spans="1:43" ht="18.75" customHeight="1">
      <c r="A242" s="114" t="s">
        <v>380</v>
      </c>
      <c r="B242" s="30" t="s">
        <v>381</v>
      </c>
      <c r="C242" s="115"/>
      <c r="D242" s="31"/>
      <c r="E242" s="22"/>
      <c r="F242" s="22"/>
      <c r="G242" s="24"/>
      <c r="H242" s="24"/>
      <c r="I242" s="25"/>
      <c r="J242" s="24"/>
      <c r="K242" s="25"/>
      <c r="L242" s="24"/>
      <c r="M242" s="24"/>
      <c r="N242" s="24"/>
      <c r="O242" s="24"/>
      <c r="P242" s="24"/>
      <c r="Q242" s="24"/>
      <c r="R242" s="24"/>
      <c r="S242" s="26"/>
      <c r="T242" s="24"/>
      <c r="U242" s="27"/>
      <c r="V242" s="27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116"/>
      <c r="AJ242" s="117"/>
      <c r="AK242" s="117"/>
      <c r="AL242" s="117"/>
      <c r="AM242" s="116"/>
      <c r="AN242" s="117"/>
      <c r="AO242" s="117"/>
      <c r="AP242" s="116"/>
      <c r="AQ242" s="117"/>
    </row>
    <row r="243" spans="1:43" ht="24" customHeight="1">
      <c r="A243" s="186" t="s">
        <v>382</v>
      </c>
      <c r="B243" s="181" t="s">
        <v>383</v>
      </c>
      <c r="C243" s="188" t="s">
        <v>178</v>
      </c>
      <c r="D243" s="31" t="s">
        <v>179</v>
      </c>
      <c r="E243" s="22">
        <v>30</v>
      </c>
      <c r="F243" s="22">
        <v>15</v>
      </c>
      <c r="G243" s="24">
        <f>$G$77</f>
        <v>4.5999999999999999E-2</v>
      </c>
      <c r="H243" s="24">
        <f t="shared" si="112"/>
        <v>1.38</v>
      </c>
      <c r="I243" s="25">
        <f>H243+H244</f>
        <v>1.75</v>
      </c>
      <c r="J243" s="24">
        <f t="shared" si="113"/>
        <v>0.69</v>
      </c>
      <c r="K243" s="25">
        <f>J243+J244</f>
        <v>0.875</v>
      </c>
      <c r="L243" s="24"/>
      <c r="M243" s="24"/>
      <c r="N243" s="24"/>
      <c r="O243" s="24">
        <f>I243*$Q$7</f>
        <v>2.6249999999999999E-2</v>
      </c>
      <c r="P243" s="24">
        <f>K243*$Q$7</f>
        <v>1.3125E-2</v>
      </c>
      <c r="Q243" s="24"/>
      <c r="R243" s="24">
        <f>I243*$T$7</f>
        <v>0.59500000000000008</v>
      </c>
      <c r="S243" s="26">
        <f>K243*$T$7</f>
        <v>0.29750000000000004</v>
      </c>
      <c r="T243" s="24"/>
      <c r="U243" s="27">
        <f>I243*$W$7</f>
        <v>1.75E-4</v>
      </c>
      <c r="V243" s="27">
        <f>K243*$W$7</f>
        <v>8.7499999999999999E-5</v>
      </c>
      <c r="W243" s="24"/>
      <c r="X243" s="24">
        <f>I243*$Z$7</f>
        <v>1.3324499999999999</v>
      </c>
      <c r="Y243" s="24">
        <f>K243*$Z$7</f>
        <v>0.66622499999999996</v>
      </c>
      <c r="Z243" s="24"/>
      <c r="AA243" s="24">
        <f>I243+O243+R243+U243+X243</f>
        <v>3.703875</v>
      </c>
      <c r="AB243" s="24">
        <f>K243+P243+S243+V243+Y243</f>
        <v>1.8519375</v>
      </c>
      <c r="AC243" s="24">
        <f>AA243*$AE$7</f>
        <v>1.1111625000000001</v>
      </c>
      <c r="AD243" s="24">
        <f>AB243*$AE$7</f>
        <v>0.55558125000000003</v>
      </c>
      <c r="AE243" s="24"/>
      <c r="AF243" s="24">
        <f>(AA243+AC243)*$AH$7</f>
        <v>0.14445112499999999</v>
      </c>
      <c r="AG243" s="24">
        <f>(AB243+AD243)*$AH$7</f>
        <v>7.2225562499999993E-2</v>
      </c>
      <c r="AH243" s="24"/>
      <c r="AI243" s="116">
        <v>5.21</v>
      </c>
      <c r="AJ243" s="117">
        <v>2.6</v>
      </c>
      <c r="AK243" s="117">
        <f>AI243*$AK$9</f>
        <v>5.4705000000000004</v>
      </c>
      <c r="AL243" s="117">
        <f>AJ243*$AL$9</f>
        <v>2.7300000000000004</v>
      </c>
      <c r="AM243" s="116">
        <f>AK243*$AO$7</f>
        <v>1.0941000000000001</v>
      </c>
      <c r="AN243" s="117">
        <f>AL243*$AO$7</f>
        <v>0.54600000000000015</v>
      </c>
      <c r="AO243" s="117"/>
      <c r="AP243" s="116">
        <f>AK243+AM243</f>
        <v>6.5646000000000004</v>
      </c>
      <c r="AQ243" s="117">
        <f>AL243+AN243</f>
        <v>3.2760000000000007</v>
      </c>
    </row>
    <row r="244" spans="1:43" ht="51.75" hidden="1" customHeight="1">
      <c r="A244" s="187"/>
      <c r="B244" s="182"/>
      <c r="C244" s="189"/>
      <c r="D244" s="31" t="s">
        <v>49</v>
      </c>
      <c r="E244" s="22">
        <v>10</v>
      </c>
      <c r="F244" s="22">
        <v>5</v>
      </c>
      <c r="G244" s="24">
        <f>$G$78</f>
        <v>3.6999999999999998E-2</v>
      </c>
      <c r="H244" s="24">
        <f t="shared" si="112"/>
        <v>0.37</v>
      </c>
      <c r="I244" s="25"/>
      <c r="J244" s="24">
        <f t="shared" si="113"/>
        <v>0.185</v>
      </c>
      <c r="K244" s="25"/>
      <c r="L244" s="24"/>
      <c r="M244" s="24"/>
      <c r="N244" s="24"/>
      <c r="O244" s="24"/>
      <c r="P244" s="24"/>
      <c r="Q244" s="24"/>
      <c r="R244" s="24"/>
      <c r="S244" s="26"/>
      <c r="T244" s="24"/>
      <c r="U244" s="27"/>
      <c r="V244" s="27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116"/>
      <c r="AJ244" s="117"/>
      <c r="AK244" s="117"/>
      <c r="AL244" s="117"/>
      <c r="AM244" s="116"/>
      <c r="AN244" s="117"/>
      <c r="AO244" s="117"/>
      <c r="AP244" s="116"/>
      <c r="AQ244" s="117"/>
    </row>
    <row r="245" spans="1:43" ht="19.5" customHeight="1">
      <c r="A245" s="114" t="s">
        <v>384</v>
      </c>
      <c r="B245" s="30" t="s">
        <v>385</v>
      </c>
      <c r="C245" s="115"/>
      <c r="D245" s="31"/>
      <c r="E245" s="22"/>
      <c r="F245" s="22"/>
      <c r="G245" s="24"/>
      <c r="H245" s="24"/>
      <c r="I245" s="25"/>
      <c r="J245" s="24"/>
      <c r="K245" s="25"/>
      <c r="L245" s="24"/>
      <c r="M245" s="24"/>
      <c r="N245" s="24"/>
      <c r="O245" s="24"/>
      <c r="P245" s="24"/>
      <c r="Q245" s="24"/>
      <c r="R245" s="24"/>
      <c r="S245" s="26"/>
      <c r="T245" s="24"/>
      <c r="U245" s="27"/>
      <c r="V245" s="27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116"/>
      <c r="AJ245" s="117"/>
      <c r="AK245" s="117"/>
      <c r="AL245" s="117"/>
      <c r="AM245" s="116"/>
      <c r="AN245" s="117"/>
      <c r="AO245" s="117"/>
      <c r="AP245" s="116"/>
      <c r="AQ245" s="117"/>
    </row>
    <row r="246" spans="1:43" ht="39">
      <c r="A246" s="186" t="s">
        <v>386</v>
      </c>
      <c r="B246" s="181" t="s">
        <v>387</v>
      </c>
      <c r="C246" s="188" t="s">
        <v>178</v>
      </c>
      <c r="D246" s="31" t="s">
        <v>179</v>
      </c>
      <c r="E246" s="22">
        <v>30</v>
      </c>
      <c r="F246" s="22">
        <v>15</v>
      </c>
      <c r="G246" s="24">
        <f>$G$77</f>
        <v>4.5999999999999999E-2</v>
      </c>
      <c r="H246" s="24">
        <f t="shared" si="112"/>
        <v>1.38</v>
      </c>
      <c r="I246" s="25">
        <f>H246+H247</f>
        <v>1.75</v>
      </c>
      <c r="J246" s="24">
        <f t="shared" si="113"/>
        <v>0.69</v>
      </c>
      <c r="K246" s="25">
        <f>J246+J247</f>
        <v>0.875</v>
      </c>
      <c r="L246" s="24"/>
      <c r="M246" s="24"/>
      <c r="N246" s="24"/>
      <c r="O246" s="24">
        <f>I246*$Q$7</f>
        <v>2.6249999999999999E-2</v>
      </c>
      <c r="P246" s="24">
        <f>K246*$Q$7</f>
        <v>1.3125E-2</v>
      </c>
      <c r="Q246" s="24"/>
      <c r="R246" s="24">
        <f>I246*$T$7</f>
        <v>0.59500000000000008</v>
      </c>
      <c r="S246" s="26">
        <f>K246*$T$7</f>
        <v>0.29750000000000004</v>
      </c>
      <c r="T246" s="24"/>
      <c r="U246" s="27">
        <f>I246*$W$7</f>
        <v>1.75E-4</v>
      </c>
      <c r="V246" s="27">
        <f>K246*$W$7</f>
        <v>8.7499999999999999E-5</v>
      </c>
      <c r="W246" s="24"/>
      <c r="X246" s="24">
        <f>I246*$Z$7</f>
        <v>1.3324499999999999</v>
      </c>
      <c r="Y246" s="24">
        <f>K246*$Z$7</f>
        <v>0.66622499999999996</v>
      </c>
      <c r="Z246" s="24"/>
      <c r="AA246" s="24">
        <f>I246+O246+R246+U246+X246</f>
        <v>3.703875</v>
      </c>
      <c r="AB246" s="24">
        <f>K246+P246+S246+V246+Y246</f>
        <v>1.8519375</v>
      </c>
      <c r="AC246" s="24">
        <f>AA246*$AE$7</f>
        <v>1.1111625000000001</v>
      </c>
      <c r="AD246" s="24">
        <f>AB246*$AE$7</f>
        <v>0.55558125000000003</v>
      </c>
      <c r="AE246" s="24"/>
      <c r="AF246" s="24">
        <f>(AA246+AC246)*$AH$7</f>
        <v>0.14445112499999999</v>
      </c>
      <c r="AG246" s="24">
        <f>(AB246+AD246)*$AH$7</f>
        <v>7.2225562499999993E-2</v>
      </c>
      <c r="AH246" s="24"/>
      <c r="AI246" s="116">
        <v>5.21</v>
      </c>
      <c r="AJ246" s="117">
        <v>2.6</v>
      </c>
      <c r="AK246" s="117">
        <f>AI246*$AK$9</f>
        <v>5.4705000000000004</v>
      </c>
      <c r="AL246" s="117">
        <f>AJ246*$AL$9</f>
        <v>2.7300000000000004</v>
      </c>
      <c r="AM246" s="116">
        <f>AK246*$AO$7</f>
        <v>1.0941000000000001</v>
      </c>
      <c r="AN246" s="117">
        <f>AL246*$AO$7</f>
        <v>0.54600000000000015</v>
      </c>
      <c r="AO246" s="117"/>
      <c r="AP246" s="116">
        <f>AK246+AM246</f>
        <v>6.5646000000000004</v>
      </c>
      <c r="AQ246" s="117">
        <f>AL246+AN246</f>
        <v>3.2760000000000007</v>
      </c>
    </row>
    <row r="247" spans="1:43" ht="0.75" customHeight="1">
      <c r="A247" s="187"/>
      <c r="B247" s="182"/>
      <c r="C247" s="189"/>
      <c r="D247" s="31" t="s">
        <v>49</v>
      </c>
      <c r="E247" s="22">
        <v>10</v>
      </c>
      <c r="F247" s="22">
        <v>5</v>
      </c>
      <c r="G247" s="24">
        <f>$G$78</f>
        <v>3.6999999999999998E-2</v>
      </c>
      <c r="H247" s="24">
        <f t="shared" si="112"/>
        <v>0.37</v>
      </c>
      <c r="I247" s="25"/>
      <c r="J247" s="24">
        <f t="shared" si="113"/>
        <v>0.185</v>
      </c>
      <c r="K247" s="25"/>
      <c r="L247" s="24"/>
      <c r="M247" s="24"/>
      <c r="N247" s="24"/>
      <c r="O247" s="24"/>
      <c r="P247" s="24"/>
      <c r="Q247" s="24"/>
      <c r="R247" s="24"/>
      <c r="S247" s="26"/>
      <c r="T247" s="24"/>
      <c r="U247" s="27"/>
      <c r="V247" s="27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116"/>
      <c r="AJ247" s="117"/>
      <c r="AK247" s="117"/>
      <c r="AL247" s="117"/>
      <c r="AM247" s="116"/>
      <c r="AN247" s="117"/>
      <c r="AO247" s="117"/>
      <c r="AP247" s="116"/>
      <c r="AQ247" s="117"/>
    </row>
    <row r="248" spans="1:43" ht="20.25" customHeight="1">
      <c r="A248" s="114" t="s">
        <v>388</v>
      </c>
      <c r="B248" s="30" t="s">
        <v>1177</v>
      </c>
      <c r="C248" s="115"/>
      <c r="D248" s="31"/>
      <c r="E248" s="22"/>
      <c r="F248" s="22"/>
      <c r="G248" s="24"/>
      <c r="H248" s="24"/>
      <c r="I248" s="25"/>
      <c r="J248" s="24"/>
      <c r="K248" s="25"/>
      <c r="L248" s="24"/>
      <c r="M248" s="24"/>
      <c r="N248" s="24"/>
      <c r="O248" s="24"/>
      <c r="P248" s="24"/>
      <c r="Q248" s="24"/>
      <c r="R248" s="24"/>
      <c r="S248" s="26"/>
      <c r="T248" s="24"/>
      <c r="U248" s="27"/>
      <c r="V248" s="27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116"/>
      <c r="AJ248" s="117"/>
      <c r="AK248" s="117"/>
      <c r="AL248" s="117"/>
      <c r="AM248" s="116"/>
      <c r="AN248" s="117"/>
      <c r="AO248" s="117"/>
      <c r="AP248" s="116"/>
      <c r="AQ248" s="117"/>
    </row>
    <row r="249" spans="1:43" ht="24" customHeight="1">
      <c r="A249" s="186" t="s">
        <v>389</v>
      </c>
      <c r="B249" s="181" t="s">
        <v>390</v>
      </c>
      <c r="C249" s="188" t="s">
        <v>178</v>
      </c>
      <c r="D249" s="31" t="s">
        <v>179</v>
      </c>
      <c r="E249" s="22">
        <v>30</v>
      </c>
      <c r="F249" s="22">
        <v>15</v>
      </c>
      <c r="G249" s="24">
        <f>$G$77</f>
        <v>4.5999999999999999E-2</v>
      </c>
      <c r="H249" s="24">
        <f t="shared" si="112"/>
        <v>1.38</v>
      </c>
      <c r="I249" s="25">
        <f>H249+H250</f>
        <v>1.75</v>
      </c>
      <c r="J249" s="24">
        <f t="shared" si="113"/>
        <v>0.69</v>
      </c>
      <c r="K249" s="25">
        <f>J249+J250</f>
        <v>0.875</v>
      </c>
      <c r="L249" s="24"/>
      <c r="M249" s="24"/>
      <c r="N249" s="24"/>
      <c r="O249" s="24">
        <f>I249*$Q$7</f>
        <v>2.6249999999999999E-2</v>
      </c>
      <c r="P249" s="24">
        <f>K249*$Q$7</f>
        <v>1.3125E-2</v>
      </c>
      <c r="Q249" s="24"/>
      <c r="R249" s="24">
        <f>I249*$T$7</f>
        <v>0.59500000000000008</v>
      </c>
      <c r="S249" s="26">
        <f>K249*$T$7</f>
        <v>0.29750000000000004</v>
      </c>
      <c r="T249" s="24"/>
      <c r="U249" s="27">
        <f>I249*$W$7</f>
        <v>1.75E-4</v>
      </c>
      <c r="V249" s="27">
        <f>K249*$W$7</f>
        <v>8.7499999999999999E-5</v>
      </c>
      <c r="W249" s="24"/>
      <c r="X249" s="24">
        <f>I249*$Z$7</f>
        <v>1.3324499999999999</v>
      </c>
      <c r="Y249" s="24">
        <f>K249*$Z$7</f>
        <v>0.66622499999999996</v>
      </c>
      <c r="Z249" s="24"/>
      <c r="AA249" s="24">
        <f>I249+O249+R249+U249+X249</f>
        <v>3.703875</v>
      </c>
      <c r="AB249" s="24">
        <f>K249+P249+S249+V249+Y249</f>
        <v>1.8519375</v>
      </c>
      <c r="AC249" s="24">
        <f>AA249*$AE$7</f>
        <v>1.1111625000000001</v>
      </c>
      <c r="AD249" s="24">
        <f>AB249*$AE$7</f>
        <v>0.55558125000000003</v>
      </c>
      <c r="AE249" s="24"/>
      <c r="AF249" s="24">
        <f>(AA249+AC249)*$AH$7</f>
        <v>0.14445112499999999</v>
      </c>
      <c r="AG249" s="24">
        <f>(AB249+AD249)*$AH$7</f>
        <v>7.2225562499999993E-2</v>
      </c>
      <c r="AH249" s="24"/>
      <c r="AI249" s="116">
        <v>5.21</v>
      </c>
      <c r="AJ249" s="117">
        <v>2.6</v>
      </c>
      <c r="AK249" s="117">
        <f>AI249*$AK$9</f>
        <v>5.4705000000000004</v>
      </c>
      <c r="AL249" s="117">
        <f>AJ249*$AL$9</f>
        <v>2.7300000000000004</v>
      </c>
      <c r="AM249" s="116">
        <f>AK249*$AO$7</f>
        <v>1.0941000000000001</v>
      </c>
      <c r="AN249" s="117">
        <f>AL249*$AO$7</f>
        <v>0.54600000000000015</v>
      </c>
      <c r="AO249" s="117"/>
      <c r="AP249" s="116">
        <f>AK249+AM249</f>
        <v>6.5646000000000004</v>
      </c>
      <c r="AQ249" s="117">
        <f>AL249+AN249</f>
        <v>3.2760000000000007</v>
      </c>
    </row>
    <row r="250" spans="1:43" ht="51.75" hidden="1" customHeight="1">
      <c r="A250" s="187"/>
      <c r="B250" s="182"/>
      <c r="C250" s="189"/>
      <c r="D250" s="31" t="s">
        <v>49</v>
      </c>
      <c r="E250" s="22">
        <v>10</v>
      </c>
      <c r="F250" s="22">
        <v>5</v>
      </c>
      <c r="G250" s="24">
        <f>$G$78</f>
        <v>3.6999999999999998E-2</v>
      </c>
      <c r="H250" s="24">
        <f t="shared" si="112"/>
        <v>0.37</v>
      </c>
      <c r="I250" s="25"/>
      <c r="J250" s="24">
        <f t="shared" si="113"/>
        <v>0.185</v>
      </c>
      <c r="K250" s="25"/>
      <c r="L250" s="24"/>
      <c r="M250" s="24"/>
      <c r="N250" s="24"/>
      <c r="O250" s="24"/>
      <c r="P250" s="24"/>
      <c r="Q250" s="24"/>
      <c r="R250" s="24"/>
      <c r="S250" s="26"/>
      <c r="T250" s="24"/>
      <c r="U250" s="27"/>
      <c r="V250" s="27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116"/>
      <c r="AJ250" s="117"/>
      <c r="AK250" s="117"/>
      <c r="AL250" s="117"/>
      <c r="AM250" s="116"/>
      <c r="AN250" s="117"/>
      <c r="AO250" s="117"/>
      <c r="AP250" s="116"/>
      <c r="AQ250" s="117"/>
    </row>
    <row r="251" spans="1:43" ht="19.5" customHeight="1">
      <c r="A251" s="114" t="s">
        <v>391</v>
      </c>
      <c r="B251" s="30" t="s">
        <v>356</v>
      </c>
      <c r="C251" s="115"/>
      <c r="D251" s="31"/>
      <c r="E251" s="22"/>
      <c r="F251" s="22"/>
      <c r="G251" s="24"/>
      <c r="H251" s="24"/>
      <c r="I251" s="25"/>
      <c r="J251" s="24"/>
      <c r="K251" s="25"/>
      <c r="L251" s="24"/>
      <c r="M251" s="24"/>
      <c r="N251" s="24"/>
      <c r="O251" s="24"/>
      <c r="P251" s="24"/>
      <c r="Q251" s="24"/>
      <c r="R251" s="24"/>
      <c r="S251" s="26"/>
      <c r="T251" s="24"/>
      <c r="U251" s="27"/>
      <c r="V251" s="27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116"/>
      <c r="AJ251" s="117"/>
      <c r="AK251" s="117"/>
      <c r="AL251" s="117"/>
      <c r="AM251" s="116"/>
      <c r="AN251" s="117"/>
      <c r="AO251" s="117"/>
      <c r="AP251" s="116"/>
      <c r="AQ251" s="117"/>
    </row>
    <row r="252" spans="1:43" ht="21" customHeight="1">
      <c r="A252" s="186" t="s">
        <v>392</v>
      </c>
      <c r="B252" s="181" t="s">
        <v>393</v>
      </c>
      <c r="C252" s="188" t="s">
        <v>178</v>
      </c>
      <c r="D252" s="31" t="s">
        <v>179</v>
      </c>
      <c r="E252" s="22">
        <v>30</v>
      </c>
      <c r="F252" s="22">
        <v>15</v>
      </c>
      <c r="G252" s="24">
        <f>$G$77</f>
        <v>4.5999999999999999E-2</v>
      </c>
      <c r="H252" s="24">
        <f t="shared" si="112"/>
        <v>1.38</v>
      </c>
      <c r="I252" s="25">
        <f>H252+H253</f>
        <v>1.75</v>
      </c>
      <c r="J252" s="24">
        <f t="shared" si="113"/>
        <v>0.69</v>
      </c>
      <c r="K252" s="25">
        <f>J252+J253</f>
        <v>0.875</v>
      </c>
      <c r="L252" s="24"/>
      <c r="M252" s="24"/>
      <c r="N252" s="24"/>
      <c r="O252" s="24">
        <f>I252*$Q$7</f>
        <v>2.6249999999999999E-2</v>
      </c>
      <c r="P252" s="24">
        <f>K252*$Q$7</f>
        <v>1.3125E-2</v>
      </c>
      <c r="Q252" s="24"/>
      <c r="R252" s="24">
        <f>I252*$T$7</f>
        <v>0.59500000000000008</v>
      </c>
      <c r="S252" s="26">
        <f>K252*$T$7</f>
        <v>0.29750000000000004</v>
      </c>
      <c r="T252" s="24"/>
      <c r="U252" s="27">
        <f>I252*$W$7</f>
        <v>1.75E-4</v>
      </c>
      <c r="V252" s="27">
        <f>K252*$W$7</f>
        <v>8.7499999999999999E-5</v>
      </c>
      <c r="W252" s="24"/>
      <c r="X252" s="24">
        <f>I252*$Z$7</f>
        <v>1.3324499999999999</v>
      </c>
      <c r="Y252" s="24">
        <f>K252*$Z$7</f>
        <v>0.66622499999999996</v>
      </c>
      <c r="Z252" s="24"/>
      <c r="AA252" s="24">
        <f>I252+O252+R252+U252+X252</f>
        <v>3.703875</v>
      </c>
      <c r="AB252" s="24">
        <f>K252+P252+S252+V252+Y252</f>
        <v>1.8519375</v>
      </c>
      <c r="AC252" s="24">
        <f>AA252*$AE$7</f>
        <v>1.1111625000000001</v>
      </c>
      <c r="AD252" s="24">
        <f>AB252*$AE$7</f>
        <v>0.55558125000000003</v>
      </c>
      <c r="AE252" s="24"/>
      <c r="AF252" s="24">
        <f>(AA252+AC252)*$AH$7</f>
        <v>0.14445112499999999</v>
      </c>
      <c r="AG252" s="24">
        <f>(AB252+AD252)*$AH$7</f>
        <v>7.2225562499999993E-2</v>
      </c>
      <c r="AH252" s="24"/>
      <c r="AI252" s="116">
        <v>5.21</v>
      </c>
      <c r="AJ252" s="117">
        <v>2.6</v>
      </c>
      <c r="AK252" s="117">
        <f t="shared" ref="AK252:AK260" si="117">AI252*$AK$9</f>
        <v>5.4705000000000004</v>
      </c>
      <c r="AL252" s="117">
        <f t="shared" ref="AL252:AL258" si="118">AJ252*$AL$9</f>
        <v>2.7300000000000004</v>
      </c>
      <c r="AM252" s="116">
        <f t="shared" ref="AM252:AN260" si="119">AK252*$AO$7</f>
        <v>1.0941000000000001</v>
      </c>
      <c r="AN252" s="117">
        <f t="shared" si="119"/>
        <v>0.54600000000000015</v>
      </c>
      <c r="AO252" s="117"/>
      <c r="AP252" s="116">
        <f t="shared" ref="AP252:AQ260" si="120">AK252+AM252</f>
        <v>6.5646000000000004</v>
      </c>
      <c r="AQ252" s="117">
        <f t="shared" si="120"/>
        <v>3.2760000000000007</v>
      </c>
    </row>
    <row r="253" spans="1:43" ht="51.75" hidden="1" customHeight="1">
      <c r="A253" s="187"/>
      <c r="B253" s="182"/>
      <c r="C253" s="189"/>
      <c r="D253" s="31" t="s">
        <v>49</v>
      </c>
      <c r="E253" s="22">
        <v>10</v>
      </c>
      <c r="F253" s="22">
        <v>5</v>
      </c>
      <c r="G253" s="24">
        <f>$G$78</f>
        <v>3.6999999999999998E-2</v>
      </c>
      <c r="H253" s="24">
        <f t="shared" si="112"/>
        <v>0.37</v>
      </c>
      <c r="I253" s="25"/>
      <c r="J253" s="24">
        <f t="shared" si="113"/>
        <v>0.185</v>
      </c>
      <c r="K253" s="25"/>
      <c r="L253" s="24"/>
      <c r="M253" s="24"/>
      <c r="N253" s="24"/>
      <c r="O253" s="24"/>
      <c r="P253" s="24"/>
      <c r="Q253" s="24"/>
      <c r="R253" s="24"/>
      <c r="S253" s="26"/>
      <c r="T253" s="24"/>
      <c r="U253" s="27"/>
      <c r="V253" s="27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116"/>
      <c r="AJ253" s="117"/>
      <c r="AK253" s="117">
        <f t="shared" si="117"/>
        <v>0</v>
      </c>
      <c r="AL253" s="117">
        <f t="shared" si="118"/>
        <v>0</v>
      </c>
      <c r="AM253" s="116">
        <f t="shared" si="119"/>
        <v>0</v>
      </c>
      <c r="AN253" s="117">
        <f t="shared" si="119"/>
        <v>0</v>
      </c>
      <c r="AO253" s="117"/>
      <c r="AP253" s="116">
        <f t="shared" si="120"/>
        <v>0</v>
      </c>
      <c r="AQ253" s="117">
        <f t="shared" si="120"/>
        <v>0</v>
      </c>
    </row>
    <row r="254" spans="1:43" ht="21" customHeight="1">
      <c r="A254" s="186" t="s">
        <v>394</v>
      </c>
      <c r="B254" s="181" t="s">
        <v>302</v>
      </c>
      <c r="C254" s="188" t="s">
        <v>178</v>
      </c>
      <c r="D254" s="31" t="s">
        <v>179</v>
      </c>
      <c r="E254" s="22">
        <v>15</v>
      </c>
      <c r="F254" s="22">
        <v>10</v>
      </c>
      <c r="G254" s="24">
        <f>$G$77</f>
        <v>4.5999999999999999E-2</v>
      </c>
      <c r="H254" s="24">
        <f t="shared" si="112"/>
        <v>0.69</v>
      </c>
      <c r="I254" s="25">
        <f>H254+H255</f>
        <v>1.43</v>
      </c>
      <c r="J254" s="24">
        <f t="shared" si="113"/>
        <v>0.45999999999999996</v>
      </c>
      <c r="K254" s="25">
        <f>J254+J255</f>
        <v>0.83</v>
      </c>
      <c r="L254" s="24"/>
      <c r="M254" s="24"/>
      <c r="N254" s="24"/>
      <c r="O254" s="24">
        <f>I254*$Q$7</f>
        <v>2.1449999999999997E-2</v>
      </c>
      <c r="P254" s="24">
        <f>K254*$Q$7</f>
        <v>1.2449999999999999E-2</v>
      </c>
      <c r="Q254" s="24"/>
      <c r="R254" s="24">
        <f>I254*$T$7</f>
        <v>0.48620000000000002</v>
      </c>
      <c r="S254" s="26">
        <f>K254*$T$7</f>
        <v>0.28220000000000001</v>
      </c>
      <c r="T254" s="24"/>
      <c r="U254" s="27">
        <f>I254*$W$7</f>
        <v>1.4300000000000001E-4</v>
      </c>
      <c r="V254" s="27">
        <f>K254*$W$7</f>
        <v>8.2999999999999998E-5</v>
      </c>
      <c r="W254" s="24"/>
      <c r="X254" s="24">
        <f>I254*$Z$7</f>
        <v>1.0888019999999998</v>
      </c>
      <c r="Y254" s="24">
        <f>K254*$Z$7</f>
        <v>0.63196199999999991</v>
      </c>
      <c r="Z254" s="24"/>
      <c r="AA254" s="24">
        <f>I254+O254+R254+U254+X254</f>
        <v>3.0265949999999995</v>
      </c>
      <c r="AB254" s="24">
        <f>K254+P254+S254+V254+Y254</f>
        <v>1.7566949999999999</v>
      </c>
      <c r="AC254" s="24">
        <f>AA254*$AE$7</f>
        <v>0.9079784999999998</v>
      </c>
      <c r="AD254" s="24">
        <f>AB254*$AE$7</f>
        <v>0.52700849999999999</v>
      </c>
      <c r="AE254" s="24"/>
      <c r="AF254" s="24">
        <f>(AA254+AC254)*$AH$7</f>
        <v>0.11803720499999996</v>
      </c>
      <c r="AG254" s="24">
        <f>(AB254+AD254)*$AH$7</f>
        <v>6.8511104999999989E-2</v>
      </c>
      <c r="AH254" s="24"/>
      <c r="AI254" s="116">
        <v>4.25</v>
      </c>
      <c r="AJ254" s="117">
        <v>2.4700000000000002</v>
      </c>
      <c r="AK254" s="117">
        <f t="shared" si="117"/>
        <v>4.4625000000000004</v>
      </c>
      <c r="AL254" s="117">
        <f t="shared" si="118"/>
        <v>2.5935000000000001</v>
      </c>
      <c r="AM254" s="116">
        <f t="shared" si="119"/>
        <v>0.89250000000000007</v>
      </c>
      <c r="AN254" s="117">
        <f t="shared" si="119"/>
        <v>0.51870000000000005</v>
      </c>
      <c r="AO254" s="117"/>
      <c r="AP254" s="116">
        <f t="shared" si="120"/>
        <v>5.3550000000000004</v>
      </c>
      <c r="AQ254" s="117">
        <f t="shared" si="120"/>
        <v>3.1122000000000001</v>
      </c>
    </row>
    <row r="255" spans="1:43" ht="51.75" hidden="1" customHeight="1">
      <c r="A255" s="187"/>
      <c r="B255" s="182"/>
      <c r="C255" s="189"/>
      <c r="D255" s="31" t="s">
        <v>49</v>
      </c>
      <c r="E255" s="22">
        <v>20</v>
      </c>
      <c r="F255" s="22">
        <v>10</v>
      </c>
      <c r="G255" s="24">
        <f>$G$78</f>
        <v>3.6999999999999998E-2</v>
      </c>
      <c r="H255" s="24">
        <f t="shared" si="112"/>
        <v>0.74</v>
      </c>
      <c r="I255" s="25"/>
      <c r="J255" s="24">
        <f t="shared" si="113"/>
        <v>0.37</v>
      </c>
      <c r="K255" s="25"/>
      <c r="L255" s="24"/>
      <c r="M255" s="24"/>
      <c r="N255" s="24"/>
      <c r="O255" s="24"/>
      <c r="P255" s="24"/>
      <c r="Q255" s="24"/>
      <c r="R255" s="24"/>
      <c r="S255" s="26"/>
      <c r="T255" s="24"/>
      <c r="U255" s="27"/>
      <c r="V255" s="27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116"/>
      <c r="AJ255" s="117"/>
      <c r="AK255" s="117">
        <f t="shared" si="117"/>
        <v>0</v>
      </c>
      <c r="AL255" s="117">
        <f t="shared" si="118"/>
        <v>0</v>
      </c>
      <c r="AM255" s="116">
        <f t="shared" si="119"/>
        <v>0</v>
      </c>
      <c r="AN255" s="117">
        <f t="shared" si="119"/>
        <v>0</v>
      </c>
      <c r="AO255" s="117"/>
      <c r="AP255" s="116">
        <f t="shared" si="120"/>
        <v>0</v>
      </c>
      <c r="AQ255" s="117">
        <f t="shared" si="120"/>
        <v>0</v>
      </c>
    </row>
    <row r="256" spans="1:43" ht="21" customHeight="1">
      <c r="A256" s="186" t="s">
        <v>395</v>
      </c>
      <c r="B256" s="181" t="s">
        <v>396</v>
      </c>
      <c r="C256" s="188" t="s">
        <v>178</v>
      </c>
      <c r="D256" s="31" t="s">
        <v>179</v>
      </c>
      <c r="E256" s="22">
        <v>10</v>
      </c>
      <c r="F256" s="22">
        <v>10</v>
      </c>
      <c r="G256" s="24">
        <f>$G$77</f>
        <v>4.5999999999999999E-2</v>
      </c>
      <c r="H256" s="24">
        <f t="shared" si="112"/>
        <v>0.45999999999999996</v>
      </c>
      <c r="I256" s="25">
        <f>H256+H257</f>
        <v>1.7549999999999999</v>
      </c>
      <c r="J256" s="24">
        <f t="shared" si="113"/>
        <v>0.45999999999999996</v>
      </c>
      <c r="K256" s="25">
        <f>J256+J257</f>
        <v>1.2</v>
      </c>
      <c r="L256" s="24"/>
      <c r="M256" s="24"/>
      <c r="N256" s="24"/>
      <c r="O256" s="24">
        <f>I256*$Q$7</f>
        <v>2.6324999999999998E-2</v>
      </c>
      <c r="P256" s="24">
        <f>K256*$Q$7</f>
        <v>1.7999999999999999E-2</v>
      </c>
      <c r="Q256" s="24"/>
      <c r="R256" s="24">
        <f>I256*$T$7</f>
        <v>0.59670000000000001</v>
      </c>
      <c r="S256" s="26">
        <f>K256*$T$7</f>
        <v>0.40800000000000003</v>
      </c>
      <c r="T256" s="24"/>
      <c r="U256" s="27">
        <f>I256*$W$7</f>
        <v>1.7550000000000001E-4</v>
      </c>
      <c r="V256" s="27">
        <f>K256*$W$7</f>
        <v>1.2E-4</v>
      </c>
      <c r="W256" s="24"/>
      <c r="X256" s="24">
        <f>I256*$Z$7</f>
        <v>1.3362569999999998</v>
      </c>
      <c r="Y256" s="24">
        <f>K256*$Z$7</f>
        <v>0.91367999999999994</v>
      </c>
      <c r="Z256" s="24"/>
      <c r="AA256" s="24">
        <f>I256+O256+R256+U256+X256</f>
        <v>3.7144575</v>
      </c>
      <c r="AB256" s="24">
        <f>K256+P256+S256+V256+Y256</f>
        <v>2.5397999999999996</v>
      </c>
      <c r="AC256" s="24">
        <f>AA256*$AE$7</f>
        <v>1.1143372499999999</v>
      </c>
      <c r="AD256" s="24">
        <f>AB256*$AE$7</f>
        <v>0.76193999999999984</v>
      </c>
      <c r="AE256" s="24"/>
      <c r="AF256" s="24">
        <f>(AA256+AC256)*$AH$7</f>
        <v>0.14486384250000001</v>
      </c>
      <c r="AG256" s="24">
        <f>(AB256+AD256)*$AH$7</f>
        <v>9.9052199999999993E-2</v>
      </c>
      <c r="AH256" s="24"/>
      <c r="AI256" s="116">
        <v>5.22</v>
      </c>
      <c r="AJ256" s="117">
        <v>3.57</v>
      </c>
      <c r="AK256" s="117">
        <f t="shared" si="117"/>
        <v>5.4809999999999999</v>
      </c>
      <c r="AL256" s="117">
        <f t="shared" si="118"/>
        <v>3.7484999999999999</v>
      </c>
      <c r="AM256" s="116">
        <f t="shared" si="119"/>
        <v>1.0962000000000001</v>
      </c>
      <c r="AN256" s="117">
        <f t="shared" si="119"/>
        <v>0.74970000000000003</v>
      </c>
      <c r="AO256" s="117"/>
      <c r="AP256" s="116">
        <f t="shared" si="120"/>
        <v>6.5771999999999995</v>
      </c>
      <c r="AQ256" s="117">
        <f t="shared" si="120"/>
        <v>4.4981999999999998</v>
      </c>
    </row>
    <row r="257" spans="1:43" ht="51.75" hidden="1" customHeight="1">
      <c r="A257" s="187"/>
      <c r="B257" s="182"/>
      <c r="C257" s="189"/>
      <c r="D257" s="31" t="s">
        <v>49</v>
      </c>
      <c r="E257" s="22">
        <v>35</v>
      </c>
      <c r="F257" s="22">
        <v>20</v>
      </c>
      <c r="G257" s="24">
        <f>$G$78</f>
        <v>3.6999999999999998E-2</v>
      </c>
      <c r="H257" s="24">
        <f t="shared" si="112"/>
        <v>1.2949999999999999</v>
      </c>
      <c r="I257" s="25"/>
      <c r="J257" s="24">
        <f t="shared" si="113"/>
        <v>0.74</v>
      </c>
      <c r="K257" s="25"/>
      <c r="L257" s="24"/>
      <c r="M257" s="24"/>
      <c r="N257" s="24"/>
      <c r="O257" s="24"/>
      <c r="P257" s="24"/>
      <c r="Q257" s="24"/>
      <c r="R257" s="24"/>
      <c r="S257" s="26"/>
      <c r="T257" s="24"/>
      <c r="U257" s="27"/>
      <c r="V257" s="27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116"/>
      <c r="AJ257" s="117"/>
      <c r="AK257" s="117">
        <f t="shared" si="117"/>
        <v>0</v>
      </c>
      <c r="AL257" s="117">
        <f t="shared" si="118"/>
        <v>0</v>
      </c>
      <c r="AM257" s="116">
        <f t="shared" si="119"/>
        <v>0</v>
      </c>
      <c r="AN257" s="117">
        <f t="shared" si="119"/>
        <v>0</v>
      </c>
      <c r="AO257" s="117"/>
      <c r="AP257" s="116">
        <f t="shared" si="120"/>
        <v>0</v>
      </c>
      <c r="AQ257" s="117">
        <f t="shared" si="120"/>
        <v>0</v>
      </c>
    </row>
    <row r="258" spans="1:43" ht="27" customHeight="1">
      <c r="A258" s="186" t="s">
        <v>397</v>
      </c>
      <c r="B258" s="181" t="s">
        <v>398</v>
      </c>
      <c r="C258" s="188" t="s">
        <v>178</v>
      </c>
      <c r="D258" s="31" t="s">
        <v>179</v>
      </c>
      <c r="E258" s="22">
        <v>10</v>
      </c>
      <c r="F258" s="22">
        <v>5</v>
      </c>
      <c r="G258" s="24">
        <f>$G$77</f>
        <v>4.5999999999999999E-2</v>
      </c>
      <c r="H258" s="24">
        <f t="shared" si="112"/>
        <v>0.45999999999999996</v>
      </c>
      <c r="I258" s="25">
        <f>H258+H259</f>
        <v>1.2</v>
      </c>
      <c r="J258" s="24">
        <f t="shared" si="113"/>
        <v>0.22999999999999998</v>
      </c>
      <c r="K258" s="25">
        <f>J258+J259</f>
        <v>0.6</v>
      </c>
      <c r="L258" s="24"/>
      <c r="M258" s="24"/>
      <c r="N258" s="24"/>
      <c r="O258" s="24">
        <f>I258*$Q$7</f>
        <v>1.7999999999999999E-2</v>
      </c>
      <c r="P258" s="24">
        <f>K258*$Q$7</f>
        <v>8.9999999999999993E-3</v>
      </c>
      <c r="Q258" s="24"/>
      <c r="R258" s="24">
        <f>I258*$T$7</f>
        <v>0.40800000000000003</v>
      </c>
      <c r="S258" s="26">
        <f>K258*$T$7</f>
        <v>0.20400000000000001</v>
      </c>
      <c r="T258" s="24"/>
      <c r="U258" s="27">
        <f>I258*$W$7</f>
        <v>1.2E-4</v>
      </c>
      <c r="V258" s="27">
        <f>K258*$W$7</f>
        <v>6.0000000000000002E-5</v>
      </c>
      <c r="W258" s="24"/>
      <c r="X258" s="24">
        <f>I258*$Z$7</f>
        <v>0.91367999999999994</v>
      </c>
      <c r="Y258" s="24">
        <f>K258*$Z$7</f>
        <v>0.45683999999999997</v>
      </c>
      <c r="Z258" s="24"/>
      <c r="AA258" s="24">
        <f>I258+O258+R258+U258+X258</f>
        <v>2.5397999999999996</v>
      </c>
      <c r="AB258" s="24">
        <f>K258+P258+S258+V258+Y258</f>
        <v>1.2698999999999998</v>
      </c>
      <c r="AC258" s="24">
        <f>AA258*$AE$7</f>
        <v>0.76193999999999984</v>
      </c>
      <c r="AD258" s="24">
        <f>AB258*$AE$7</f>
        <v>0.38096999999999992</v>
      </c>
      <c r="AE258" s="24"/>
      <c r="AF258" s="24">
        <f>(AA258+AC258)*$AH$7</f>
        <v>9.9052199999999993E-2</v>
      </c>
      <c r="AG258" s="24">
        <f>(AB258+AD258)*$AH$7</f>
        <v>4.9526099999999997E-2</v>
      </c>
      <c r="AH258" s="24"/>
      <c r="AI258" s="116">
        <v>3.57</v>
      </c>
      <c r="AJ258" s="117">
        <v>1.79</v>
      </c>
      <c r="AK258" s="117">
        <f t="shared" si="117"/>
        <v>3.7484999999999999</v>
      </c>
      <c r="AL258" s="117">
        <f t="shared" si="118"/>
        <v>1.8795000000000002</v>
      </c>
      <c r="AM258" s="116">
        <f t="shared" si="119"/>
        <v>0.74970000000000003</v>
      </c>
      <c r="AN258" s="117">
        <f t="shared" si="119"/>
        <v>0.37590000000000007</v>
      </c>
      <c r="AO258" s="117"/>
      <c r="AP258" s="116">
        <f t="shared" si="120"/>
        <v>4.4981999999999998</v>
      </c>
      <c r="AQ258" s="117">
        <f t="shared" si="120"/>
        <v>2.2554000000000003</v>
      </c>
    </row>
    <row r="259" spans="1:43" ht="0.75" customHeight="1">
      <c r="A259" s="187"/>
      <c r="B259" s="182"/>
      <c r="C259" s="189"/>
      <c r="D259" s="31" t="s">
        <v>49</v>
      </c>
      <c r="E259" s="22">
        <v>20</v>
      </c>
      <c r="F259" s="22">
        <v>10</v>
      </c>
      <c r="G259" s="24">
        <f>$G$78</f>
        <v>3.6999999999999998E-2</v>
      </c>
      <c r="H259" s="24">
        <f t="shared" si="112"/>
        <v>0.74</v>
      </c>
      <c r="I259" s="25"/>
      <c r="J259" s="24">
        <f t="shared" si="113"/>
        <v>0.37</v>
      </c>
      <c r="K259" s="25"/>
      <c r="L259" s="24"/>
      <c r="M259" s="24"/>
      <c r="N259" s="24"/>
      <c r="O259" s="24"/>
      <c r="P259" s="24"/>
      <c r="Q259" s="24"/>
      <c r="R259" s="24"/>
      <c r="S259" s="26"/>
      <c r="T259" s="24"/>
      <c r="U259" s="27"/>
      <c r="V259" s="27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116"/>
      <c r="AJ259" s="117"/>
      <c r="AK259" s="117">
        <f t="shared" si="117"/>
        <v>0</v>
      </c>
      <c r="AL259" s="117"/>
      <c r="AM259" s="116">
        <f t="shared" si="119"/>
        <v>0</v>
      </c>
      <c r="AN259" s="117">
        <f t="shared" si="119"/>
        <v>0</v>
      </c>
      <c r="AO259" s="117"/>
      <c r="AP259" s="116">
        <f t="shared" si="120"/>
        <v>0</v>
      </c>
      <c r="AQ259" s="117">
        <f t="shared" si="120"/>
        <v>0</v>
      </c>
    </row>
    <row r="260" spans="1:43" ht="19.5" customHeight="1">
      <c r="A260" s="186" t="s">
        <v>399</v>
      </c>
      <c r="B260" s="181" t="s">
        <v>400</v>
      </c>
      <c r="C260" s="188" t="s">
        <v>178</v>
      </c>
      <c r="D260" s="31" t="s">
        <v>179</v>
      </c>
      <c r="E260" s="22">
        <v>15</v>
      </c>
      <c r="F260" s="22">
        <v>10</v>
      </c>
      <c r="G260" s="24">
        <f>$G$77</f>
        <v>4.5999999999999999E-2</v>
      </c>
      <c r="H260" s="24">
        <f t="shared" si="112"/>
        <v>0.69</v>
      </c>
      <c r="I260" s="25">
        <f>H260+H261</f>
        <v>1.43</v>
      </c>
      <c r="J260" s="24">
        <f t="shared" si="113"/>
        <v>0.45999999999999996</v>
      </c>
      <c r="K260" s="25">
        <f>J260+J261</f>
        <v>0.83</v>
      </c>
      <c r="L260" s="24"/>
      <c r="M260" s="24"/>
      <c r="N260" s="24"/>
      <c r="O260" s="24">
        <f>I260*$Q$7</f>
        <v>2.1449999999999997E-2</v>
      </c>
      <c r="P260" s="24">
        <f>K260*$Q$7</f>
        <v>1.2449999999999999E-2</v>
      </c>
      <c r="Q260" s="24"/>
      <c r="R260" s="24">
        <f>I260*$T$7</f>
        <v>0.48620000000000002</v>
      </c>
      <c r="S260" s="26">
        <f>K260*$T$7</f>
        <v>0.28220000000000001</v>
      </c>
      <c r="T260" s="24"/>
      <c r="U260" s="27">
        <f>I260*$W$7</f>
        <v>1.4300000000000001E-4</v>
      </c>
      <c r="V260" s="27">
        <f>K260*$W$7</f>
        <v>8.2999999999999998E-5</v>
      </c>
      <c r="W260" s="24"/>
      <c r="X260" s="24">
        <f>I260*$Z$7</f>
        <v>1.0888019999999998</v>
      </c>
      <c r="Y260" s="24">
        <f>K260*$Z$7</f>
        <v>0.63196199999999991</v>
      </c>
      <c r="Z260" s="24"/>
      <c r="AA260" s="24">
        <f>I260+O260+R260+U260+X260</f>
        <v>3.0265949999999995</v>
      </c>
      <c r="AB260" s="24">
        <f>K260+P260+S260+V260+Y260</f>
        <v>1.7566949999999999</v>
      </c>
      <c r="AC260" s="24">
        <f>AA260*$AE$7</f>
        <v>0.9079784999999998</v>
      </c>
      <c r="AD260" s="24">
        <f>AB260*$AE$7</f>
        <v>0.52700849999999999</v>
      </c>
      <c r="AE260" s="24"/>
      <c r="AF260" s="24">
        <f>(AA260+AC260)*$AH$7</f>
        <v>0.11803720499999996</v>
      </c>
      <c r="AG260" s="24">
        <f>(AB260+AD260)*$AH$7</f>
        <v>6.8511104999999989E-2</v>
      </c>
      <c r="AH260" s="24"/>
      <c r="AI260" s="116">
        <v>4.25</v>
      </c>
      <c r="AJ260" s="117">
        <v>2.4700000000000002</v>
      </c>
      <c r="AK260" s="117">
        <f t="shared" si="117"/>
        <v>4.4625000000000004</v>
      </c>
      <c r="AL260" s="117">
        <f>AJ260*$AL$9</f>
        <v>2.5935000000000001</v>
      </c>
      <c r="AM260" s="116">
        <f t="shared" si="119"/>
        <v>0.89250000000000007</v>
      </c>
      <c r="AN260" s="117">
        <f t="shared" si="119"/>
        <v>0.51870000000000005</v>
      </c>
      <c r="AO260" s="117"/>
      <c r="AP260" s="116">
        <f t="shared" si="120"/>
        <v>5.3550000000000004</v>
      </c>
      <c r="AQ260" s="117">
        <f t="shared" si="120"/>
        <v>3.1122000000000001</v>
      </c>
    </row>
    <row r="261" spans="1:43" ht="51.75" hidden="1" customHeight="1">
      <c r="A261" s="187"/>
      <c r="B261" s="182"/>
      <c r="C261" s="189"/>
      <c r="D261" s="31" t="s">
        <v>49</v>
      </c>
      <c r="E261" s="22">
        <v>20</v>
      </c>
      <c r="F261" s="22">
        <v>10</v>
      </c>
      <c r="G261" s="24">
        <f>$G$78</f>
        <v>3.6999999999999998E-2</v>
      </c>
      <c r="H261" s="24">
        <f t="shared" si="112"/>
        <v>0.74</v>
      </c>
      <c r="I261" s="25"/>
      <c r="J261" s="24">
        <f t="shared" si="113"/>
        <v>0.37</v>
      </c>
      <c r="K261" s="25"/>
      <c r="L261" s="24"/>
      <c r="M261" s="24"/>
      <c r="N261" s="24"/>
      <c r="O261" s="24"/>
      <c r="P261" s="24"/>
      <c r="Q261" s="24"/>
      <c r="R261" s="24"/>
      <c r="S261" s="26"/>
      <c r="T261" s="24"/>
      <c r="U261" s="27"/>
      <c r="V261" s="27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116"/>
      <c r="AJ261" s="117"/>
      <c r="AK261" s="117"/>
      <c r="AL261" s="117"/>
      <c r="AM261" s="116"/>
      <c r="AN261" s="117"/>
      <c r="AO261" s="117"/>
      <c r="AP261" s="116"/>
      <c r="AQ261" s="117"/>
    </row>
    <row r="262" spans="1:43" ht="18.75" customHeight="1">
      <c r="A262" s="114" t="s">
        <v>401</v>
      </c>
      <c r="B262" s="30" t="s">
        <v>402</v>
      </c>
      <c r="C262" s="115"/>
      <c r="D262" s="31"/>
      <c r="E262" s="22"/>
      <c r="F262" s="22"/>
      <c r="G262" s="24"/>
      <c r="H262" s="24"/>
      <c r="I262" s="25"/>
      <c r="J262" s="24"/>
      <c r="K262" s="25"/>
      <c r="L262" s="24"/>
      <c r="M262" s="24"/>
      <c r="N262" s="24"/>
      <c r="O262" s="24"/>
      <c r="P262" s="24"/>
      <c r="Q262" s="24"/>
      <c r="R262" s="24"/>
      <c r="S262" s="26"/>
      <c r="T262" s="24"/>
      <c r="U262" s="27"/>
      <c r="V262" s="27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116"/>
      <c r="AJ262" s="117"/>
      <c r="AK262" s="117"/>
      <c r="AL262" s="117"/>
      <c r="AM262" s="116"/>
      <c r="AN262" s="117"/>
      <c r="AO262" s="117"/>
      <c r="AP262" s="116"/>
      <c r="AQ262" s="117"/>
    </row>
    <row r="263" spans="1:43" ht="22.5" customHeight="1">
      <c r="A263" s="186" t="s">
        <v>403</v>
      </c>
      <c r="B263" s="181" t="s">
        <v>404</v>
      </c>
      <c r="C263" s="188" t="s">
        <v>178</v>
      </c>
      <c r="D263" s="31" t="s">
        <v>179</v>
      </c>
      <c r="E263" s="22">
        <v>15</v>
      </c>
      <c r="F263" s="22">
        <v>10</v>
      </c>
      <c r="G263" s="24">
        <f>$G$77</f>
        <v>4.5999999999999999E-2</v>
      </c>
      <c r="H263" s="24">
        <f t="shared" si="112"/>
        <v>0.69</v>
      </c>
      <c r="I263" s="25">
        <f>H263+H264</f>
        <v>1.43</v>
      </c>
      <c r="J263" s="24">
        <f t="shared" si="113"/>
        <v>0.45999999999999996</v>
      </c>
      <c r="K263" s="25">
        <f>J263+J264</f>
        <v>0.83</v>
      </c>
      <c r="L263" s="24"/>
      <c r="M263" s="24"/>
      <c r="N263" s="24"/>
      <c r="O263" s="24">
        <f>I263*$Q$7</f>
        <v>2.1449999999999997E-2</v>
      </c>
      <c r="P263" s="24">
        <f>K263*$Q$7</f>
        <v>1.2449999999999999E-2</v>
      </c>
      <c r="Q263" s="24"/>
      <c r="R263" s="24">
        <f>I263*$T$7</f>
        <v>0.48620000000000002</v>
      </c>
      <c r="S263" s="26">
        <f>K263*$T$7</f>
        <v>0.28220000000000001</v>
      </c>
      <c r="T263" s="24"/>
      <c r="U263" s="27">
        <f>I263*$W$7</f>
        <v>1.4300000000000001E-4</v>
      </c>
      <c r="V263" s="27">
        <f>K263*$W$7</f>
        <v>8.2999999999999998E-5</v>
      </c>
      <c r="W263" s="24"/>
      <c r="X263" s="24">
        <f>I263*$Z$7</f>
        <v>1.0888019999999998</v>
      </c>
      <c r="Y263" s="24">
        <f>K263*$Z$7</f>
        <v>0.63196199999999991</v>
      </c>
      <c r="Z263" s="24"/>
      <c r="AA263" s="24">
        <f>I263+O263+R263+U263+X263</f>
        <v>3.0265949999999995</v>
      </c>
      <c r="AB263" s="24">
        <f>K263+P263+S263+V263+Y263</f>
        <v>1.7566949999999999</v>
      </c>
      <c r="AC263" s="24">
        <f>AA263*$AE$7</f>
        <v>0.9079784999999998</v>
      </c>
      <c r="AD263" s="24">
        <f>AB263*$AE$7</f>
        <v>0.52700849999999999</v>
      </c>
      <c r="AE263" s="24"/>
      <c r="AF263" s="24">
        <f>(AA263+AC263)*$AH$7</f>
        <v>0.11803720499999996</v>
      </c>
      <c r="AG263" s="24">
        <f>(AB263+AD263)*$AH$7</f>
        <v>6.8511104999999989E-2</v>
      </c>
      <c r="AH263" s="24"/>
      <c r="AI263" s="116">
        <v>4.25</v>
      </c>
      <c r="AJ263" s="117">
        <v>2.4700000000000002</v>
      </c>
      <c r="AK263" s="117">
        <f>AI263*$AK$9</f>
        <v>4.4625000000000004</v>
      </c>
      <c r="AL263" s="117">
        <f>AJ263*$AL$9</f>
        <v>2.5935000000000001</v>
      </c>
      <c r="AM263" s="116">
        <f>AK263*$AO$7</f>
        <v>0.89250000000000007</v>
      </c>
      <c r="AN263" s="117">
        <f>AL263*$AO$7</f>
        <v>0.51870000000000005</v>
      </c>
      <c r="AO263" s="117"/>
      <c r="AP263" s="116">
        <f>AK263+AM263</f>
        <v>5.3550000000000004</v>
      </c>
      <c r="AQ263" s="117">
        <f>AL263+AN263</f>
        <v>3.1122000000000001</v>
      </c>
    </row>
    <row r="264" spans="1:43" ht="51.75" hidden="1" customHeight="1">
      <c r="A264" s="187"/>
      <c r="B264" s="182"/>
      <c r="C264" s="189"/>
      <c r="D264" s="31" t="s">
        <v>49</v>
      </c>
      <c r="E264" s="22">
        <v>20</v>
      </c>
      <c r="F264" s="22">
        <v>10</v>
      </c>
      <c r="G264" s="24">
        <f>$G$78</f>
        <v>3.6999999999999998E-2</v>
      </c>
      <c r="H264" s="24">
        <f t="shared" si="112"/>
        <v>0.74</v>
      </c>
      <c r="I264" s="25"/>
      <c r="J264" s="24">
        <f t="shared" si="113"/>
        <v>0.37</v>
      </c>
      <c r="K264" s="25"/>
      <c r="L264" s="24"/>
      <c r="M264" s="24"/>
      <c r="N264" s="24"/>
      <c r="O264" s="24"/>
      <c r="P264" s="24"/>
      <c r="Q264" s="24"/>
      <c r="R264" s="24"/>
      <c r="S264" s="26"/>
      <c r="T264" s="24"/>
      <c r="U264" s="27"/>
      <c r="V264" s="27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116"/>
      <c r="AJ264" s="117"/>
      <c r="AK264" s="117"/>
      <c r="AL264" s="117"/>
      <c r="AM264" s="116"/>
      <c r="AN264" s="117"/>
      <c r="AO264" s="117"/>
      <c r="AP264" s="116"/>
      <c r="AQ264" s="117"/>
    </row>
    <row r="265" spans="1:43" ht="19.5" customHeight="1">
      <c r="A265" s="114" t="s">
        <v>405</v>
      </c>
      <c r="B265" s="30" t="s">
        <v>406</v>
      </c>
      <c r="C265" s="115"/>
      <c r="D265" s="31"/>
      <c r="E265" s="22"/>
      <c r="F265" s="22"/>
      <c r="G265" s="24"/>
      <c r="H265" s="24"/>
      <c r="I265" s="25"/>
      <c r="J265" s="24"/>
      <c r="K265" s="25"/>
      <c r="L265" s="24"/>
      <c r="M265" s="24"/>
      <c r="N265" s="24"/>
      <c r="O265" s="24"/>
      <c r="P265" s="24"/>
      <c r="Q265" s="24"/>
      <c r="R265" s="24"/>
      <c r="S265" s="26"/>
      <c r="T265" s="24"/>
      <c r="U265" s="27"/>
      <c r="V265" s="27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116"/>
      <c r="AJ265" s="117"/>
      <c r="AK265" s="117"/>
      <c r="AL265" s="117"/>
      <c r="AM265" s="116"/>
      <c r="AN265" s="117"/>
      <c r="AO265" s="117"/>
      <c r="AP265" s="116"/>
      <c r="AQ265" s="117"/>
    </row>
    <row r="266" spans="1:43" ht="28.5" customHeight="1">
      <c r="A266" s="186" t="s">
        <v>407</v>
      </c>
      <c r="B266" s="181" t="s">
        <v>408</v>
      </c>
      <c r="C266" s="188" t="s">
        <v>178</v>
      </c>
      <c r="D266" s="31" t="s">
        <v>179</v>
      </c>
      <c r="E266" s="22">
        <v>10</v>
      </c>
      <c r="F266" s="22">
        <v>5</v>
      </c>
      <c r="G266" s="24">
        <f>$G$77</f>
        <v>4.5999999999999999E-2</v>
      </c>
      <c r="H266" s="24">
        <f t="shared" si="112"/>
        <v>0.45999999999999996</v>
      </c>
      <c r="I266" s="25">
        <f>H266+H267</f>
        <v>1.2</v>
      </c>
      <c r="J266" s="24">
        <f t="shared" si="113"/>
        <v>0.22999999999999998</v>
      </c>
      <c r="K266" s="25">
        <f>J266+J267</f>
        <v>0.6</v>
      </c>
      <c r="L266" s="24"/>
      <c r="M266" s="24"/>
      <c r="N266" s="24"/>
      <c r="O266" s="24">
        <f>I266*$Q$7</f>
        <v>1.7999999999999999E-2</v>
      </c>
      <c r="P266" s="24">
        <f>K266*$Q$7</f>
        <v>8.9999999999999993E-3</v>
      </c>
      <c r="Q266" s="24"/>
      <c r="R266" s="24">
        <f>I266*$T$7</f>
        <v>0.40800000000000003</v>
      </c>
      <c r="S266" s="26">
        <f>K266*$T$7</f>
        <v>0.20400000000000001</v>
      </c>
      <c r="T266" s="24"/>
      <c r="U266" s="27">
        <f>I266*$W$7</f>
        <v>1.2E-4</v>
      </c>
      <c r="V266" s="27">
        <f>K266*$W$7</f>
        <v>6.0000000000000002E-5</v>
      </c>
      <c r="W266" s="24"/>
      <c r="X266" s="24">
        <f>I266*$Z$7</f>
        <v>0.91367999999999994</v>
      </c>
      <c r="Y266" s="24">
        <f>K266*$Z$7</f>
        <v>0.45683999999999997</v>
      </c>
      <c r="Z266" s="24"/>
      <c r="AA266" s="24">
        <f>I266+O266+R266+U266+X266</f>
        <v>2.5397999999999996</v>
      </c>
      <c r="AB266" s="24">
        <f>K266+P266+S266+V266+Y266</f>
        <v>1.2698999999999998</v>
      </c>
      <c r="AC266" s="24">
        <f>AA266*$AE$7</f>
        <v>0.76193999999999984</v>
      </c>
      <c r="AD266" s="24">
        <f>AB266*$AE$7</f>
        <v>0.38096999999999992</v>
      </c>
      <c r="AE266" s="24"/>
      <c r="AF266" s="24">
        <f>(AA266+AC266)*$AH$7</f>
        <v>9.9052199999999993E-2</v>
      </c>
      <c r="AG266" s="24">
        <f>(AB266+AD266)*$AH$7</f>
        <v>4.9526099999999997E-2</v>
      </c>
      <c r="AH266" s="24"/>
      <c r="AI266" s="116">
        <v>3.57</v>
      </c>
      <c r="AJ266" s="117">
        <v>1.79</v>
      </c>
      <c r="AK266" s="117">
        <f>AI266*$AK$9</f>
        <v>3.7484999999999999</v>
      </c>
      <c r="AL266" s="117">
        <f>AJ266*$AL$9</f>
        <v>1.8795000000000002</v>
      </c>
      <c r="AM266" s="116">
        <f t="shared" ref="AM266:AN268" si="121">AK266*$AO$7</f>
        <v>0.74970000000000003</v>
      </c>
      <c r="AN266" s="117">
        <f t="shared" si="121"/>
        <v>0.37590000000000007</v>
      </c>
      <c r="AO266" s="117"/>
      <c r="AP266" s="116">
        <f t="shared" ref="AP266:AQ268" si="122">AK266+AM266</f>
        <v>4.4981999999999998</v>
      </c>
      <c r="AQ266" s="117">
        <f t="shared" si="122"/>
        <v>2.2554000000000003</v>
      </c>
    </row>
    <row r="267" spans="1:43" ht="51.75" hidden="1" customHeight="1">
      <c r="A267" s="187"/>
      <c r="B267" s="182"/>
      <c r="C267" s="189"/>
      <c r="D267" s="31" t="s">
        <v>49</v>
      </c>
      <c r="E267" s="22">
        <v>20</v>
      </c>
      <c r="F267" s="22">
        <v>10</v>
      </c>
      <c r="G267" s="24">
        <f>$G$78</f>
        <v>3.6999999999999998E-2</v>
      </c>
      <c r="H267" s="24">
        <f t="shared" si="112"/>
        <v>0.74</v>
      </c>
      <c r="I267" s="25"/>
      <c r="J267" s="24">
        <f t="shared" si="113"/>
        <v>0.37</v>
      </c>
      <c r="K267" s="25"/>
      <c r="L267" s="24"/>
      <c r="M267" s="24"/>
      <c r="N267" s="24"/>
      <c r="O267" s="24"/>
      <c r="P267" s="24"/>
      <c r="Q267" s="24"/>
      <c r="R267" s="24"/>
      <c r="S267" s="26"/>
      <c r="T267" s="24"/>
      <c r="U267" s="27"/>
      <c r="V267" s="27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116"/>
      <c r="AJ267" s="117"/>
      <c r="AK267" s="117">
        <f>AI267*$AK$9</f>
        <v>0</v>
      </c>
      <c r="AL267" s="117">
        <f>AJ267*$AL$9</f>
        <v>0</v>
      </c>
      <c r="AM267" s="116">
        <f t="shared" si="121"/>
        <v>0</v>
      </c>
      <c r="AN267" s="117">
        <f t="shared" si="121"/>
        <v>0</v>
      </c>
      <c r="AO267" s="117"/>
      <c r="AP267" s="116">
        <f t="shared" si="122"/>
        <v>0</v>
      </c>
      <c r="AQ267" s="117">
        <f t="shared" si="122"/>
        <v>0</v>
      </c>
    </row>
    <row r="268" spans="1:43" ht="19.5" customHeight="1">
      <c r="A268" s="186" t="s">
        <v>409</v>
      </c>
      <c r="B268" s="181" t="s">
        <v>340</v>
      </c>
      <c r="C268" s="188" t="s">
        <v>178</v>
      </c>
      <c r="D268" s="31" t="s">
        <v>179</v>
      </c>
      <c r="E268" s="22">
        <v>30</v>
      </c>
      <c r="F268" s="22">
        <v>15</v>
      </c>
      <c r="G268" s="24">
        <f>$G$77</f>
        <v>4.5999999999999999E-2</v>
      </c>
      <c r="H268" s="24">
        <f t="shared" si="112"/>
        <v>1.38</v>
      </c>
      <c r="I268" s="25">
        <f>H268+H269</f>
        <v>1.75</v>
      </c>
      <c r="J268" s="24">
        <f t="shared" si="113"/>
        <v>0.69</v>
      </c>
      <c r="K268" s="25">
        <f>J268+J269</f>
        <v>0.875</v>
      </c>
      <c r="L268" s="24"/>
      <c r="M268" s="24"/>
      <c r="N268" s="24"/>
      <c r="O268" s="24">
        <f>I268*$Q$7</f>
        <v>2.6249999999999999E-2</v>
      </c>
      <c r="P268" s="24">
        <f>K268*$Q$7</f>
        <v>1.3125E-2</v>
      </c>
      <c r="Q268" s="24"/>
      <c r="R268" s="24">
        <f>I268*$T$7</f>
        <v>0.59500000000000008</v>
      </c>
      <c r="S268" s="26">
        <f>K268*$T$7</f>
        <v>0.29750000000000004</v>
      </c>
      <c r="T268" s="24"/>
      <c r="U268" s="27">
        <f>I268*$W$7</f>
        <v>1.75E-4</v>
      </c>
      <c r="V268" s="27">
        <f>K268*$W$7</f>
        <v>8.7499999999999999E-5</v>
      </c>
      <c r="W268" s="24"/>
      <c r="X268" s="24">
        <f>I268*$Z$7</f>
        <v>1.3324499999999999</v>
      </c>
      <c r="Y268" s="24">
        <f>K268*$Z$7</f>
        <v>0.66622499999999996</v>
      </c>
      <c r="Z268" s="24"/>
      <c r="AA268" s="24">
        <f>I268+O268+R268+U268+X268</f>
        <v>3.703875</v>
      </c>
      <c r="AB268" s="24">
        <f>K268+P268+S268+V268+Y268</f>
        <v>1.8519375</v>
      </c>
      <c r="AC268" s="24">
        <f>AA268*$AE$7</f>
        <v>1.1111625000000001</v>
      </c>
      <c r="AD268" s="24">
        <f>AB268*$AE$7</f>
        <v>0.55558125000000003</v>
      </c>
      <c r="AE268" s="24"/>
      <c r="AF268" s="24">
        <f>(AA268+AC268)*$AH$7</f>
        <v>0.14445112499999999</v>
      </c>
      <c r="AG268" s="24">
        <f>(AB268+AD268)*$AH$7</f>
        <v>7.2225562499999993E-2</v>
      </c>
      <c r="AH268" s="24"/>
      <c r="AI268" s="116">
        <v>5.21</v>
      </c>
      <c r="AJ268" s="117">
        <v>2.6</v>
      </c>
      <c r="AK268" s="117">
        <f>AI268*$AK$9</f>
        <v>5.4705000000000004</v>
      </c>
      <c r="AL268" s="117">
        <f>AJ268*$AL$9</f>
        <v>2.7300000000000004</v>
      </c>
      <c r="AM268" s="116">
        <f t="shared" si="121"/>
        <v>1.0941000000000001</v>
      </c>
      <c r="AN268" s="117">
        <f t="shared" si="121"/>
        <v>0.54600000000000015</v>
      </c>
      <c r="AO268" s="117"/>
      <c r="AP268" s="116">
        <f t="shared" si="122"/>
        <v>6.5646000000000004</v>
      </c>
      <c r="AQ268" s="117">
        <f t="shared" si="122"/>
        <v>3.2760000000000007</v>
      </c>
    </row>
    <row r="269" spans="1:43" ht="51.75" hidden="1" customHeight="1">
      <c r="A269" s="187"/>
      <c r="B269" s="182"/>
      <c r="C269" s="189"/>
      <c r="D269" s="31" t="s">
        <v>49</v>
      </c>
      <c r="E269" s="22">
        <v>10</v>
      </c>
      <c r="F269" s="22">
        <v>5</v>
      </c>
      <c r="G269" s="24">
        <f>$G$78</f>
        <v>3.6999999999999998E-2</v>
      </c>
      <c r="H269" s="24">
        <f t="shared" si="112"/>
        <v>0.37</v>
      </c>
      <c r="I269" s="25"/>
      <c r="J269" s="24">
        <f t="shared" si="113"/>
        <v>0.185</v>
      </c>
      <c r="K269" s="25"/>
      <c r="L269" s="24"/>
      <c r="M269" s="24"/>
      <c r="N269" s="24"/>
      <c r="O269" s="24"/>
      <c r="P269" s="24"/>
      <c r="Q269" s="24"/>
      <c r="R269" s="24"/>
      <c r="S269" s="26"/>
      <c r="T269" s="24"/>
      <c r="U269" s="27"/>
      <c r="V269" s="27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116"/>
      <c r="AJ269" s="117"/>
      <c r="AK269" s="117"/>
      <c r="AL269" s="117"/>
      <c r="AM269" s="116"/>
      <c r="AN269" s="117"/>
      <c r="AO269" s="117"/>
      <c r="AP269" s="116"/>
      <c r="AQ269" s="117"/>
    </row>
    <row r="270" spans="1:43" ht="18" customHeight="1">
      <c r="A270" s="114" t="s">
        <v>410</v>
      </c>
      <c r="B270" s="30" t="s">
        <v>318</v>
      </c>
      <c r="C270" s="115"/>
      <c r="D270" s="31"/>
      <c r="E270" s="22"/>
      <c r="F270" s="22"/>
      <c r="G270" s="24"/>
      <c r="H270" s="24"/>
      <c r="I270" s="25"/>
      <c r="J270" s="24"/>
      <c r="K270" s="25"/>
      <c r="L270" s="24"/>
      <c r="M270" s="24"/>
      <c r="N270" s="24"/>
      <c r="O270" s="24"/>
      <c r="P270" s="24"/>
      <c r="Q270" s="24"/>
      <c r="R270" s="24"/>
      <c r="S270" s="26"/>
      <c r="T270" s="24"/>
      <c r="U270" s="27"/>
      <c r="V270" s="27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116"/>
      <c r="AJ270" s="117"/>
      <c r="AK270" s="117"/>
      <c r="AL270" s="117"/>
      <c r="AM270" s="116"/>
      <c r="AN270" s="117"/>
      <c r="AO270" s="117"/>
      <c r="AP270" s="116"/>
      <c r="AQ270" s="117"/>
    </row>
    <row r="271" spans="1:43" ht="24" customHeight="1">
      <c r="A271" s="186" t="s">
        <v>411</v>
      </c>
      <c r="B271" s="181" t="s">
        <v>322</v>
      </c>
      <c r="C271" s="188" t="s">
        <v>178</v>
      </c>
      <c r="D271" s="31" t="s">
        <v>179</v>
      </c>
      <c r="E271" s="22">
        <v>30</v>
      </c>
      <c r="F271" s="22">
        <v>15</v>
      </c>
      <c r="G271" s="24">
        <f>$G$77</f>
        <v>4.5999999999999999E-2</v>
      </c>
      <c r="H271" s="24">
        <f t="shared" si="112"/>
        <v>1.38</v>
      </c>
      <c r="I271" s="25">
        <f>H271+H272</f>
        <v>1.75</v>
      </c>
      <c r="J271" s="24">
        <f t="shared" si="113"/>
        <v>0.69</v>
      </c>
      <c r="K271" s="25">
        <f>J271+J272</f>
        <v>0.875</v>
      </c>
      <c r="L271" s="24"/>
      <c r="M271" s="24"/>
      <c r="N271" s="24"/>
      <c r="O271" s="24">
        <f>I271*$Q$7</f>
        <v>2.6249999999999999E-2</v>
      </c>
      <c r="P271" s="24">
        <f>K271*$Q$7</f>
        <v>1.3125E-2</v>
      </c>
      <c r="Q271" s="24"/>
      <c r="R271" s="24">
        <f>I271*$T$7</f>
        <v>0.59500000000000008</v>
      </c>
      <c r="S271" s="26">
        <f>K271*$T$7</f>
        <v>0.29750000000000004</v>
      </c>
      <c r="T271" s="24"/>
      <c r="U271" s="27">
        <f>I271*$W$7</f>
        <v>1.75E-4</v>
      </c>
      <c r="V271" s="27">
        <f>K271*$W$7</f>
        <v>8.7499999999999999E-5</v>
      </c>
      <c r="W271" s="24"/>
      <c r="X271" s="24">
        <f>I271*$Z$7</f>
        <v>1.3324499999999999</v>
      </c>
      <c r="Y271" s="24">
        <f>K271*$Z$7</f>
        <v>0.66622499999999996</v>
      </c>
      <c r="Z271" s="24"/>
      <c r="AA271" s="24">
        <f>I271+O271+R271+U271+X271</f>
        <v>3.703875</v>
      </c>
      <c r="AB271" s="24">
        <f>K271+P271+S271+V271+Y271</f>
        <v>1.8519375</v>
      </c>
      <c r="AC271" s="24">
        <f>AA271*$AE$7</f>
        <v>1.1111625000000001</v>
      </c>
      <c r="AD271" s="24">
        <f>AB271*$AE$7</f>
        <v>0.55558125000000003</v>
      </c>
      <c r="AE271" s="24"/>
      <c r="AF271" s="24">
        <f>(AA271+AC271)*$AH$7</f>
        <v>0.14445112499999999</v>
      </c>
      <c r="AG271" s="24">
        <f>(AB271+AD271)*$AH$7</f>
        <v>7.2225562499999993E-2</v>
      </c>
      <c r="AH271" s="24"/>
      <c r="AI271" s="116">
        <v>5.21</v>
      </c>
      <c r="AJ271" s="117">
        <v>2.6</v>
      </c>
      <c r="AK271" s="117">
        <f>AI271*$AK$9</f>
        <v>5.4705000000000004</v>
      </c>
      <c r="AL271" s="117">
        <f>AJ271*$AL$9</f>
        <v>2.7300000000000004</v>
      </c>
      <c r="AM271" s="116">
        <f>AK271*$AO$7</f>
        <v>1.0941000000000001</v>
      </c>
      <c r="AN271" s="117">
        <f>AL271*$AO$7</f>
        <v>0.54600000000000015</v>
      </c>
      <c r="AO271" s="117"/>
      <c r="AP271" s="116">
        <f>AK271+AM271</f>
        <v>6.5646000000000004</v>
      </c>
      <c r="AQ271" s="117">
        <f>AL271+AN271</f>
        <v>3.2760000000000007</v>
      </c>
    </row>
    <row r="272" spans="1:43" ht="0.75" customHeight="1">
      <c r="A272" s="187"/>
      <c r="B272" s="182"/>
      <c r="C272" s="189"/>
      <c r="D272" s="31" t="s">
        <v>49</v>
      </c>
      <c r="E272" s="22">
        <v>10</v>
      </c>
      <c r="F272" s="22">
        <v>5</v>
      </c>
      <c r="G272" s="24">
        <f>$G$78</f>
        <v>3.6999999999999998E-2</v>
      </c>
      <c r="H272" s="24">
        <f t="shared" si="112"/>
        <v>0.37</v>
      </c>
      <c r="I272" s="25"/>
      <c r="J272" s="24">
        <f t="shared" si="113"/>
        <v>0.185</v>
      </c>
      <c r="K272" s="25"/>
      <c r="L272" s="24"/>
      <c r="M272" s="24"/>
      <c r="N272" s="24"/>
      <c r="O272" s="24"/>
      <c r="P272" s="24"/>
      <c r="Q272" s="24"/>
      <c r="R272" s="24"/>
      <c r="S272" s="26"/>
      <c r="T272" s="24"/>
      <c r="U272" s="27"/>
      <c r="V272" s="27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116"/>
      <c r="AJ272" s="117"/>
      <c r="AK272" s="117"/>
      <c r="AL272" s="117"/>
      <c r="AM272" s="116"/>
      <c r="AN272" s="117"/>
      <c r="AO272" s="117"/>
      <c r="AP272" s="116"/>
      <c r="AQ272" s="117"/>
    </row>
    <row r="273" spans="1:43" ht="19.5" customHeight="1">
      <c r="A273" s="114" t="s">
        <v>412</v>
      </c>
      <c r="B273" s="30" t="s">
        <v>334</v>
      </c>
      <c r="C273" s="115"/>
      <c r="D273" s="31"/>
      <c r="E273" s="22"/>
      <c r="F273" s="22"/>
      <c r="G273" s="24"/>
      <c r="H273" s="24"/>
      <c r="I273" s="25"/>
      <c r="J273" s="24"/>
      <c r="K273" s="25"/>
      <c r="L273" s="24"/>
      <c r="M273" s="24"/>
      <c r="N273" s="24"/>
      <c r="O273" s="24"/>
      <c r="P273" s="24"/>
      <c r="Q273" s="24"/>
      <c r="R273" s="24"/>
      <c r="S273" s="26"/>
      <c r="T273" s="24"/>
      <c r="U273" s="27"/>
      <c r="V273" s="27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116"/>
      <c r="AJ273" s="117"/>
      <c r="AK273" s="117"/>
      <c r="AL273" s="117"/>
      <c r="AM273" s="116"/>
      <c r="AN273" s="117"/>
      <c r="AO273" s="117"/>
      <c r="AP273" s="116"/>
      <c r="AQ273" s="117"/>
    </row>
    <row r="274" spans="1:43" ht="24" customHeight="1">
      <c r="A274" s="186" t="s">
        <v>413</v>
      </c>
      <c r="B274" s="181" t="s">
        <v>336</v>
      </c>
      <c r="C274" s="188" t="s">
        <v>178</v>
      </c>
      <c r="D274" s="31" t="s">
        <v>179</v>
      </c>
      <c r="E274" s="22">
        <v>30</v>
      </c>
      <c r="F274" s="22">
        <v>15</v>
      </c>
      <c r="G274" s="24">
        <f>$G$77</f>
        <v>4.5999999999999999E-2</v>
      </c>
      <c r="H274" s="24">
        <f t="shared" si="112"/>
        <v>1.38</v>
      </c>
      <c r="I274" s="25">
        <f>H274+H275</f>
        <v>1.75</v>
      </c>
      <c r="J274" s="24">
        <f t="shared" si="113"/>
        <v>0.69</v>
      </c>
      <c r="K274" s="25">
        <f>J274+J275</f>
        <v>0.875</v>
      </c>
      <c r="L274" s="24"/>
      <c r="M274" s="24"/>
      <c r="N274" s="24"/>
      <c r="O274" s="24">
        <f>I274*$Q$7</f>
        <v>2.6249999999999999E-2</v>
      </c>
      <c r="P274" s="24">
        <f>K274*$Q$7</f>
        <v>1.3125E-2</v>
      </c>
      <c r="Q274" s="24"/>
      <c r="R274" s="24">
        <f>I274*$T$7</f>
        <v>0.59500000000000008</v>
      </c>
      <c r="S274" s="26">
        <f>K274*$T$7</f>
        <v>0.29750000000000004</v>
      </c>
      <c r="T274" s="24"/>
      <c r="U274" s="27">
        <f>I274*$W$7</f>
        <v>1.75E-4</v>
      </c>
      <c r="V274" s="27">
        <f>K274*$W$7</f>
        <v>8.7499999999999999E-5</v>
      </c>
      <c r="W274" s="24"/>
      <c r="X274" s="24">
        <f>I274*$Z$7</f>
        <v>1.3324499999999999</v>
      </c>
      <c r="Y274" s="24">
        <f>K274*$Z$7</f>
        <v>0.66622499999999996</v>
      </c>
      <c r="Z274" s="24"/>
      <c r="AA274" s="24">
        <f>I274+O274+R274+U274+X274</f>
        <v>3.703875</v>
      </c>
      <c r="AB274" s="24">
        <f>K274+P274+S274+V274+Y274</f>
        <v>1.8519375</v>
      </c>
      <c r="AC274" s="24">
        <f>AA274*$AE$7</f>
        <v>1.1111625000000001</v>
      </c>
      <c r="AD274" s="24">
        <f>AB274*$AE$7</f>
        <v>0.55558125000000003</v>
      </c>
      <c r="AE274" s="24"/>
      <c r="AF274" s="24">
        <f>(AA274+AC274)*$AH$7</f>
        <v>0.14445112499999999</v>
      </c>
      <c r="AG274" s="24">
        <f>(AB274+AD274)*$AH$7</f>
        <v>7.2225562499999993E-2</v>
      </c>
      <c r="AH274" s="24"/>
      <c r="AI274" s="116">
        <v>5.21</v>
      </c>
      <c r="AJ274" s="117">
        <v>2.6</v>
      </c>
      <c r="AK274" s="117">
        <f>AI274*$AK$9</f>
        <v>5.4705000000000004</v>
      </c>
      <c r="AL274" s="117">
        <f>AJ274*$AL$9</f>
        <v>2.7300000000000004</v>
      </c>
      <c r="AM274" s="116">
        <f t="shared" ref="AM274:AN276" si="123">AK274*$AO$7</f>
        <v>1.0941000000000001</v>
      </c>
      <c r="AN274" s="117">
        <f t="shared" si="123"/>
        <v>0.54600000000000015</v>
      </c>
      <c r="AO274" s="117"/>
      <c r="AP274" s="116">
        <f t="shared" ref="AP274:AQ276" si="124">AK274+AM274</f>
        <v>6.5646000000000004</v>
      </c>
      <c r="AQ274" s="117">
        <f t="shared" si="124"/>
        <v>3.2760000000000007</v>
      </c>
    </row>
    <row r="275" spans="1:43" ht="0.75" customHeight="1">
      <c r="A275" s="187"/>
      <c r="B275" s="182"/>
      <c r="C275" s="189"/>
      <c r="D275" s="31" t="s">
        <v>49</v>
      </c>
      <c r="E275" s="22">
        <v>10</v>
      </c>
      <c r="F275" s="22">
        <v>5</v>
      </c>
      <c r="G275" s="24">
        <f>$G$78</f>
        <v>3.6999999999999998E-2</v>
      </c>
      <c r="H275" s="24">
        <f t="shared" si="112"/>
        <v>0.37</v>
      </c>
      <c r="I275" s="25"/>
      <c r="J275" s="24">
        <f t="shared" si="113"/>
        <v>0.185</v>
      </c>
      <c r="K275" s="25"/>
      <c r="L275" s="24"/>
      <c r="M275" s="24"/>
      <c r="N275" s="24"/>
      <c r="O275" s="24"/>
      <c r="P275" s="24"/>
      <c r="Q275" s="24"/>
      <c r="R275" s="24"/>
      <c r="S275" s="26"/>
      <c r="T275" s="24"/>
      <c r="U275" s="27"/>
      <c r="V275" s="27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116"/>
      <c r="AJ275" s="117"/>
      <c r="AK275" s="117">
        <f>AI275*$AK$9</f>
        <v>0</v>
      </c>
      <c r="AL275" s="117">
        <f>AJ275*$AL$9</f>
        <v>0</v>
      </c>
      <c r="AM275" s="116">
        <f t="shared" si="123"/>
        <v>0</v>
      </c>
      <c r="AN275" s="117">
        <f t="shared" si="123"/>
        <v>0</v>
      </c>
      <c r="AO275" s="117"/>
      <c r="AP275" s="116">
        <f t="shared" si="124"/>
        <v>0</v>
      </c>
      <c r="AQ275" s="117">
        <f t="shared" si="124"/>
        <v>0</v>
      </c>
    </row>
    <row r="276" spans="1:43" ht="18.75" customHeight="1">
      <c r="A276" s="186" t="s">
        <v>414</v>
      </c>
      <c r="B276" s="181" t="s">
        <v>415</v>
      </c>
      <c r="C276" s="188" t="s">
        <v>178</v>
      </c>
      <c r="D276" s="31" t="s">
        <v>179</v>
      </c>
      <c r="E276" s="22">
        <v>10</v>
      </c>
      <c r="F276" s="22">
        <v>5</v>
      </c>
      <c r="G276" s="24">
        <f>$G$77</f>
        <v>4.5999999999999999E-2</v>
      </c>
      <c r="H276" s="24">
        <f t="shared" ref="H276:H338" si="125">E276*G276</f>
        <v>0.45999999999999996</v>
      </c>
      <c r="I276" s="25">
        <f>H276+H277</f>
        <v>1.2</v>
      </c>
      <c r="J276" s="24">
        <f t="shared" si="113"/>
        <v>0.22999999999999998</v>
      </c>
      <c r="K276" s="25">
        <f>J276+J277</f>
        <v>0.6</v>
      </c>
      <c r="L276" s="24"/>
      <c r="M276" s="24"/>
      <c r="N276" s="24"/>
      <c r="O276" s="24">
        <f>I276*$Q$7</f>
        <v>1.7999999999999999E-2</v>
      </c>
      <c r="P276" s="24">
        <f>K276*$Q$7</f>
        <v>8.9999999999999993E-3</v>
      </c>
      <c r="Q276" s="24"/>
      <c r="R276" s="24">
        <f>I276*$T$7</f>
        <v>0.40800000000000003</v>
      </c>
      <c r="S276" s="26">
        <f>K276*$T$7</f>
        <v>0.20400000000000001</v>
      </c>
      <c r="T276" s="24"/>
      <c r="U276" s="27">
        <f>I276*$W$7</f>
        <v>1.2E-4</v>
      </c>
      <c r="V276" s="27">
        <f>K276*$W$7</f>
        <v>6.0000000000000002E-5</v>
      </c>
      <c r="W276" s="24"/>
      <c r="X276" s="24">
        <f>I276*$Z$7</f>
        <v>0.91367999999999994</v>
      </c>
      <c r="Y276" s="24">
        <f>K276*$Z$7</f>
        <v>0.45683999999999997</v>
      </c>
      <c r="Z276" s="24"/>
      <c r="AA276" s="24">
        <f>I276+O276+R276+U276+X276</f>
        <v>2.5397999999999996</v>
      </c>
      <c r="AB276" s="24">
        <f>K276+P276+S276+V276+Y276</f>
        <v>1.2698999999999998</v>
      </c>
      <c r="AC276" s="24">
        <f>AA276*$AE$7</f>
        <v>0.76193999999999984</v>
      </c>
      <c r="AD276" s="24">
        <f>AB276*$AE$7</f>
        <v>0.38096999999999992</v>
      </c>
      <c r="AE276" s="24"/>
      <c r="AF276" s="24">
        <f>(AA276+AC276)*$AH$7</f>
        <v>9.9052199999999993E-2</v>
      </c>
      <c r="AG276" s="24">
        <f>(AB276+AD276)*$AH$7</f>
        <v>4.9526099999999997E-2</v>
      </c>
      <c r="AH276" s="24"/>
      <c r="AI276" s="116">
        <v>3.57</v>
      </c>
      <c r="AJ276" s="117">
        <v>1.79</v>
      </c>
      <c r="AK276" s="117">
        <f>AI276*$AK$9</f>
        <v>3.7484999999999999</v>
      </c>
      <c r="AL276" s="117">
        <f>AJ276*$AL$9</f>
        <v>1.8795000000000002</v>
      </c>
      <c r="AM276" s="116">
        <f t="shared" si="123"/>
        <v>0.74970000000000003</v>
      </c>
      <c r="AN276" s="117">
        <f t="shared" si="123"/>
        <v>0.37590000000000007</v>
      </c>
      <c r="AO276" s="117"/>
      <c r="AP276" s="116">
        <f t="shared" si="124"/>
        <v>4.4981999999999998</v>
      </c>
      <c r="AQ276" s="117">
        <f t="shared" si="124"/>
        <v>2.2554000000000003</v>
      </c>
    </row>
    <row r="277" spans="1:43" ht="51.75" hidden="1" customHeight="1">
      <c r="A277" s="187"/>
      <c r="B277" s="182"/>
      <c r="C277" s="189"/>
      <c r="D277" s="31" t="s">
        <v>49</v>
      </c>
      <c r="E277" s="22">
        <v>20</v>
      </c>
      <c r="F277" s="22">
        <v>10</v>
      </c>
      <c r="G277" s="24">
        <f>$G$78</f>
        <v>3.6999999999999998E-2</v>
      </c>
      <c r="H277" s="24">
        <f t="shared" si="125"/>
        <v>0.74</v>
      </c>
      <c r="I277" s="25"/>
      <c r="J277" s="24">
        <f t="shared" si="113"/>
        <v>0.37</v>
      </c>
      <c r="K277" s="25"/>
      <c r="L277" s="24"/>
      <c r="M277" s="24"/>
      <c r="N277" s="24"/>
      <c r="O277" s="24"/>
      <c r="P277" s="24"/>
      <c r="Q277" s="24"/>
      <c r="R277" s="24"/>
      <c r="S277" s="26"/>
      <c r="T277" s="24"/>
      <c r="U277" s="27"/>
      <c r="V277" s="27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116"/>
      <c r="AJ277" s="117"/>
      <c r="AK277" s="117"/>
      <c r="AL277" s="117"/>
      <c r="AM277" s="116"/>
      <c r="AN277" s="117"/>
      <c r="AO277" s="117"/>
      <c r="AP277" s="116"/>
      <c r="AQ277" s="117"/>
    </row>
    <row r="278" spans="1:43" ht="21" customHeight="1">
      <c r="A278" s="114" t="s">
        <v>416</v>
      </c>
      <c r="B278" s="30" t="s">
        <v>312</v>
      </c>
      <c r="C278" s="115"/>
      <c r="D278" s="31"/>
      <c r="E278" s="22"/>
      <c r="F278" s="22"/>
      <c r="G278" s="24"/>
      <c r="H278" s="24"/>
      <c r="I278" s="25"/>
      <c r="J278" s="24"/>
      <c r="K278" s="25"/>
      <c r="L278" s="24"/>
      <c r="M278" s="24"/>
      <c r="N278" s="24"/>
      <c r="O278" s="24"/>
      <c r="P278" s="24"/>
      <c r="Q278" s="24"/>
      <c r="R278" s="24"/>
      <c r="S278" s="26"/>
      <c r="T278" s="24"/>
      <c r="U278" s="27"/>
      <c r="V278" s="27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116"/>
      <c r="AJ278" s="117"/>
      <c r="AK278" s="117"/>
      <c r="AL278" s="117"/>
      <c r="AM278" s="116"/>
      <c r="AN278" s="117"/>
      <c r="AO278" s="117"/>
      <c r="AP278" s="116"/>
      <c r="AQ278" s="117"/>
    </row>
    <row r="279" spans="1:43" ht="21.75" customHeight="1">
      <c r="A279" s="186" t="s">
        <v>417</v>
      </c>
      <c r="B279" s="181" t="s">
        <v>314</v>
      </c>
      <c r="C279" s="188" t="s">
        <v>178</v>
      </c>
      <c r="D279" s="31" t="s">
        <v>179</v>
      </c>
      <c r="E279" s="22">
        <v>15</v>
      </c>
      <c r="F279" s="22">
        <v>10</v>
      </c>
      <c r="G279" s="24">
        <f>$G$77</f>
        <v>4.5999999999999999E-2</v>
      </c>
      <c r="H279" s="24">
        <f t="shared" si="125"/>
        <v>0.69</v>
      </c>
      <c r="I279" s="25">
        <f>H279+H280</f>
        <v>1.43</v>
      </c>
      <c r="J279" s="24">
        <f t="shared" ref="J279:J342" si="126">F279*G279</f>
        <v>0.45999999999999996</v>
      </c>
      <c r="K279" s="25">
        <f>J279+J280</f>
        <v>0.83</v>
      </c>
      <c r="L279" s="24"/>
      <c r="M279" s="24"/>
      <c r="N279" s="24"/>
      <c r="O279" s="24">
        <f>I279*$Q$7</f>
        <v>2.1449999999999997E-2</v>
      </c>
      <c r="P279" s="24">
        <f>K279*$Q$7</f>
        <v>1.2449999999999999E-2</v>
      </c>
      <c r="Q279" s="24"/>
      <c r="R279" s="24">
        <f>I279*$T$7</f>
        <v>0.48620000000000002</v>
      </c>
      <c r="S279" s="26">
        <f>K279*$T$7</f>
        <v>0.28220000000000001</v>
      </c>
      <c r="T279" s="24"/>
      <c r="U279" s="27">
        <f>I279*$W$7</f>
        <v>1.4300000000000001E-4</v>
      </c>
      <c r="V279" s="27">
        <f>K279*$W$7</f>
        <v>8.2999999999999998E-5</v>
      </c>
      <c r="W279" s="24"/>
      <c r="X279" s="24">
        <f>I279*$Z$7</f>
        <v>1.0888019999999998</v>
      </c>
      <c r="Y279" s="24">
        <f>K279*$Z$7</f>
        <v>0.63196199999999991</v>
      </c>
      <c r="Z279" s="24"/>
      <c r="AA279" s="24">
        <f>I279+O279+R279+U279+X279</f>
        <v>3.0265949999999995</v>
      </c>
      <c r="AB279" s="24">
        <f>K279+P279+S279+V279+Y279</f>
        <v>1.7566949999999999</v>
      </c>
      <c r="AC279" s="24">
        <f>AA279*$AE$7</f>
        <v>0.9079784999999998</v>
      </c>
      <c r="AD279" s="24">
        <f>AB279*$AE$7</f>
        <v>0.52700849999999999</v>
      </c>
      <c r="AE279" s="24"/>
      <c r="AF279" s="24">
        <f>(AA279+AC279)*$AH$7</f>
        <v>0.11803720499999996</v>
      </c>
      <c r="AG279" s="24">
        <f>(AB279+AD279)*$AH$7</f>
        <v>6.8511104999999989E-2</v>
      </c>
      <c r="AH279" s="24"/>
      <c r="AI279" s="116">
        <v>4.25</v>
      </c>
      <c r="AJ279" s="117">
        <v>2.4700000000000002</v>
      </c>
      <c r="AK279" s="117">
        <f>AI279*$AK$9</f>
        <v>4.4625000000000004</v>
      </c>
      <c r="AL279" s="117">
        <f>AJ279*$AL$9</f>
        <v>2.5935000000000001</v>
      </c>
      <c r="AM279" s="116">
        <f>AK279*$AO$7</f>
        <v>0.89250000000000007</v>
      </c>
      <c r="AN279" s="117">
        <f>AL279*$AO$7</f>
        <v>0.51870000000000005</v>
      </c>
      <c r="AO279" s="117"/>
      <c r="AP279" s="116">
        <f>AK279+AM279</f>
        <v>5.3550000000000004</v>
      </c>
      <c r="AQ279" s="117">
        <f>AL279+AN279</f>
        <v>3.1122000000000001</v>
      </c>
    </row>
    <row r="280" spans="1:43" ht="0.75" customHeight="1">
      <c r="A280" s="187"/>
      <c r="B280" s="182"/>
      <c r="C280" s="189"/>
      <c r="D280" s="31" t="s">
        <v>49</v>
      </c>
      <c r="E280" s="22">
        <v>20</v>
      </c>
      <c r="F280" s="22">
        <v>10</v>
      </c>
      <c r="G280" s="24">
        <f>$G$78</f>
        <v>3.6999999999999998E-2</v>
      </c>
      <c r="H280" s="24">
        <f t="shared" si="125"/>
        <v>0.74</v>
      </c>
      <c r="I280" s="25"/>
      <c r="J280" s="24">
        <f t="shared" si="126"/>
        <v>0.37</v>
      </c>
      <c r="K280" s="25"/>
      <c r="L280" s="24"/>
      <c r="M280" s="24"/>
      <c r="N280" s="24"/>
      <c r="O280" s="24"/>
      <c r="P280" s="24"/>
      <c r="Q280" s="24"/>
      <c r="R280" s="24"/>
      <c r="S280" s="26"/>
      <c r="T280" s="24"/>
      <c r="U280" s="27"/>
      <c r="V280" s="27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116"/>
      <c r="AJ280" s="117"/>
      <c r="AK280" s="117"/>
      <c r="AL280" s="117"/>
      <c r="AM280" s="116"/>
      <c r="AN280" s="117"/>
      <c r="AO280" s="117"/>
      <c r="AP280" s="116"/>
      <c r="AQ280" s="117"/>
    </row>
    <row r="281" spans="1:43" ht="21.75" customHeight="1">
      <c r="A281" s="114" t="s">
        <v>418</v>
      </c>
      <c r="B281" s="30" t="s">
        <v>324</v>
      </c>
      <c r="C281" s="115"/>
      <c r="D281" s="31"/>
      <c r="E281" s="22"/>
      <c r="F281" s="22"/>
      <c r="G281" s="24"/>
      <c r="H281" s="24"/>
      <c r="I281" s="25"/>
      <c r="J281" s="24"/>
      <c r="K281" s="25"/>
      <c r="L281" s="24"/>
      <c r="M281" s="24"/>
      <c r="N281" s="24"/>
      <c r="O281" s="24"/>
      <c r="P281" s="24"/>
      <c r="Q281" s="24"/>
      <c r="R281" s="24"/>
      <c r="S281" s="26"/>
      <c r="T281" s="24"/>
      <c r="U281" s="27"/>
      <c r="V281" s="27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116"/>
      <c r="AJ281" s="117"/>
      <c r="AK281" s="117"/>
      <c r="AL281" s="117"/>
      <c r="AM281" s="116"/>
      <c r="AN281" s="117"/>
      <c r="AO281" s="117"/>
      <c r="AP281" s="116"/>
      <c r="AQ281" s="117"/>
    </row>
    <row r="282" spans="1:43" ht="21" customHeight="1">
      <c r="A282" s="186" t="s">
        <v>419</v>
      </c>
      <c r="B282" s="181" t="s">
        <v>328</v>
      </c>
      <c r="C282" s="188" t="s">
        <v>178</v>
      </c>
      <c r="D282" s="31" t="s">
        <v>179</v>
      </c>
      <c r="E282" s="22">
        <v>30</v>
      </c>
      <c r="F282" s="22">
        <v>15</v>
      </c>
      <c r="G282" s="24">
        <f>$G$77</f>
        <v>4.5999999999999999E-2</v>
      </c>
      <c r="H282" s="24">
        <f t="shared" si="125"/>
        <v>1.38</v>
      </c>
      <c r="I282" s="25">
        <f>H282+H283</f>
        <v>1.75</v>
      </c>
      <c r="J282" s="24">
        <f t="shared" si="126"/>
        <v>0.69</v>
      </c>
      <c r="K282" s="25">
        <f>J282+J283</f>
        <v>0.875</v>
      </c>
      <c r="L282" s="24"/>
      <c r="M282" s="24"/>
      <c r="N282" s="24"/>
      <c r="O282" s="24">
        <f>I282*$Q$7</f>
        <v>2.6249999999999999E-2</v>
      </c>
      <c r="P282" s="24">
        <f>K282*$Q$7</f>
        <v>1.3125E-2</v>
      </c>
      <c r="Q282" s="24"/>
      <c r="R282" s="24">
        <f>I282*$T$7</f>
        <v>0.59500000000000008</v>
      </c>
      <c r="S282" s="26">
        <f>K282*$T$7</f>
        <v>0.29750000000000004</v>
      </c>
      <c r="T282" s="24"/>
      <c r="U282" s="27">
        <f>I282*$W$7</f>
        <v>1.75E-4</v>
      </c>
      <c r="V282" s="27">
        <f>K282*$W$7</f>
        <v>8.7499999999999999E-5</v>
      </c>
      <c r="W282" s="24"/>
      <c r="X282" s="24">
        <f>I282*$Z$7</f>
        <v>1.3324499999999999</v>
      </c>
      <c r="Y282" s="24">
        <f>K282*$Z$7</f>
        <v>0.66622499999999996</v>
      </c>
      <c r="Z282" s="24"/>
      <c r="AA282" s="24">
        <f>I282+O282+R282+U282+X282</f>
        <v>3.703875</v>
      </c>
      <c r="AB282" s="24">
        <f>K282+P282+S282+V282+Y282</f>
        <v>1.8519375</v>
      </c>
      <c r="AC282" s="24">
        <f>AA282*$AE$7</f>
        <v>1.1111625000000001</v>
      </c>
      <c r="AD282" s="24">
        <f>AB282*$AE$7</f>
        <v>0.55558125000000003</v>
      </c>
      <c r="AE282" s="24"/>
      <c r="AF282" s="24">
        <f>(AA282+AC282)*$AH$7</f>
        <v>0.14445112499999999</v>
      </c>
      <c r="AG282" s="24">
        <f>(AB282+AD282)*$AH$7</f>
        <v>7.2225562499999993E-2</v>
      </c>
      <c r="AH282" s="24"/>
      <c r="AI282" s="116">
        <v>5.21</v>
      </c>
      <c r="AJ282" s="117">
        <v>2.6</v>
      </c>
      <c r="AK282" s="117">
        <f t="shared" ref="AK282:AK288" si="127">AI282*$AK$9</f>
        <v>5.4705000000000004</v>
      </c>
      <c r="AL282" s="117">
        <f t="shared" ref="AL282:AL288" si="128">AJ282*$AL$9</f>
        <v>2.7300000000000004</v>
      </c>
      <c r="AM282" s="116">
        <f t="shared" ref="AM282:AN288" si="129">AK282*$AO$7</f>
        <v>1.0941000000000001</v>
      </c>
      <c r="AN282" s="117">
        <f t="shared" si="129"/>
        <v>0.54600000000000015</v>
      </c>
      <c r="AO282" s="117"/>
      <c r="AP282" s="116">
        <f t="shared" ref="AP282:AQ288" si="130">AK282+AM282</f>
        <v>6.5646000000000004</v>
      </c>
      <c r="AQ282" s="117">
        <f t="shared" si="130"/>
        <v>3.2760000000000007</v>
      </c>
    </row>
    <row r="283" spans="1:43" ht="51.75" hidden="1" customHeight="1">
      <c r="A283" s="187"/>
      <c r="B283" s="182"/>
      <c r="C283" s="189"/>
      <c r="D283" s="31" t="s">
        <v>49</v>
      </c>
      <c r="E283" s="22">
        <v>10</v>
      </c>
      <c r="F283" s="22">
        <v>5</v>
      </c>
      <c r="G283" s="24">
        <f>$G$78</f>
        <v>3.6999999999999998E-2</v>
      </c>
      <c r="H283" s="24">
        <f t="shared" si="125"/>
        <v>0.37</v>
      </c>
      <c r="I283" s="25"/>
      <c r="J283" s="24">
        <f t="shared" si="126"/>
        <v>0.185</v>
      </c>
      <c r="K283" s="25"/>
      <c r="L283" s="24"/>
      <c r="M283" s="24"/>
      <c r="N283" s="24"/>
      <c r="O283" s="24"/>
      <c r="P283" s="24"/>
      <c r="Q283" s="24"/>
      <c r="R283" s="24"/>
      <c r="S283" s="26"/>
      <c r="T283" s="24"/>
      <c r="U283" s="27"/>
      <c r="V283" s="27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116"/>
      <c r="AJ283" s="117"/>
      <c r="AK283" s="117">
        <f t="shared" si="127"/>
        <v>0</v>
      </c>
      <c r="AL283" s="117">
        <f t="shared" si="128"/>
        <v>0</v>
      </c>
      <c r="AM283" s="116">
        <f t="shared" si="129"/>
        <v>0</v>
      </c>
      <c r="AN283" s="117">
        <f t="shared" si="129"/>
        <v>0</v>
      </c>
      <c r="AO283" s="117"/>
      <c r="AP283" s="116">
        <f t="shared" si="130"/>
        <v>0</v>
      </c>
      <c r="AQ283" s="117">
        <f t="shared" si="130"/>
        <v>0</v>
      </c>
    </row>
    <row r="284" spans="1:43" ht="38.25" customHeight="1">
      <c r="A284" s="186" t="s">
        <v>420</v>
      </c>
      <c r="B284" s="181" t="s">
        <v>326</v>
      </c>
      <c r="C284" s="188" t="s">
        <v>178</v>
      </c>
      <c r="D284" s="31" t="s">
        <v>179</v>
      </c>
      <c r="E284" s="22">
        <v>15</v>
      </c>
      <c r="F284" s="22">
        <v>10</v>
      </c>
      <c r="G284" s="24">
        <f>$G$77</f>
        <v>4.5999999999999999E-2</v>
      </c>
      <c r="H284" s="24">
        <f t="shared" si="125"/>
        <v>0.69</v>
      </c>
      <c r="I284" s="25">
        <f>H284+H285</f>
        <v>2.17</v>
      </c>
      <c r="J284" s="24">
        <f t="shared" si="126"/>
        <v>0.45999999999999996</v>
      </c>
      <c r="K284" s="25">
        <f>J284+J285</f>
        <v>1.5699999999999998</v>
      </c>
      <c r="L284" s="24"/>
      <c r="M284" s="24"/>
      <c r="N284" s="24"/>
      <c r="O284" s="24">
        <f>I284*$Q$7</f>
        <v>3.2549999999999996E-2</v>
      </c>
      <c r="P284" s="24">
        <f>K284*$Q$7</f>
        <v>2.3549999999999998E-2</v>
      </c>
      <c r="Q284" s="24"/>
      <c r="R284" s="24">
        <f>I284*$T$7</f>
        <v>0.73780000000000001</v>
      </c>
      <c r="S284" s="26">
        <f>K284*$T$7</f>
        <v>0.53379999999999994</v>
      </c>
      <c r="T284" s="24"/>
      <c r="U284" s="27">
        <f>I284*$W$7</f>
        <v>2.1700000000000002E-4</v>
      </c>
      <c r="V284" s="27">
        <f>K284*$W$7</f>
        <v>1.5699999999999999E-4</v>
      </c>
      <c r="W284" s="24"/>
      <c r="X284" s="24">
        <f>I284*$Z$7</f>
        <v>1.6522379999999999</v>
      </c>
      <c r="Y284" s="24">
        <f>K284*$Z$7</f>
        <v>1.1953979999999997</v>
      </c>
      <c r="Z284" s="24"/>
      <c r="AA284" s="24">
        <f>I284+O284+R284+U284+X284</f>
        <v>4.5928050000000002</v>
      </c>
      <c r="AB284" s="24">
        <f>K284+P284+S284+V284+Y284</f>
        <v>3.3229049999999996</v>
      </c>
      <c r="AC284" s="24">
        <f>AA284*$AE$7</f>
        <v>1.3778414999999999</v>
      </c>
      <c r="AD284" s="24">
        <f>AB284*$AE$7</f>
        <v>0.9968714999999998</v>
      </c>
      <c r="AE284" s="24"/>
      <c r="AF284" s="24">
        <f>(AA284+AC284)*$AH$7</f>
        <v>0.17911939499999999</v>
      </c>
      <c r="AG284" s="24">
        <f>(AB284+AD284)*$AH$7</f>
        <v>0.129593295</v>
      </c>
      <c r="AH284" s="24"/>
      <c r="AI284" s="116">
        <v>6.46</v>
      </c>
      <c r="AJ284" s="117">
        <v>4.67</v>
      </c>
      <c r="AK284" s="117">
        <f t="shared" si="127"/>
        <v>6.7830000000000004</v>
      </c>
      <c r="AL284" s="117">
        <f t="shared" si="128"/>
        <v>4.9035000000000002</v>
      </c>
      <c r="AM284" s="116">
        <f t="shared" si="129"/>
        <v>1.3566000000000003</v>
      </c>
      <c r="AN284" s="117">
        <f t="shared" si="129"/>
        <v>0.98070000000000013</v>
      </c>
      <c r="AO284" s="117"/>
      <c r="AP284" s="116">
        <f t="shared" si="130"/>
        <v>8.1396000000000015</v>
      </c>
      <c r="AQ284" s="117">
        <f t="shared" si="130"/>
        <v>5.8841999999999999</v>
      </c>
    </row>
    <row r="285" spans="1:43" ht="51.75" hidden="1" customHeight="1">
      <c r="A285" s="187"/>
      <c r="B285" s="182"/>
      <c r="C285" s="189"/>
      <c r="D285" s="31" t="s">
        <v>49</v>
      </c>
      <c r="E285" s="22">
        <v>40</v>
      </c>
      <c r="F285" s="22">
        <v>30</v>
      </c>
      <c r="G285" s="24">
        <f>$G$78</f>
        <v>3.6999999999999998E-2</v>
      </c>
      <c r="H285" s="24">
        <f t="shared" si="125"/>
        <v>1.48</v>
      </c>
      <c r="I285" s="25"/>
      <c r="J285" s="24">
        <f t="shared" si="126"/>
        <v>1.1099999999999999</v>
      </c>
      <c r="K285" s="25"/>
      <c r="L285" s="24"/>
      <c r="M285" s="24"/>
      <c r="N285" s="24"/>
      <c r="O285" s="24"/>
      <c r="P285" s="24"/>
      <c r="Q285" s="24"/>
      <c r="R285" s="24"/>
      <c r="S285" s="26"/>
      <c r="T285" s="24"/>
      <c r="U285" s="27"/>
      <c r="V285" s="27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116"/>
      <c r="AJ285" s="117"/>
      <c r="AK285" s="117">
        <f t="shared" si="127"/>
        <v>0</v>
      </c>
      <c r="AL285" s="117">
        <f t="shared" si="128"/>
        <v>0</v>
      </c>
      <c r="AM285" s="116">
        <f t="shared" si="129"/>
        <v>0</v>
      </c>
      <c r="AN285" s="117">
        <f t="shared" si="129"/>
        <v>0</v>
      </c>
      <c r="AO285" s="117"/>
      <c r="AP285" s="116">
        <f t="shared" si="130"/>
        <v>0</v>
      </c>
      <c r="AQ285" s="117">
        <f t="shared" si="130"/>
        <v>0</v>
      </c>
    </row>
    <row r="286" spans="1:43" ht="22.5" customHeight="1">
      <c r="A286" s="186" t="s">
        <v>421</v>
      </c>
      <c r="B286" s="181" t="s">
        <v>422</v>
      </c>
      <c r="C286" s="188" t="s">
        <v>178</v>
      </c>
      <c r="D286" s="31" t="s">
        <v>179</v>
      </c>
      <c r="E286" s="22">
        <v>10</v>
      </c>
      <c r="F286" s="22">
        <v>5</v>
      </c>
      <c r="G286" s="24">
        <f>$G$77</f>
        <v>4.5999999999999999E-2</v>
      </c>
      <c r="H286" s="24">
        <f t="shared" si="125"/>
        <v>0.45999999999999996</v>
      </c>
      <c r="I286" s="25">
        <f>H286+H287</f>
        <v>1.2</v>
      </c>
      <c r="J286" s="24">
        <f t="shared" si="126"/>
        <v>0.22999999999999998</v>
      </c>
      <c r="K286" s="25">
        <f>J286+J287</f>
        <v>0.6</v>
      </c>
      <c r="L286" s="24"/>
      <c r="M286" s="24"/>
      <c r="N286" s="24"/>
      <c r="O286" s="24">
        <f>I286*$Q$7</f>
        <v>1.7999999999999999E-2</v>
      </c>
      <c r="P286" s="24">
        <f>K286*$Q$7</f>
        <v>8.9999999999999993E-3</v>
      </c>
      <c r="Q286" s="24"/>
      <c r="R286" s="24">
        <f>I286*$T$7</f>
        <v>0.40800000000000003</v>
      </c>
      <c r="S286" s="26">
        <f>K286*$T$7</f>
        <v>0.20400000000000001</v>
      </c>
      <c r="T286" s="24"/>
      <c r="U286" s="27">
        <f>I286*$W$7</f>
        <v>1.2E-4</v>
      </c>
      <c r="V286" s="27">
        <f>K286*$W$7</f>
        <v>6.0000000000000002E-5</v>
      </c>
      <c r="W286" s="24"/>
      <c r="X286" s="24">
        <f>I286*$Z$7</f>
        <v>0.91367999999999994</v>
      </c>
      <c r="Y286" s="24">
        <f>K286*$Z$7</f>
        <v>0.45683999999999997</v>
      </c>
      <c r="Z286" s="24"/>
      <c r="AA286" s="24">
        <f>I286+O286+R286+U286+X286</f>
        <v>2.5397999999999996</v>
      </c>
      <c r="AB286" s="24">
        <f>K286+P286+S286+V286+Y286</f>
        <v>1.2698999999999998</v>
      </c>
      <c r="AC286" s="24">
        <f>AA286*$AE$7</f>
        <v>0.76193999999999984</v>
      </c>
      <c r="AD286" s="24">
        <f>AB286*$AE$7</f>
        <v>0.38096999999999992</v>
      </c>
      <c r="AE286" s="24"/>
      <c r="AF286" s="24">
        <f>(AA286+AC286)*$AH$7</f>
        <v>9.9052199999999993E-2</v>
      </c>
      <c r="AG286" s="24">
        <f>(AB286+AD286)*$AH$7</f>
        <v>4.9526099999999997E-2</v>
      </c>
      <c r="AH286" s="24"/>
      <c r="AI286" s="116">
        <v>3.57</v>
      </c>
      <c r="AJ286" s="117">
        <v>1.79</v>
      </c>
      <c r="AK286" s="117">
        <f t="shared" si="127"/>
        <v>3.7484999999999999</v>
      </c>
      <c r="AL286" s="117">
        <f t="shared" si="128"/>
        <v>1.8795000000000002</v>
      </c>
      <c r="AM286" s="116">
        <f t="shared" si="129"/>
        <v>0.74970000000000003</v>
      </c>
      <c r="AN286" s="117">
        <f t="shared" si="129"/>
        <v>0.37590000000000007</v>
      </c>
      <c r="AO286" s="117"/>
      <c r="AP286" s="116">
        <f t="shared" si="130"/>
        <v>4.4981999999999998</v>
      </c>
      <c r="AQ286" s="117">
        <f t="shared" si="130"/>
        <v>2.2554000000000003</v>
      </c>
    </row>
    <row r="287" spans="1:43" ht="51.75" hidden="1" customHeight="1">
      <c r="A287" s="187"/>
      <c r="B287" s="182"/>
      <c r="C287" s="189"/>
      <c r="D287" s="31" t="s">
        <v>49</v>
      </c>
      <c r="E287" s="22">
        <v>20</v>
      </c>
      <c r="F287" s="22">
        <v>10</v>
      </c>
      <c r="G287" s="24">
        <f>$G$78</f>
        <v>3.6999999999999998E-2</v>
      </c>
      <c r="H287" s="24">
        <f t="shared" si="125"/>
        <v>0.74</v>
      </c>
      <c r="I287" s="25"/>
      <c r="J287" s="24">
        <f t="shared" si="126"/>
        <v>0.37</v>
      </c>
      <c r="K287" s="25"/>
      <c r="L287" s="24"/>
      <c r="M287" s="24"/>
      <c r="N287" s="24"/>
      <c r="O287" s="24"/>
      <c r="P287" s="24"/>
      <c r="Q287" s="24"/>
      <c r="R287" s="24"/>
      <c r="S287" s="26"/>
      <c r="T287" s="24"/>
      <c r="U287" s="27"/>
      <c r="V287" s="27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116"/>
      <c r="AJ287" s="117"/>
      <c r="AK287" s="117">
        <f t="shared" si="127"/>
        <v>0</v>
      </c>
      <c r="AL287" s="117">
        <f t="shared" si="128"/>
        <v>0</v>
      </c>
      <c r="AM287" s="116">
        <f t="shared" si="129"/>
        <v>0</v>
      </c>
      <c r="AN287" s="117">
        <f t="shared" si="129"/>
        <v>0</v>
      </c>
      <c r="AO287" s="117"/>
      <c r="AP287" s="116">
        <f t="shared" si="130"/>
        <v>0</v>
      </c>
      <c r="AQ287" s="117">
        <f t="shared" si="130"/>
        <v>0</v>
      </c>
    </row>
    <row r="288" spans="1:43" ht="20.25" customHeight="1">
      <c r="A288" s="186" t="s">
        <v>423</v>
      </c>
      <c r="B288" s="181" t="s">
        <v>424</v>
      </c>
      <c r="C288" s="188" t="s">
        <v>178</v>
      </c>
      <c r="D288" s="31" t="s">
        <v>179</v>
      </c>
      <c r="E288" s="22">
        <v>10</v>
      </c>
      <c r="F288" s="22">
        <v>5</v>
      </c>
      <c r="G288" s="24">
        <f>$G$77</f>
        <v>4.5999999999999999E-2</v>
      </c>
      <c r="H288" s="24">
        <f t="shared" si="125"/>
        <v>0.45999999999999996</v>
      </c>
      <c r="I288" s="25">
        <f>H288+H289</f>
        <v>1.2</v>
      </c>
      <c r="J288" s="24">
        <f t="shared" si="126"/>
        <v>0.22999999999999998</v>
      </c>
      <c r="K288" s="25">
        <f>J288+J289</f>
        <v>0.6</v>
      </c>
      <c r="L288" s="24"/>
      <c r="M288" s="24"/>
      <c r="N288" s="24"/>
      <c r="O288" s="24">
        <f>I288*$Q$7</f>
        <v>1.7999999999999999E-2</v>
      </c>
      <c r="P288" s="24">
        <f>K288*$Q$7</f>
        <v>8.9999999999999993E-3</v>
      </c>
      <c r="Q288" s="24"/>
      <c r="R288" s="24">
        <f>I288*$T$7</f>
        <v>0.40800000000000003</v>
      </c>
      <c r="S288" s="26">
        <f>K288*$T$7</f>
        <v>0.20400000000000001</v>
      </c>
      <c r="T288" s="24"/>
      <c r="U288" s="27">
        <f>I288*$W$7</f>
        <v>1.2E-4</v>
      </c>
      <c r="V288" s="27">
        <f>K288*$W$7</f>
        <v>6.0000000000000002E-5</v>
      </c>
      <c r="W288" s="24"/>
      <c r="X288" s="24">
        <f>I288*$Z$7</f>
        <v>0.91367999999999994</v>
      </c>
      <c r="Y288" s="24">
        <f>K288*$Z$7</f>
        <v>0.45683999999999997</v>
      </c>
      <c r="Z288" s="24"/>
      <c r="AA288" s="24">
        <f>I288+O288+R288+U288+X288</f>
        <v>2.5397999999999996</v>
      </c>
      <c r="AB288" s="24">
        <f>K288+P288+S288+V288+Y288</f>
        <v>1.2698999999999998</v>
      </c>
      <c r="AC288" s="24">
        <f>AA288*$AE$7</f>
        <v>0.76193999999999984</v>
      </c>
      <c r="AD288" s="24">
        <f>AB288*$AE$7</f>
        <v>0.38096999999999992</v>
      </c>
      <c r="AE288" s="24"/>
      <c r="AF288" s="24">
        <f>(AA288+AC288)*$AH$7</f>
        <v>9.9052199999999993E-2</v>
      </c>
      <c r="AG288" s="24">
        <f>(AB288+AD288)*$AH$7</f>
        <v>4.9526099999999997E-2</v>
      </c>
      <c r="AH288" s="24"/>
      <c r="AI288" s="116">
        <v>3.57</v>
      </c>
      <c r="AJ288" s="117">
        <v>1.79</v>
      </c>
      <c r="AK288" s="117">
        <f t="shared" si="127"/>
        <v>3.7484999999999999</v>
      </c>
      <c r="AL288" s="117">
        <f t="shared" si="128"/>
        <v>1.8795000000000002</v>
      </c>
      <c r="AM288" s="116">
        <f t="shared" si="129"/>
        <v>0.74970000000000003</v>
      </c>
      <c r="AN288" s="117">
        <f t="shared" si="129"/>
        <v>0.37590000000000007</v>
      </c>
      <c r="AO288" s="117"/>
      <c r="AP288" s="116">
        <f t="shared" si="130"/>
        <v>4.4981999999999998</v>
      </c>
      <c r="AQ288" s="117">
        <f t="shared" si="130"/>
        <v>2.2554000000000003</v>
      </c>
    </row>
    <row r="289" spans="1:43" ht="51.75" hidden="1" customHeight="1">
      <c r="A289" s="187"/>
      <c r="B289" s="182"/>
      <c r="C289" s="189"/>
      <c r="D289" s="31" t="s">
        <v>49</v>
      </c>
      <c r="E289" s="22">
        <v>20</v>
      </c>
      <c r="F289" s="22">
        <v>10</v>
      </c>
      <c r="G289" s="24">
        <f>$G$78</f>
        <v>3.6999999999999998E-2</v>
      </c>
      <c r="H289" s="24">
        <f t="shared" si="125"/>
        <v>0.74</v>
      </c>
      <c r="I289" s="25"/>
      <c r="J289" s="24">
        <f t="shared" si="126"/>
        <v>0.37</v>
      </c>
      <c r="K289" s="25"/>
      <c r="L289" s="24"/>
      <c r="M289" s="24"/>
      <c r="N289" s="24"/>
      <c r="O289" s="24"/>
      <c r="P289" s="24"/>
      <c r="Q289" s="24"/>
      <c r="R289" s="24"/>
      <c r="S289" s="26"/>
      <c r="T289" s="24"/>
      <c r="U289" s="27"/>
      <c r="V289" s="27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116"/>
      <c r="AJ289" s="117"/>
      <c r="AK289" s="117"/>
      <c r="AL289" s="117"/>
      <c r="AM289" s="116"/>
      <c r="AN289" s="117"/>
      <c r="AO289" s="117"/>
      <c r="AP289" s="116"/>
      <c r="AQ289" s="117"/>
    </row>
    <row r="290" spans="1:43" ht="44.25" customHeight="1">
      <c r="A290" s="186" t="s">
        <v>425</v>
      </c>
      <c r="B290" s="181" t="s">
        <v>370</v>
      </c>
      <c r="C290" s="188" t="s">
        <v>178</v>
      </c>
      <c r="D290" s="31" t="s">
        <v>179</v>
      </c>
      <c r="E290" s="22">
        <v>60</v>
      </c>
      <c r="F290" s="22">
        <v>30</v>
      </c>
      <c r="G290" s="24">
        <f>$G$77</f>
        <v>4.5999999999999999E-2</v>
      </c>
      <c r="H290" s="24">
        <f t="shared" si="125"/>
        <v>2.76</v>
      </c>
      <c r="I290" s="25">
        <f>H290+H291</f>
        <v>3.8699999999999997</v>
      </c>
      <c r="J290" s="24">
        <f t="shared" si="126"/>
        <v>1.38</v>
      </c>
      <c r="K290" s="25">
        <f>J290+J291</f>
        <v>2.12</v>
      </c>
      <c r="L290" s="24"/>
      <c r="M290" s="24"/>
      <c r="N290" s="24"/>
      <c r="O290" s="24">
        <f>I290*$Q$7</f>
        <v>5.804999999999999E-2</v>
      </c>
      <c r="P290" s="24">
        <f>K290*$Q$7</f>
        <v>3.1800000000000002E-2</v>
      </c>
      <c r="Q290" s="24"/>
      <c r="R290" s="24">
        <f>I290*$T$7</f>
        <v>1.3158000000000001</v>
      </c>
      <c r="S290" s="26">
        <f>K290*$T$7</f>
        <v>0.72080000000000011</v>
      </c>
      <c r="T290" s="24"/>
      <c r="U290" s="27">
        <f>I290*$W$7</f>
        <v>3.8699999999999997E-4</v>
      </c>
      <c r="V290" s="27">
        <f>K290*$W$7</f>
        <v>2.1200000000000003E-4</v>
      </c>
      <c r="W290" s="24"/>
      <c r="X290" s="24">
        <f>I290*$Z$7</f>
        <v>2.9466179999999995</v>
      </c>
      <c r="Y290" s="24">
        <f>K290*$Z$7</f>
        <v>1.614168</v>
      </c>
      <c r="Z290" s="24"/>
      <c r="AA290" s="24">
        <f>I290+O290+R290+U290+X290</f>
        <v>8.1908549999999991</v>
      </c>
      <c r="AB290" s="24">
        <f>K290+P290+S290+V290+Y290</f>
        <v>4.48698</v>
      </c>
      <c r="AC290" s="24">
        <f>AA290*$AE$7</f>
        <v>2.4572564999999997</v>
      </c>
      <c r="AD290" s="24">
        <f>AB290*$AE$7</f>
        <v>1.3460939999999999</v>
      </c>
      <c r="AE290" s="24"/>
      <c r="AF290" s="24">
        <f>(AA290+AC290)*$AH$7</f>
        <v>0.31944334499999993</v>
      </c>
      <c r="AG290" s="24">
        <f>(AB290+AD290)*$AH$7</f>
        <v>0.17499221999999998</v>
      </c>
      <c r="AH290" s="24"/>
      <c r="AI290" s="116">
        <v>11.52</v>
      </c>
      <c r="AJ290" s="117">
        <v>6.31</v>
      </c>
      <c r="AK290" s="117">
        <f>AI290*$AK$9</f>
        <v>12.096</v>
      </c>
      <c r="AL290" s="117">
        <f>AJ290*$AL$9</f>
        <v>6.6254999999999997</v>
      </c>
      <c r="AM290" s="116">
        <f>AK290*$AO$7</f>
        <v>2.4192</v>
      </c>
      <c r="AN290" s="117">
        <f>AL290*$AO$7</f>
        <v>1.3250999999999999</v>
      </c>
      <c r="AO290" s="117"/>
      <c r="AP290" s="116">
        <f>AK290+AM290</f>
        <v>14.5152</v>
      </c>
      <c r="AQ290" s="117">
        <f>AL290+AN290</f>
        <v>7.9505999999999997</v>
      </c>
    </row>
    <row r="291" spans="1:43" ht="45.75" hidden="1" customHeight="1">
      <c r="A291" s="187"/>
      <c r="B291" s="182"/>
      <c r="C291" s="189"/>
      <c r="D291" s="31" t="s">
        <v>49</v>
      </c>
      <c r="E291" s="22">
        <v>30</v>
      </c>
      <c r="F291" s="22">
        <v>20</v>
      </c>
      <c r="G291" s="24">
        <f>$G$78</f>
        <v>3.6999999999999998E-2</v>
      </c>
      <c r="H291" s="24">
        <f t="shared" si="125"/>
        <v>1.1099999999999999</v>
      </c>
      <c r="I291" s="25"/>
      <c r="J291" s="24">
        <f t="shared" si="126"/>
        <v>0.74</v>
      </c>
      <c r="K291" s="25"/>
      <c r="L291" s="24"/>
      <c r="M291" s="24"/>
      <c r="N291" s="24"/>
      <c r="O291" s="24"/>
      <c r="P291" s="24"/>
      <c r="Q291" s="24"/>
      <c r="R291" s="24"/>
      <c r="S291" s="26"/>
      <c r="T291" s="24"/>
      <c r="U291" s="27"/>
      <c r="V291" s="27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116"/>
      <c r="AJ291" s="117"/>
      <c r="AK291" s="117"/>
      <c r="AL291" s="117"/>
      <c r="AM291" s="116"/>
      <c r="AN291" s="117"/>
      <c r="AO291" s="117"/>
      <c r="AP291" s="116"/>
      <c r="AQ291" s="117"/>
    </row>
    <row r="292" spans="1:43" s="145" customFormat="1">
      <c r="A292" s="135" t="s">
        <v>426</v>
      </c>
      <c r="B292" s="136" t="s">
        <v>427</v>
      </c>
      <c r="C292" s="137"/>
      <c r="D292" s="138"/>
      <c r="E292" s="139"/>
      <c r="F292" s="139"/>
      <c r="G292" s="140"/>
      <c r="H292" s="140"/>
      <c r="I292" s="140"/>
      <c r="J292" s="140"/>
      <c r="K292" s="140"/>
      <c r="L292" s="140"/>
      <c r="M292" s="140"/>
      <c r="N292" s="140"/>
      <c r="O292" s="140"/>
      <c r="P292" s="140"/>
      <c r="Q292" s="140"/>
      <c r="R292" s="140"/>
      <c r="S292" s="141"/>
      <c r="T292" s="140"/>
      <c r="U292" s="142"/>
      <c r="V292" s="142"/>
      <c r="W292" s="140"/>
      <c r="X292" s="140"/>
      <c r="Y292" s="140"/>
      <c r="Z292" s="140"/>
      <c r="AA292" s="140"/>
      <c r="AB292" s="140"/>
      <c r="AC292" s="140"/>
      <c r="AD292" s="140"/>
      <c r="AE292" s="140"/>
      <c r="AF292" s="140"/>
      <c r="AG292" s="140"/>
      <c r="AH292" s="140"/>
      <c r="AI292" s="143"/>
      <c r="AJ292" s="144"/>
      <c r="AK292" s="144"/>
      <c r="AL292" s="144"/>
      <c r="AM292" s="143"/>
      <c r="AN292" s="144"/>
      <c r="AO292" s="144"/>
      <c r="AP292" s="143"/>
      <c r="AQ292" s="144"/>
    </row>
    <row r="293" spans="1:43" ht="24" customHeight="1">
      <c r="A293" s="186" t="s">
        <v>428</v>
      </c>
      <c r="B293" s="181" t="s">
        <v>429</v>
      </c>
      <c r="C293" s="188" t="s">
        <v>178</v>
      </c>
      <c r="D293" s="31" t="s">
        <v>179</v>
      </c>
      <c r="E293" s="22">
        <v>10</v>
      </c>
      <c r="F293" s="22">
        <v>5</v>
      </c>
      <c r="G293" s="24">
        <f>$G$77</f>
        <v>4.5999999999999999E-2</v>
      </c>
      <c r="H293" s="24">
        <f t="shared" si="125"/>
        <v>0.45999999999999996</v>
      </c>
      <c r="I293" s="25">
        <f>H293+H294</f>
        <v>1.2</v>
      </c>
      <c r="J293" s="24">
        <f t="shared" si="126"/>
        <v>0.22999999999999998</v>
      </c>
      <c r="K293" s="25">
        <f>J293+J294</f>
        <v>0.6</v>
      </c>
      <c r="L293" s="24"/>
      <c r="M293" s="24"/>
      <c r="N293" s="24"/>
      <c r="O293" s="24">
        <f>I293*$Q$7</f>
        <v>1.7999999999999999E-2</v>
      </c>
      <c r="P293" s="24">
        <f>K293*$Q$7</f>
        <v>8.9999999999999993E-3</v>
      </c>
      <c r="Q293" s="24"/>
      <c r="R293" s="24">
        <f>I293*$T$7</f>
        <v>0.40800000000000003</v>
      </c>
      <c r="S293" s="26">
        <f>K293*$T$7</f>
        <v>0.20400000000000001</v>
      </c>
      <c r="T293" s="24"/>
      <c r="U293" s="27">
        <f>I293*$W$7</f>
        <v>1.2E-4</v>
      </c>
      <c r="V293" s="27">
        <f>K293*$W$7</f>
        <v>6.0000000000000002E-5</v>
      </c>
      <c r="W293" s="24"/>
      <c r="X293" s="24">
        <f>I293*$Z$7</f>
        <v>0.91367999999999994</v>
      </c>
      <c r="Y293" s="24">
        <f>K293*$Z$7</f>
        <v>0.45683999999999997</v>
      </c>
      <c r="Z293" s="24"/>
      <c r="AA293" s="24">
        <f>I293+O293+R293+U293+X293</f>
        <v>2.5397999999999996</v>
      </c>
      <c r="AB293" s="24">
        <f>K293+P293+S293+V293+Y293</f>
        <v>1.2698999999999998</v>
      </c>
      <c r="AC293" s="24">
        <f>AA293*$AE$7</f>
        <v>0.76193999999999984</v>
      </c>
      <c r="AD293" s="24">
        <f>AB293*$AE$7</f>
        <v>0.38096999999999992</v>
      </c>
      <c r="AE293" s="24"/>
      <c r="AF293" s="24">
        <f>(AA293+AC293)*$AH$7</f>
        <v>9.9052199999999993E-2</v>
      </c>
      <c r="AG293" s="24">
        <f>(AB293+AD293)*$AH$7</f>
        <v>4.9526099999999997E-2</v>
      </c>
      <c r="AH293" s="24"/>
      <c r="AI293" s="116">
        <v>3.57</v>
      </c>
      <c r="AJ293" s="117">
        <v>1.79</v>
      </c>
      <c r="AK293" s="117">
        <f t="shared" ref="AK293:AK301" si="131">AI293*$AK$9</f>
        <v>3.7484999999999999</v>
      </c>
      <c r="AL293" s="117">
        <f t="shared" ref="AL293:AL301" si="132">AJ293*$AL$9</f>
        <v>1.8795000000000002</v>
      </c>
      <c r="AM293" s="116">
        <f t="shared" ref="AM293:AN301" si="133">AK293*$AO$7</f>
        <v>0.74970000000000003</v>
      </c>
      <c r="AN293" s="117">
        <f t="shared" si="133"/>
        <v>0.37590000000000007</v>
      </c>
      <c r="AO293" s="117"/>
      <c r="AP293" s="116">
        <f t="shared" ref="AP293:AQ301" si="134">AK293+AM293</f>
        <v>4.4981999999999998</v>
      </c>
      <c r="AQ293" s="117">
        <f t="shared" si="134"/>
        <v>2.2554000000000003</v>
      </c>
    </row>
    <row r="294" spans="1:43" ht="51.75" hidden="1" customHeight="1">
      <c r="A294" s="187"/>
      <c r="B294" s="182"/>
      <c r="C294" s="189"/>
      <c r="D294" s="31" t="s">
        <v>49</v>
      </c>
      <c r="E294" s="22">
        <v>20</v>
      </c>
      <c r="F294" s="22">
        <v>10</v>
      </c>
      <c r="G294" s="24">
        <f>$G$78</f>
        <v>3.6999999999999998E-2</v>
      </c>
      <c r="H294" s="24">
        <f t="shared" si="125"/>
        <v>0.74</v>
      </c>
      <c r="I294" s="25"/>
      <c r="J294" s="24">
        <f t="shared" si="126"/>
        <v>0.37</v>
      </c>
      <c r="K294" s="25"/>
      <c r="L294" s="24"/>
      <c r="M294" s="24"/>
      <c r="N294" s="24"/>
      <c r="O294" s="24"/>
      <c r="P294" s="24"/>
      <c r="Q294" s="24"/>
      <c r="R294" s="24"/>
      <c r="S294" s="26"/>
      <c r="T294" s="24"/>
      <c r="U294" s="27"/>
      <c r="V294" s="27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116"/>
      <c r="AJ294" s="117"/>
      <c r="AK294" s="117">
        <f t="shared" si="131"/>
        <v>0</v>
      </c>
      <c r="AL294" s="117">
        <f t="shared" si="132"/>
        <v>0</v>
      </c>
      <c r="AM294" s="116">
        <f t="shared" si="133"/>
        <v>0</v>
      </c>
      <c r="AN294" s="117">
        <f t="shared" si="133"/>
        <v>0</v>
      </c>
      <c r="AO294" s="117"/>
      <c r="AP294" s="116">
        <f t="shared" si="134"/>
        <v>0</v>
      </c>
      <c r="AQ294" s="117">
        <f t="shared" si="134"/>
        <v>0</v>
      </c>
    </row>
    <row r="295" spans="1:43" ht="20.25" customHeight="1">
      <c r="A295" s="186" t="s">
        <v>430</v>
      </c>
      <c r="B295" s="181" t="s">
        <v>424</v>
      </c>
      <c r="C295" s="188" t="s">
        <v>178</v>
      </c>
      <c r="D295" s="31" t="s">
        <v>179</v>
      </c>
      <c r="E295" s="22">
        <v>10</v>
      </c>
      <c r="F295" s="22">
        <v>5</v>
      </c>
      <c r="G295" s="24">
        <f>$G$77</f>
        <v>4.5999999999999999E-2</v>
      </c>
      <c r="H295" s="24">
        <f t="shared" si="125"/>
        <v>0.45999999999999996</v>
      </c>
      <c r="I295" s="25">
        <f>H295+H296</f>
        <v>1.2</v>
      </c>
      <c r="J295" s="24">
        <f t="shared" si="126"/>
        <v>0.22999999999999998</v>
      </c>
      <c r="K295" s="25">
        <f>J295+J296</f>
        <v>0.6</v>
      </c>
      <c r="L295" s="24"/>
      <c r="M295" s="24"/>
      <c r="N295" s="24"/>
      <c r="O295" s="24">
        <f>I295*$Q$7</f>
        <v>1.7999999999999999E-2</v>
      </c>
      <c r="P295" s="24">
        <f>K295*$Q$7</f>
        <v>8.9999999999999993E-3</v>
      </c>
      <c r="Q295" s="24"/>
      <c r="R295" s="24">
        <f>I295*$T$7</f>
        <v>0.40800000000000003</v>
      </c>
      <c r="S295" s="26">
        <f>K295*$T$7</f>
        <v>0.20400000000000001</v>
      </c>
      <c r="T295" s="24"/>
      <c r="U295" s="27">
        <f>I295*$W$7</f>
        <v>1.2E-4</v>
      </c>
      <c r="V295" s="27">
        <f>K295*$W$7</f>
        <v>6.0000000000000002E-5</v>
      </c>
      <c r="W295" s="24"/>
      <c r="X295" s="24">
        <f>I295*$Z$7</f>
        <v>0.91367999999999994</v>
      </c>
      <c r="Y295" s="24">
        <f>K295*$Z$7</f>
        <v>0.45683999999999997</v>
      </c>
      <c r="Z295" s="24"/>
      <c r="AA295" s="24">
        <f>I295+O295+R295+U295+X295</f>
        <v>2.5397999999999996</v>
      </c>
      <c r="AB295" s="24">
        <f>K295+P295+S295+V295+Y295</f>
        <v>1.2698999999999998</v>
      </c>
      <c r="AC295" s="24">
        <f>AA295*$AE$7</f>
        <v>0.76193999999999984</v>
      </c>
      <c r="AD295" s="24">
        <f>AB295*$AE$7</f>
        <v>0.38096999999999992</v>
      </c>
      <c r="AE295" s="24"/>
      <c r="AF295" s="24">
        <f>(AA295+AC295)*$AH$7</f>
        <v>9.9052199999999993E-2</v>
      </c>
      <c r="AG295" s="24">
        <f>(AB295+AD295)*$AH$7</f>
        <v>4.9526099999999997E-2</v>
      </c>
      <c r="AH295" s="24"/>
      <c r="AI295" s="116">
        <v>3.57</v>
      </c>
      <c r="AJ295" s="117">
        <v>1.79</v>
      </c>
      <c r="AK295" s="117">
        <f t="shared" si="131"/>
        <v>3.7484999999999999</v>
      </c>
      <c r="AL295" s="117">
        <f t="shared" si="132"/>
        <v>1.8795000000000002</v>
      </c>
      <c r="AM295" s="116">
        <f t="shared" si="133"/>
        <v>0.74970000000000003</v>
      </c>
      <c r="AN295" s="117">
        <f t="shared" si="133"/>
        <v>0.37590000000000007</v>
      </c>
      <c r="AO295" s="117"/>
      <c r="AP295" s="116">
        <f t="shared" si="134"/>
        <v>4.4981999999999998</v>
      </c>
      <c r="AQ295" s="117">
        <f t="shared" si="134"/>
        <v>2.2554000000000003</v>
      </c>
    </row>
    <row r="296" spans="1:43" ht="0.75" customHeight="1">
      <c r="A296" s="187"/>
      <c r="B296" s="182"/>
      <c r="C296" s="189"/>
      <c r="D296" s="31" t="s">
        <v>49</v>
      </c>
      <c r="E296" s="22">
        <v>20</v>
      </c>
      <c r="F296" s="22">
        <v>10</v>
      </c>
      <c r="G296" s="24">
        <f>$G$78</f>
        <v>3.6999999999999998E-2</v>
      </c>
      <c r="H296" s="24">
        <f t="shared" si="125"/>
        <v>0.74</v>
      </c>
      <c r="I296" s="25"/>
      <c r="J296" s="24">
        <f t="shared" si="126"/>
        <v>0.37</v>
      </c>
      <c r="K296" s="25"/>
      <c r="L296" s="24"/>
      <c r="M296" s="24"/>
      <c r="N296" s="24"/>
      <c r="O296" s="24"/>
      <c r="P296" s="24"/>
      <c r="Q296" s="24"/>
      <c r="R296" s="24"/>
      <c r="S296" s="26"/>
      <c r="T296" s="24"/>
      <c r="U296" s="27"/>
      <c r="V296" s="27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116"/>
      <c r="AJ296" s="117"/>
      <c r="AK296" s="117">
        <f t="shared" si="131"/>
        <v>0</v>
      </c>
      <c r="AL296" s="117">
        <f t="shared" si="132"/>
        <v>0</v>
      </c>
      <c r="AM296" s="116">
        <f t="shared" si="133"/>
        <v>0</v>
      </c>
      <c r="AN296" s="117">
        <f t="shared" si="133"/>
        <v>0</v>
      </c>
      <c r="AO296" s="117"/>
      <c r="AP296" s="116">
        <f t="shared" si="134"/>
        <v>0</v>
      </c>
      <c r="AQ296" s="117">
        <f t="shared" si="134"/>
        <v>0</v>
      </c>
    </row>
    <row r="297" spans="1:43" ht="22.5" customHeight="1">
      <c r="A297" s="186" t="s">
        <v>431</v>
      </c>
      <c r="B297" s="181" t="s">
        <v>432</v>
      </c>
      <c r="C297" s="188" t="s">
        <v>178</v>
      </c>
      <c r="D297" s="31" t="s">
        <v>179</v>
      </c>
      <c r="E297" s="22">
        <v>10</v>
      </c>
      <c r="F297" s="22">
        <v>5</v>
      </c>
      <c r="G297" s="24">
        <f>$G$77</f>
        <v>4.5999999999999999E-2</v>
      </c>
      <c r="H297" s="24">
        <f t="shared" si="125"/>
        <v>0.45999999999999996</v>
      </c>
      <c r="I297" s="25">
        <f>H297+H298</f>
        <v>0.83</v>
      </c>
      <c r="J297" s="24">
        <f t="shared" si="126"/>
        <v>0.22999999999999998</v>
      </c>
      <c r="K297" s="25">
        <f>J297+J298</f>
        <v>0.41499999999999998</v>
      </c>
      <c r="L297" s="24"/>
      <c r="M297" s="24"/>
      <c r="N297" s="24"/>
      <c r="O297" s="24">
        <f>I297*$Q$7</f>
        <v>1.2449999999999999E-2</v>
      </c>
      <c r="P297" s="24">
        <f>K297*$Q$7</f>
        <v>6.2249999999999996E-3</v>
      </c>
      <c r="Q297" s="24"/>
      <c r="R297" s="24">
        <f>I297*$T$7</f>
        <v>0.28220000000000001</v>
      </c>
      <c r="S297" s="26">
        <f>K297*$T$7</f>
        <v>0.1411</v>
      </c>
      <c r="T297" s="24"/>
      <c r="U297" s="27">
        <f>I297*$W$7</f>
        <v>8.2999999999999998E-5</v>
      </c>
      <c r="V297" s="27">
        <f>K297*$W$7</f>
        <v>4.1499999999999999E-5</v>
      </c>
      <c r="W297" s="24"/>
      <c r="X297" s="24">
        <f>I297*$Z$7</f>
        <v>0.63196199999999991</v>
      </c>
      <c r="Y297" s="24">
        <f>K297*$Z$7</f>
        <v>0.31598099999999996</v>
      </c>
      <c r="Z297" s="24"/>
      <c r="AA297" s="24">
        <f>I297+O297+R297+U297+X297</f>
        <v>1.7566949999999999</v>
      </c>
      <c r="AB297" s="24">
        <f>K297+P297+S297+V297+Y297</f>
        <v>0.87834749999999995</v>
      </c>
      <c r="AC297" s="24">
        <f>AA297*$AE$7</f>
        <v>0.52700849999999999</v>
      </c>
      <c r="AD297" s="24">
        <f>AB297*$AE$7</f>
        <v>0.26350425</v>
      </c>
      <c r="AE297" s="24"/>
      <c r="AF297" s="24">
        <f>(AA297+AC297)*$AH$7</f>
        <v>6.8511104999999989E-2</v>
      </c>
      <c r="AG297" s="24">
        <f>(AB297+AD297)*$AH$7</f>
        <v>3.4255552499999994E-2</v>
      </c>
      <c r="AH297" s="24"/>
      <c r="AI297" s="116">
        <v>2.4700000000000002</v>
      </c>
      <c r="AJ297" s="117">
        <v>1.24</v>
      </c>
      <c r="AK297" s="117">
        <f t="shared" si="131"/>
        <v>2.5935000000000001</v>
      </c>
      <c r="AL297" s="117">
        <f t="shared" si="132"/>
        <v>1.302</v>
      </c>
      <c r="AM297" s="116">
        <f t="shared" si="133"/>
        <v>0.51870000000000005</v>
      </c>
      <c r="AN297" s="117">
        <f t="shared" si="133"/>
        <v>0.26040000000000002</v>
      </c>
      <c r="AO297" s="117"/>
      <c r="AP297" s="116">
        <f t="shared" si="134"/>
        <v>3.1122000000000001</v>
      </c>
      <c r="AQ297" s="117">
        <f t="shared" si="134"/>
        <v>1.5624</v>
      </c>
    </row>
    <row r="298" spans="1:43" ht="51.75" hidden="1" customHeight="1">
      <c r="A298" s="187"/>
      <c r="B298" s="182"/>
      <c r="C298" s="189"/>
      <c r="D298" s="31" t="s">
        <v>49</v>
      </c>
      <c r="E298" s="22">
        <v>10</v>
      </c>
      <c r="F298" s="22">
        <v>5</v>
      </c>
      <c r="G298" s="24">
        <f>$G$78</f>
        <v>3.6999999999999998E-2</v>
      </c>
      <c r="H298" s="24">
        <f t="shared" si="125"/>
        <v>0.37</v>
      </c>
      <c r="I298" s="25"/>
      <c r="J298" s="24">
        <f t="shared" si="126"/>
        <v>0.185</v>
      </c>
      <c r="K298" s="25"/>
      <c r="L298" s="24"/>
      <c r="M298" s="24"/>
      <c r="N298" s="24"/>
      <c r="O298" s="24"/>
      <c r="P298" s="24"/>
      <c r="Q298" s="24"/>
      <c r="R298" s="24"/>
      <c r="S298" s="26"/>
      <c r="T298" s="24"/>
      <c r="U298" s="27"/>
      <c r="V298" s="27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116"/>
      <c r="AJ298" s="117"/>
      <c r="AK298" s="117">
        <f t="shared" si="131"/>
        <v>0</v>
      </c>
      <c r="AL298" s="117">
        <f t="shared" si="132"/>
        <v>0</v>
      </c>
      <c r="AM298" s="116">
        <f t="shared" si="133"/>
        <v>0</v>
      </c>
      <c r="AN298" s="117">
        <f t="shared" si="133"/>
        <v>0</v>
      </c>
      <c r="AO298" s="117"/>
      <c r="AP298" s="116">
        <f t="shared" si="134"/>
        <v>0</v>
      </c>
      <c r="AQ298" s="117">
        <f t="shared" si="134"/>
        <v>0</v>
      </c>
    </row>
    <row r="299" spans="1:43" ht="21" customHeight="1">
      <c r="A299" s="186" t="s">
        <v>433</v>
      </c>
      <c r="B299" s="181" t="s">
        <v>294</v>
      </c>
      <c r="C299" s="188" t="s">
        <v>178</v>
      </c>
      <c r="D299" s="31" t="s">
        <v>179</v>
      </c>
      <c r="E299" s="22">
        <v>10</v>
      </c>
      <c r="F299" s="22">
        <v>5</v>
      </c>
      <c r="G299" s="24">
        <f>$G$77</f>
        <v>4.5999999999999999E-2</v>
      </c>
      <c r="H299" s="24">
        <f t="shared" si="125"/>
        <v>0.45999999999999996</v>
      </c>
      <c r="I299" s="25">
        <f>H299+H300</f>
        <v>1.2</v>
      </c>
      <c r="J299" s="24">
        <f t="shared" si="126"/>
        <v>0.22999999999999998</v>
      </c>
      <c r="K299" s="25">
        <f>J299+J300</f>
        <v>0.6</v>
      </c>
      <c r="L299" s="24"/>
      <c r="M299" s="24"/>
      <c r="N299" s="24"/>
      <c r="O299" s="24">
        <f>I299*$Q$7</f>
        <v>1.7999999999999999E-2</v>
      </c>
      <c r="P299" s="24">
        <f>K299*$Q$7</f>
        <v>8.9999999999999993E-3</v>
      </c>
      <c r="Q299" s="24"/>
      <c r="R299" s="24">
        <f>I299*$T$7</f>
        <v>0.40800000000000003</v>
      </c>
      <c r="S299" s="26">
        <f>K299*$T$7</f>
        <v>0.20400000000000001</v>
      </c>
      <c r="T299" s="24"/>
      <c r="U299" s="27">
        <f>I299*$W$7</f>
        <v>1.2E-4</v>
      </c>
      <c r="V299" s="27">
        <f>K299*$W$7</f>
        <v>6.0000000000000002E-5</v>
      </c>
      <c r="W299" s="24"/>
      <c r="X299" s="24">
        <f>I299*$Z$7</f>
        <v>0.91367999999999994</v>
      </c>
      <c r="Y299" s="24">
        <f>K299*$Z$7</f>
        <v>0.45683999999999997</v>
      </c>
      <c r="Z299" s="24"/>
      <c r="AA299" s="24">
        <f>I299+O299+R299+U299+X299</f>
        <v>2.5397999999999996</v>
      </c>
      <c r="AB299" s="24">
        <f>K299+P299+S299+V299+Y299</f>
        <v>1.2698999999999998</v>
      </c>
      <c r="AC299" s="24">
        <f>AA299*$AE$7</f>
        <v>0.76193999999999984</v>
      </c>
      <c r="AD299" s="24">
        <f>AB299*$AE$7</f>
        <v>0.38096999999999992</v>
      </c>
      <c r="AE299" s="24"/>
      <c r="AF299" s="24">
        <f>(AA299+AC299)*$AH$7</f>
        <v>9.9052199999999993E-2</v>
      </c>
      <c r="AG299" s="24">
        <f>(AB299+AD299)*$AH$7</f>
        <v>4.9526099999999997E-2</v>
      </c>
      <c r="AH299" s="24"/>
      <c r="AI299" s="116">
        <v>3.57</v>
      </c>
      <c r="AJ299" s="117">
        <v>1.79</v>
      </c>
      <c r="AK299" s="117">
        <f t="shared" si="131"/>
        <v>3.7484999999999999</v>
      </c>
      <c r="AL299" s="117">
        <f t="shared" si="132"/>
        <v>1.8795000000000002</v>
      </c>
      <c r="AM299" s="116">
        <f t="shared" si="133"/>
        <v>0.74970000000000003</v>
      </c>
      <c r="AN299" s="117">
        <f t="shared" si="133"/>
        <v>0.37590000000000007</v>
      </c>
      <c r="AO299" s="117"/>
      <c r="AP299" s="116">
        <f t="shared" si="134"/>
        <v>4.4981999999999998</v>
      </c>
      <c r="AQ299" s="117">
        <f t="shared" si="134"/>
        <v>2.2554000000000003</v>
      </c>
    </row>
    <row r="300" spans="1:43" ht="51.75" hidden="1" customHeight="1">
      <c r="A300" s="187"/>
      <c r="B300" s="182"/>
      <c r="C300" s="189"/>
      <c r="D300" s="31" t="s">
        <v>49</v>
      </c>
      <c r="E300" s="22">
        <v>20</v>
      </c>
      <c r="F300" s="22">
        <v>10</v>
      </c>
      <c r="G300" s="24">
        <f>$G$78</f>
        <v>3.6999999999999998E-2</v>
      </c>
      <c r="H300" s="24">
        <f t="shared" si="125"/>
        <v>0.74</v>
      </c>
      <c r="I300" s="25"/>
      <c r="J300" s="24">
        <f t="shared" si="126"/>
        <v>0.37</v>
      </c>
      <c r="K300" s="25"/>
      <c r="L300" s="24"/>
      <c r="M300" s="24"/>
      <c r="N300" s="24"/>
      <c r="O300" s="24"/>
      <c r="P300" s="24"/>
      <c r="Q300" s="24"/>
      <c r="R300" s="24"/>
      <c r="S300" s="26"/>
      <c r="T300" s="24"/>
      <c r="U300" s="27"/>
      <c r="V300" s="27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116"/>
      <c r="AJ300" s="117"/>
      <c r="AK300" s="117">
        <f t="shared" si="131"/>
        <v>0</v>
      </c>
      <c r="AL300" s="117">
        <f t="shared" si="132"/>
        <v>0</v>
      </c>
      <c r="AM300" s="116">
        <f t="shared" si="133"/>
        <v>0</v>
      </c>
      <c r="AN300" s="117">
        <f t="shared" si="133"/>
        <v>0</v>
      </c>
      <c r="AO300" s="117"/>
      <c r="AP300" s="116">
        <f t="shared" si="134"/>
        <v>0</v>
      </c>
      <c r="AQ300" s="117">
        <f t="shared" si="134"/>
        <v>0</v>
      </c>
    </row>
    <row r="301" spans="1:43" ht="20.25" customHeight="1">
      <c r="A301" s="186" t="s">
        <v>434</v>
      </c>
      <c r="B301" s="181" t="s">
        <v>400</v>
      </c>
      <c r="C301" s="188" t="s">
        <v>178</v>
      </c>
      <c r="D301" s="31" t="s">
        <v>179</v>
      </c>
      <c r="E301" s="22">
        <v>15</v>
      </c>
      <c r="F301" s="22">
        <v>10</v>
      </c>
      <c r="G301" s="24">
        <f>$G$77</f>
        <v>4.5999999999999999E-2</v>
      </c>
      <c r="H301" s="24">
        <f t="shared" si="125"/>
        <v>0.69</v>
      </c>
      <c r="I301" s="25">
        <f>H301+H302</f>
        <v>1.43</v>
      </c>
      <c r="J301" s="24">
        <f t="shared" si="126"/>
        <v>0.45999999999999996</v>
      </c>
      <c r="K301" s="25">
        <f>J301+J302</f>
        <v>0.83</v>
      </c>
      <c r="L301" s="24"/>
      <c r="M301" s="24"/>
      <c r="N301" s="24"/>
      <c r="O301" s="24">
        <f>I301*$Q$7</f>
        <v>2.1449999999999997E-2</v>
      </c>
      <c r="P301" s="24">
        <f>K301*$Q$7</f>
        <v>1.2449999999999999E-2</v>
      </c>
      <c r="Q301" s="24"/>
      <c r="R301" s="24">
        <f>I301*$T$7</f>
        <v>0.48620000000000002</v>
      </c>
      <c r="S301" s="26">
        <f>K301*$T$7</f>
        <v>0.28220000000000001</v>
      </c>
      <c r="T301" s="24"/>
      <c r="U301" s="27">
        <f>I301*$W$7</f>
        <v>1.4300000000000001E-4</v>
      </c>
      <c r="V301" s="27">
        <f>K301*$W$7</f>
        <v>8.2999999999999998E-5</v>
      </c>
      <c r="W301" s="24"/>
      <c r="X301" s="24">
        <f>I301*$Z$7</f>
        <v>1.0888019999999998</v>
      </c>
      <c r="Y301" s="24">
        <f>K301*$Z$7</f>
        <v>0.63196199999999991</v>
      </c>
      <c r="Z301" s="24"/>
      <c r="AA301" s="24">
        <f>I301+O301+R301+U301+X301</f>
        <v>3.0265949999999995</v>
      </c>
      <c r="AB301" s="24">
        <f>K301+P301+S301+V301+Y301</f>
        <v>1.7566949999999999</v>
      </c>
      <c r="AC301" s="24">
        <f>AA301*$AE$7</f>
        <v>0.9079784999999998</v>
      </c>
      <c r="AD301" s="24">
        <f>AB301*$AE$7</f>
        <v>0.52700849999999999</v>
      </c>
      <c r="AE301" s="24"/>
      <c r="AF301" s="24">
        <f>(AA301+AC301)*$AH$7</f>
        <v>0.11803720499999996</v>
      </c>
      <c r="AG301" s="24">
        <f>(AB301+AD301)*$AH$7</f>
        <v>6.8511104999999989E-2</v>
      </c>
      <c r="AH301" s="24"/>
      <c r="AI301" s="116">
        <v>4.25</v>
      </c>
      <c r="AJ301" s="117">
        <v>2.4700000000000002</v>
      </c>
      <c r="AK301" s="117">
        <f t="shared" si="131"/>
        <v>4.4625000000000004</v>
      </c>
      <c r="AL301" s="117">
        <f t="shared" si="132"/>
        <v>2.5935000000000001</v>
      </c>
      <c r="AM301" s="116">
        <f t="shared" si="133"/>
        <v>0.89250000000000007</v>
      </c>
      <c r="AN301" s="117">
        <f t="shared" si="133"/>
        <v>0.51870000000000005</v>
      </c>
      <c r="AO301" s="117"/>
      <c r="AP301" s="116">
        <f t="shared" si="134"/>
        <v>5.3550000000000004</v>
      </c>
      <c r="AQ301" s="117">
        <f t="shared" si="134"/>
        <v>3.1122000000000001</v>
      </c>
    </row>
    <row r="302" spans="1:43" ht="51.75" hidden="1" customHeight="1">
      <c r="A302" s="187"/>
      <c r="B302" s="182"/>
      <c r="C302" s="189"/>
      <c r="D302" s="31" t="s">
        <v>49</v>
      </c>
      <c r="E302" s="22">
        <v>20</v>
      </c>
      <c r="F302" s="22">
        <v>10</v>
      </c>
      <c r="G302" s="24">
        <f>$G$78</f>
        <v>3.6999999999999998E-2</v>
      </c>
      <c r="H302" s="24">
        <f t="shared" si="125"/>
        <v>0.74</v>
      </c>
      <c r="I302" s="25"/>
      <c r="J302" s="24">
        <f t="shared" si="126"/>
        <v>0.37</v>
      </c>
      <c r="K302" s="25"/>
      <c r="L302" s="24"/>
      <c r="M302" s="24"/>
      <c r="N302" s="24"/>
      <c r="O302" s="24"/>
      <c r="P302" s="24"/>
      <c r="Q302" s="24"/>
      <c r="R302" s="24"/>
      <c r="S302" s="26"/>
      <c r="T302" s="24"/>
      <c r="U302" s="27"/>
      <c r="V302" s="27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116"/>
      <c r="AJ302" s="117"/>
      <c r="AK302" s="117"/>
      <c r="AL302" s="117"/>
      <c r="AM302" s="116"/>
      <c r="AN302" s="117"/>
      <c r="AO302" s="117"/>
      <c r="AP302" s="116"/>
      <c r="AQ302" s="117"/>
    </row>
    <row r="303" spans="1:43">
      <c r="A303" s="114" t="s">
        <v>435</v>
      </c>
      <c r="B303" s="30" t="s">
        <v>436</v>
      </c>
      <c r="C303" s="115"/>
      <c r="D303" s="31"/>
      <c r="E303" s="22"/>
      <c r="F303" s="22"/>
      <c r="G303" s="24"/>
      <c r="H303" s="24"/>
      <c r="I303" s="25"/>
      <c r="J303" s="24"/>
      <c r="K303" s="25"/>
      <c r="L303" s="24"/>
      <c r="M303" s="24"/>
      <c r="N303" s="24"/>
      <c r="O303" s="24"/>
      <c r="P303" s="24"/>
      <c r="Q303" s="24"/>
      <c r="R303" s="24"/>
      <c r="S303" s="26"/>
      <c r="T303" s="24"/>
      <c r="U303" s="27"/>
      <c r="V303" s="27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116"/>
      <c r="AJ303" s="117"/>
      <c r="AK303" s="117"/>
      <c r="AL303" s="117"/>
      <c r="AM303" s="116"/>
      <c r="AN303" s="117"/>
      <c r="AO303" s="117"/>
      <c r="AP303" s="116"/>
      <c r="AQ303" s="117"/>
    </row>
    <row r="304" spans="1:43" ht="25.5" customHeight="1">
      <c r="A304" s="114" t="s">
        <v>437</v>
      </c>
      <c r="B304" s="30" t="s">
        <v>438</v>
      </c>
      <c r="C304" s="115" t="s">
        <v>439</v>
      </c>
      <c r="D304" s="31" t="s">
        <v>179</v>
      </c>
      <c r="E304" s="22">
        <v>15</v>
      </c>
      <c r="F304" s="22">
        <v>10</v>
      </c>
      <c r="G304" s="24">
        <f>$G$77</f>
        <v>4.5999999999999999E-2</v>
      </c>
      <c r="H304" s="24">
        <f t="shared" si="125"/>
        <v>0.69</v>
      </c>
      <c r="I304" s="25">
        <f>H304</f>
        <v>0.69</v>
      </c>
      <c r="J304" s="24">
        <f t="shared" si="126"/>
        <v>0.45999999999999996</v>
      </c>
      <c r="K304" s="25">
        <f>J304</f>
        <v>0.45999999999999996</v>
      </c>
      <c r="L304" s="24"/>
      <c r="M304" s="24"/>
      <c r="N304" s="24"/>
      <c r="O304" s="24">
        <f>I304*$Q$7</f>
        <v>1.0349999999999998E-2</v>
      </c>
      <c r="P304" s="24">
        <f>K304*$Q$7</f>
        <v>6.899999999999999E-3</v>
      </c>
      <c r="Q304" s="24"/>
      <c r="R304" s="24">
        <f>I304*$T$7</f>
        <v>0.2346</v>
      </c>
      <c r="S304" s="26">
        <f>K304*$T$7</f>
        <v>0.15640000000000001</v>
      </c>
      <c r="T304" s="24"/>
      <c r="U304" s="27">
        <f>I304*$W$7</f>
        <v>6.8999999999999997E-5</v>
      </c>
      <c r="V304" s="27">
        <f>K304*$W$7</f>
        <v>4.6E-5</v>
      </c>
      <c r="W304" s="24"/>
      <c r="X304" s="24">
        <f>I304*$Z$7</f>
        <v>0.52536599999999989</v>
      </c>
      <c r="Y304" s="24">
        <f>K304*$Z$7</f>
        <v>0.35024399999999994</v>
      </c>
      <c r="Z304" s="24"/>
      <c r="AA304" s="24">
        <f>I304+O304+R304+U304+X304</f>
        <v>1.4603849999999998</v>
      </c>
      <c r="AB304" s="24">
        <f>K304+P304+S304+V304+Y304</f>
        <v>0.97358999999999996</v>
      </c>
      <c r="AC304" s="24">
        <f t="shared" ref="AC304:AD307" si="135">AA304*$AE$7</f>
        <v>0.43811549999999994</v>
      </c>
      <c r="AD304" s="24">
        <f t="shared" si="135"/>
        <v>0.29207699999999998</v>
      </c>
      <c r="AE304" s="24"/>
      <c r="AF304" s="24">
        <f t="shared" ref="AF304:AG307" si="136">(AA304+AC304)*$AH$7</f>
        <v>5.6955014999999991E-2</v>
      </c>
      <c r="AG304" s="24">
        <f t="shared" si="136"/>
        <v>3.7970009999999992E-2</v>
      </c>
      <c r="AH304" s="24"/>
      <c r="AI304" s="116">
        <v>2.06</v>
      </c>
      <c r="AJ304" s="117">
        <v>1.37</v>
      </c>
      <c r="AK304" s="117">
        <f>AI304*$AK$9</f>
        <v>2.1630000000000003</v>
      </c>
      <c r="AL304" s="117">
        <f>AJ304*$AL$9</f>
        <v>1.4385000000000001</v>
      </c>
      <c r="AM304" s="116">
        <f t="shared" ref="AM304:AN307" si="137">AK304*$AO$7</f>
        <v>0.4326000000000001</v>
      </c>
      <c r="AN304" s="117">
        <f t="shared" si="137"/>
        <v>0.28770000000000001</v>
      </c>
      <c r="AO304" s="117"/>
      <c r="AP304" s="116">
        <f t="shared" ref="AP304:AQ307" si="138">AK304+AM304</f>
        <v>2.5956000000000001</v>
      </c>
      <c r="AQ304" s="117">
        <f t="shared" si="138"/>
        <v>1.7262000000000002</v>
      </c>
    </row>
    <row r="305" spans="1:43" ht="24" customHeight="1">
      <c r="A305" s="114" t="s">
        <v>440</v>
      </c>
      <c r="B305" s="30" t="s">
        <v>441</v>
      </c>
      <c r="C305" s="115" t="s">
        <v>178</v>
      </c>
      <c r="D305" s="31" t="s">
        <v>179</v>
      </c>
      <c r="E305" s="22">
        <v>10</v>
      </c>
      <c r="F305" s="22">
        <v>5</v>
      </c>
      <c r="G305" s="24">
        <f>$G$77</f>
        <v>4.5999999999999999E-2</v>
      </c>
      <c r="H305" s="24">
        <f t="shared" si="125"/>
        <v>0.45999999999999996</v>
      </c>
      <c r="I305" s="25">
        <f>H305</f>
        <v>0.45999999999999996</v>
      </c>
      <c r="J305" s="24">
        <f t="shared" si="126"/>
        <v>0.22999999999999998</v>
      </c>
      <c r="K305" s="25">
        <f>J305</f>
        <v>0.22999999999999998</v>
      </c>
      <c r="L305" s="24"/>
      <c r="M305" s="24"/>
      <c r="N305" s="24"/>
      <c r="O305" s="24">
        <f>I305*$Q$7</f>
        <v>6.899999999999999E-3</v>
      </c>
      <c r="P305" s="24">
        <f>K305*$Q$7</f>
        <v>3.4499999999999995E-3</v>
      </c>
      <c r="Q305" s="24"/>
      <c r="R305" s="24">
        <f>I305*$T$7</f>
        <v>0.15640000000000001</v>
      </c>
      <c r="S305" s="26">
        <f>K305*$T$7</f>
        <v>7.8200000000000006E-2</v>
      </c>
      <c r="T305" s="24"/>
      <c r="U305" s="27">
        <f>I305*$W$7</f>
        <v>4.6E-5</v>
      </c>
      <c r="V305" s="27">
        <f>K305*$W$7</f>
        <v>2.3E-5</v>
      </c>
      <c r="W305" s="24"/>
      <c r="X305" s="24">
        <f>I305*$Z$7</f>
        <v>0.35024399999999994</v>
      </c>
      <c r="Y305" s="24">
        <f>K305*$Z$7</f>
        <v>0.17512199999999997</v>
      </c>
      <c r="Z305" s="24"/>
      <c r="AA305" s="24">
        <f>I305+O305+R305+U305+X305</f>
        <v>0.97358999999999996</v>
      </c>
      <c r="AB305" s="24">
        <f>K305+P305+S305+V305+Y305</f>
        <v>0.48679499999999998</v>
      </c>
      <c r="AC305" s="24">
        <f t="shared" si="135"/>
        <v>0.29207699999999998</v>
      </c>
      <c r="AD305" s="24">
        <f t="shared" si="135"/>
        <v>0.14603849999999999</v>
      </c>
      <c r="AE305" s="24"/>
      <c r="AF305" s="24">
        <f t="shared" si="136"/>
        <v>3.7970009999999992E-2</v>
      </c>
      <c r="AG305" s="24">
        <f t="shared" si="136"/>
        <v>1.8985004999999996E-2</v>
      </c>
      <c r="AH305" s="24"/>
      <c r="AI305" s="116">
        <v>1.37</v>
      </c>
      <c r="AJ305" s="117">
        <v>0.68</v>
      </c>
      <c r="AK305" s="117">
        <f>AI305*$AK$9</f>
        <v>1.4385000000000001</v>
      </c>
      <c r="AL305" s="117">
        <f>AJ305*$AL$9</f>
        <v>0.71400000000000008</v>
      </c>
      <c r="AM305" s="116">
        <f t="shared" si="137"/>
        <v>0.28770000000000001</v>
      </c>
      <c r="AN305" s="117">
        <f t="shared" si="137"/>
        <v>0.14280000000000001</v>
      </c>
      <c r="AO305" s="117"/>
      <c r="AP305" s="116">
        <f t="shared" si="138"/>
        <v>1.7262000000000002</v>
      </c>
      <c r="AQ305" s="117">
        <f t="shared" si="138"/>
        <v>0.85680000000000012</v>
      </c>
    </row>
    <row r="306" spans="1:43" ht="21.75" customHeight="1">
      <c r="A306" s="114" t="s">
        <v>442</v>
      </c>
      <c r="B306" s="30" t="s">
        <v>443</v>
      </c>
      <c r="C306" s="115" t="s">
        <v>178</v>
      </c>
      <c r="D306" s="31" t="s">
        <v>179</v>
      </c>
      <c r="E306" s="22">
        <v>15</v>
      </c>
      <c r="F306" s="22">
        <v>3</v>
      </c>
      <c r="G306" s="24">
        <f>$G$77</f>
        <v>4.5999999999999999E-2</v>
      </c>
      <c r="H306" s="24">
        <f t="shared" si="125"/>
        <v>0.69</v>
      </c>
      <c r="I306" s="25">
        <f>H306</f>
        <v>0.69</v>
      </c>
      <c r="J306" s="24">
        <f t="shared" si="126"/>
        <v>0.13800000000000001</v>
      </c>
      <c r="K306" s="25">
        <f>J306</f>
        <v>0.13800000000000001</v>
      </c>
      <c r="L306" s="24"/>
      <c r="M306" s="24"/>
      <c r="N306" s="24"/>
      <c r="O306" s="24">
        <f>I306*$Q$7</f>
        <v>1.0349999999999998E-2</v>
      </c>
      <c r="P306" s="24">
        <f>K306*$Q$7</f>
        <v>2.0700000000000002E-3</v>
      </c>
      <c r="Q306" s="24"/>
      <c r="R306" s="24">
        <f>I306*$T$7</f>
        <v>0.2346</v>
      </c>
      <c r="S306" s="26">
        <f>K306*$T$7</f>
        <v>4.692000000000001E-2</v>
      </c>
      <c r="T306" s="24"/>
      <c r="U306" s="27">
        <f>I306*$W$7</f>
        <v>6.8999999999999997E-5</v>
      </c>
      <c r="V306" s="27">
        <f>K306*$W$7</f>
        <v>1.3800000000000002E-5</v>
      </c>
      <c r="W306" s="24"/>
      <c r="X306" s="24">
        <f>I306*$Z$7</f>
        <v>0.52536599999999989</v>
      </c>
      <c r="Y306" s="24">
        <f>K306*$Z$7</f>
        <v>0.10507320000000001</v>
      </c>
      <c r="Z306" s="24"/>
      <c r="AA306" s="24">
        <f>I306+O306+R306+U306+X306</f>
        <v>1.4603849999999998</v>
      </c>
      <c r="AB306" s="24">
        <f>K306+P306+S306+V306+Y306</f>
        <v>0.29207700000000003</v>
      </c>
      <c r="AC306" s="24">
        <f t="shared" si="135"/>
        <v>0.43811549999999994</v>
      </c>
      <c r="AD306" s="24">
        <f t="shared" si="135"/>
        <v>8.7623100000000009E-2</v>
      </c>
      <c r="AE306" s="24"/>
      <c r="AF306" s="24">
        <f t="shared" si="136"/>
        <v>5.6955014999999991E-2</v>
      </c>
      <c r="AG306" s="24">
        <f t="shared" si="136"/>
        <v>1.1391003E-2</v>
      </c>
      <c r="AH306" s="24"/>
      <c r="AI306" s="116">
        <v>2.06</v>
      </c>
      <c r="AJ306" s="117">
        <v>0.41</v>
      </c>
      <c r="AK306" s="117">
        <f>AI306*$AK$9</f>
        <v>2.1630000000000003</v>
      </c>
      <c r="AL306" s="117">
        <f>AJ306*$AL$9</f>
        <v>0.43049999999999999</v>
      </c>
      <c r="AM306" s="116">
        <f t="shared" si="137"/>
        <v>0.4326000000000001</v>
      </c>
      <c r="AN306" s="117">
        <f t="shared" si="137"/>
        <v>8.610000000000001E-2</v>
      </c>
      <c r="AO306" s="117"/>
      <c r="AP306" s="116">
        <f t="shared" si="138"/>
        <v>2.5956000000000001</v>
      </c>
      <c r="AQ306" s="117">
        <f t="shared" si="138"/>
        <v>0.51659999999999995</v>
      </c>
    </row>
    <row r="307" spans="1:43" ht="27.75" customHeight="1">
      <c r="A307" s="114" t="s">
        <v>444</v>
      </c>
      <c r="B307" s="30" t="s">
        <v>445</v>
      </c>
      <c r="C307" s="115" t="s">
        <v>178</v>
      </c>
      <c r="D307" s="31" t="s">
        <v>179</v>
      </c>
      <c r="E307" s="22">
        <v>5</v>
      </c>
      <c r="F307" s="22">
        <v>2</v>
      </c>
      <c r="G307" s="24">
        <f>$G$77</f>
        <v>4.5999999999999999E-2</v>
      </c>
      <c r="H307" s="24">
        <f t="shared" si="125"/>
        <v>0.22999999999999998</v>
      </c>
      <c r="I307" s="25">
        <f>H307</f>
        <v>0.22999999999999998</v>
      </c>
      <c r="J307" s="24">
        <f t="shared" si="126"/>
        <v>9.1999999999999998E-2</v>
      </c>
      <c r="K307" s="25">
        <f>J307</f>
        <v>9.1999999999999998E-2</v>
      </c>
      <c r="L307" s="24"/>
      <c r="M307" s="24"/>
      <c r="N307" s="24"/>
      <c r="O307" s="24">
        <f>I307*$Q$7</f>
        <v>3.4499999999999995E-3</v>
      </c>
      <c r="P307" s="24">
        <f>K307*$Q$7</f>
        <v>1.3799999999999999E-3</v>
      </c>
      <c r="Q307" s="24"/>
      <c r="R307" s="24">
        <f>I307*$T$7</f>
        <v>7.8200000000000006E-2</v>
      </c>
      <c r="S307" s="26">
        <f>K307*$T$7</f>
        <v>3.1280000000000002E-2</v>
      </c>
      <c r="T307" s="24"/>
      <c r="U307" s="27">
        <f>I307*$W$7</f>
        <v>2.3E-5</v>
      </c>
      <c r="V307" s="27">
        <f>K307*$W$7</f>
        <v>9.2E-6</v>
      </c>
      <c r="W307" s="24"/>
      <c r="X307" s="24">
        <f>I307*$Z$7</f>
        <v>0.17512199999999997</v>
      </c>
      <c r="Y307" s="24">
        <f>K307*$Z$7</f>
        <v>7.0048799999999994E-2</v>
      </c>
      <c r="Z307" s="24"/>
      <c r="AA307" s="24">
        <f>I307+O307+R307+U307+X307</f>
        <v>0.48679499999999998</v>
      </c>
      <c r="AB307" s="24">
        <f>K307+P307+S307+V307+Y307</f>
        <v>0.194718</v>
      </c>
      <c r="AC307" s="24">
        <f t="shared" si="135"/>
        <v>0.14603849999999999</v>
      </c>
      <c r="AD307" s="24">
        <f t="shared" si="135"/>
        <v>5.8415399999999999E-2</v>
      </c>
      <c r="AE307" s="24"/>
      <c r="AF307" s="24">
        <f t="shared" si="136"/>
        <v>1.8985004999999996E-2</v>
      </c>
      <c r="AG307" s="24">
        <f t="shared" si="136"/>
        <v>7.5940019999999999E-3</v>
      </c>
      <c r="AH307" s="24"/>
      <c r="AI307" s="116">
        <v>0.68</v>
      </c>
      <c r="AJ307" s="117">
        <v>0.27</v>
      </c>
      <c r="AK307" s="117">
        <f>AI307*$AK$9</f>
        <v>0.71400000000000008</v>
      </c>
      <c r="AL307" s="117">
        <f>AJ307*$AL$9</f>
        <v>0.28350000000000003</v>
      </c>
      <c r="AM307" s="116">
        <f t="shared" si="137"/>
        <v>0.14280000000000001</v>
      </c>
      <c r="AN307" s="117">
        <f t="shared" si="137"/>
        <v>5.6700000000000007E-2</v>
      </c>
      <c r="AO307" s="117"/>
      <c r="AP307" s="116">
        <f t="shared" si="138"/>
        <v>0.85680000000000012</v>
      </c>
      <c r="AQ307" s="117">
        <f t="shared" si="138"/>
        <v>0.34020000000000006</v>
      </c>
    </row>
    <row r="308" spans="1:43" s="128" customFormat="1">
      <c r="A308" s="129" t="s">
        <v>446</v>
      </c>
      <c r="B308" s="60" t="s">
        <v>447</v>
      </c>
      <c r="C308" s="124"/>
      <c r="D308" s="50"/>
      <c r="E308" s="51"/>
      <c r="F308" s="51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3"/>
      <c r="T308" s="52"/>
      <c r="U308" s="55"/>
      <c r="V308" s="55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125"/>
      <c r="AJ308" s="126"/>
      <c r="AK308" s="126"/>
      <c r="AL308" s="126"/>
      <c r="AM308" s="125"/>
      <c r="AN308" s="126"/>
      <c r="AO308" s="126"/>
      <c r="AP308" s="125"/>
      <c r="AQ308" s="126"/>
    </row>
    <row r="309" spans="1:43">
      <c r="A309" s="114" t="s">
        <v>448</v>
      </c>
      <c r="B309" s="30" t="s">
        <v>449</v>
      </c>
      <c r="C309" s="115"/>
      <c r="D309" s="31"/>
      <c r="E309" s="22"/>
      <c r="F309" s="22"/>
      <c r="G309" s="24"/>
      <c r="H309" s="24"/>
      <c r="I309" s="25"/>
      <c r="J309" s="24"/>
      <c r="K309" s="25"/>
      <c r="L309" s="24"/>
      <c r="M309" s="24"/>
      <c r="N309" s="24"/>
      <c r="O309" s="24"/>
      <c r="P309" s="24"/>
      <c r="Q309" s="24"/>
      <c r="R309" s="24"/>
      <c r="S309" s="26"/>
      <c r="T309" s="24"/>
      <c r="U309" s="27"/>
      <c r="V309" s="27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116"/>
      <c r="AJ309" s="117"/>
      <c r="AK309" s="117"/>
      <c r="AL309" s="117"/>
      <c r="AM309" s="116"/>
      <c r="AN309" s="117"/>
      <c r="AO309" s="117"/>
      <c r="AP309" s="116"/>
      <c r="AQ309" s="117"/>
    </row>
    <row r="310" spans="1:43" ht="30" customHeight="1">
      <c r="A310" s="186" t="s">
        <v>450</v>
      </c>
      <c r="B310" s="181" t="s">
        <v>451</v>
      </c>
      <c r="C310" s="188" t="s">
        <v>178</v>
      </c>
      <c r="D310" s="31" t="s">
        <v>179</v>
      </c>
      <c r="E310" s="22">
        <v>15</v>
      </c>
      <c r="F310" s="22">
        <v>10</v>
      </c>
      <c r="G310" s="24">
        <f>$G$77</f>
        <v>4.5999999999999999E-2</v>
      </c>
      <c r="H310" s="24">
        <f t="shared" si="125"/>
        <v>0.69</v>
      </c>
      <c r="I310" s="25">
        <f>H310+H311</f>
        <v>2.17</v>
      </c>
      <c r="J310" s="24">
        <f t="shared" si="126"/>
        <v>0.45999999999999996</v>
      </c>
      <c r="K310" s="25">
        <f>J310+J311</f>
        <v>1.5699999999999998</v>
      </c>
      <c r="L310" s="24"/>
      <c r="M310" s="24"/>
      <c r="N310" s="24"/>
      <c r="O310" s="24">
        <f>I310*$Q$7</f>
        <v>3.2549999999999996E-2</v>
      </c>
      <c r="P310" s="24">
        <f>K310*$Q$7</f>
        <v>2.3549999999999998E-2</v>
      </c>
      <c r="Q310" s="24"/>
      <c r="R310" s="24">
        <f>I310*$T$7</f>
        <v>0.73780000000000001</v>
      </c>
      <c r="S310" s="26">
        <f>K310*$T$7</f>
        <v>0.53379999999999994</v>
      </c>
      <c r="T310" s="24"/>
      <c r="U310" s="27">
        <f>I310*$W$7</f>
        <v>2.1700000000000002E-4</v>
      </c>
      <c r="V310" s="27">
        <f>K310*$W$7</f>
        <v>1.5699999999999999E-4</v>
      </c>
      <c r="W310" s="24"/>
      <c r="X310" s="24">
        <f>I310*$Z$7</f>
        <v>1.6522379999999999</v>
      </c>
      <c r="Y310" s="24">
        <f>K310*$Z$7</f>
        <v>1.1953979999999997</v>
      </c>
      <c r="Z310" s="24"/>
      <c r="AA310" s="24">
        <f>I310+O310+R310+U310+X310</f>
        <v>4.5928050000000002</v>
      </c>
      <c r="AB310" s="24">
        <f>K310+P310+S310+V310+Y310</f>
        <v>3.3229049999999996</v>
      </c>
      <c r="AC310" s="24">
        <f>AA310*$AE$7</f>
        <v>1.3778414999999999</v>
      </c>
      <c r="AD310" s="24">
        <f>AB310*$AE$7</f>
        <v>0.9968714999999998</v>
      </c>
      <c r="AE310" s="24"/>
      <c r="AF310" s="24">
        <f>(AA310+AC310)*$AH$7</f>
        <v>0.17911939499999999</v>
      </c>
      <c r="AG310" s="24">
        <f>(AB310+AD310)*$AH$7</f>
        <v>0.129593295</v>
      </c>
      <c r="AH310" s="24"/>
      <c r="AI310" s="116">
        <v>6.46</v>
      </c>
      <c r="AJ310" s="117">
        <v>4.67</v>
      </c>
      <c r="AK310" s="117">
        <f t="shared" ref="AK310:AK318" si="139">AI310*$AK$9</f>
        <v>6.7830000000000004</v>
      </c>
      <c r="AL310" s="117">
        <f t="shared" ref="AL310:AL322" si="140">AJ310*$AL$9</f>
        <v>4.9035000000000002</v>
      </c>
      <c r="AM310" s="116">
        <f t="shared" ref="AM310:AN322" si="141">AK310*$AO$7</f>
        <v>1.3566000000000003</v>
      </c>
      <c r="AN310" s="117">
        <f t="shared" si="141"/>
        <v>0.98070000000000013</v>
      </c>
      <c r="AO310" s="117"/>
      <c r="AP310" s="116">
        <f t="shared" ref="AP310:AQ322" si="142">AK310+AM310</f>
        <v>8.1396000000000015</v>
      </c>
      <c r="AQ310" s="117">
        <f t="shared" si="142"/>
        <v>5.8841999999999999</v>
      </c>
    </row>
    <row r="311" spans="1:43" ht="51.75" hidden="1" customHeight="1">
      <c r="A311" s="187"/>
      <c r="B311" s="182"/>
      <c r="C311" s="189"/>
      <c r="D311" s="31" t="s">
        <v>49</v>
      </c>
      <c r="E311" s="22">
        <v>40</v>
      </c>
      <c r="F311" s="22">
        <v>30</v>
      </c>
      <c r="G311" s="24">
        <f>$G$78</f>
        <v>3.6999999999999998E-2</v>
      </c>
      <c r="H311" s="24">
        <f t="shared" si="125"/>
        <v>1.48</v>
      </c>
      <c r="I311" s="25"/>
      <c r="J311" s="24">
        <f t="shared" si="126"/>
        <v>1.1099999999999999</v>
      </c>
      <c r="K311" s="25"/>
      <c r="L311" s="24"/>
      <c r="M311" s="24"/>
      <c r="N311" s="24"/>
      <c r="O311" s="24"/>
      <c r="P311" s="24"/>
      <c r="Q311" s="24"/>
      <c r="R311" s="24"/>
      <c r="S311" s="26"/>
      <c r="T311" s="24"/>
      <c r="U311" s="27"/>
      <c r="V311" s="27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116"/>
      <c r="AJ311" s="117"/>
      <c r="AK311" s="117">
        <f t="shared" si="139"/>
        <v>0</v>
      </c>
      <c r="AL311" s="117">
        <f t="shared" si="140"/>
        <v>0</v>
      </c>
      <c r="AM311" s="116">
        <f t="shared" si="141"/>
        <v>0</v>
      </c>
      <c r="AN311" s="117">
        <f t="shared" si="141"/>
        <v>0</v>
      </c>
      <c r="AO311" s="117"/>
      <c r="AP311" s="116">
        <f t="shared" si="142"/>
        <v>0</v>
      </c>
      <c r="AQ311" s="117">
        <f t="shared" si="142"/>
        <v>0</v>
      </c>
    </row>
    <row r="312" spans="1:43" ht="33.75" customHeight="1">
      <c r="A312" s="186" t="s">
        <v>452</v>
      </c>
      <c r="B312" s="181" t="s">
        <v>453</v>
      </c>
      <c r="C312" s="188" t="s">
        <v>178</v>
      </c>
      <c r="D312" s="31" t="s">
        <v>179</v>
      </c>
      <c r="E312" s="22">
        <v>15</v>
      </c>
      <c r="F312" s="22">
        <v>10</v>
      </c>
      <c r="G312" s="24">
        <f>$G$77</f>
        <v>4.5999999999999999E-2</v>
      </c>
      <c r="H312" s="24">
        <f t="shared" si="125"/>
        <v>0.69</v>
      </c>
      <c r="I312" s="25">
        <f>H312+H313</f>
        <v>2.54</v>
      </c>
      <c r="J312" s="24">
        <f t="shared" si="126"/>
        <v>0.45999999999999996</v>
      </c>
      <c r="K312" s="25">
        <f>J312+J313</f>
        <v>1.94</v>
      </c>
      <c r="L312" s="24"/>
      <c r="M312" s="24"/>
      <c r="N312" s="24"/>
      <c r="O312" s="24">
        <f>I312*$Q$7</f>
        <v>3.8100000000000002E-2</v>
      </c>
      <c r="P312" s="24">
        <f>K312*$Q$7</f>
        <v>2.9099999999999997E-2</v>
      </c>
      <c r="Q312" s="24"/>
      <c r="R312" s="24">
        <f>I312*$T$7</f>
        <v>0.86360000000000003</v>
      </c>
      <c r="S312" s="26">
        <f>K312*$T$7</f>
        <v>0.65960000000000008</v>
      </c>
      <c r="T312" s="24"/>
      <c r="U312" s="27">
        <f>I312*$W$7</f>
        <v>2.5399999999999999E-4</v>
      </c>
      <c r="V312" s="27">
        <f>K312*$W$7</f>
        <v>1.94E-4</v>
      </c>
      <c r="W312" s="24"/>
      <c r="X312" s="24">
        <f>I312*$Z$7</f>
        <v>1.933956</v>
      </c>
      <c r="Y312" s="24">
        <f>K312*$Z$7</f>
        <v>1.4771159999999999</v>
      </c>
      <c r="Z312" s="24"/>
      <c r="AA312" s="24">
        <f>I312+O312+R312+U312+X312</f>
        <v>5.3759100000000002</v>
      </c>
      <c r="AB312" s="24">
        <f>K312+P312+S312+V312+Y312</f>
        <v>4.1060099999999995</v>
      </c>
      <c r="AC312" s="24">
        <f>AA312*$AE$7</f>
        <v>1.612773</v>
      </c>
      <c r="AD312" s="24">
        <f>AB312*$AE$7</f>
        <v>1.2318029999999998</v>
      </c>
      <c r="AE312" s="24"/>
      <c r="AF312" s="24">
        <f>(AA312+AC312)*$AH$7</f>
        <v>0.20966049</v>
      </c>
      <c r="AG312" s="24">
        <f>(AB312+AD312)*$AH$7</f>
        <v>0.16013438999999996</v>
      </c>
      <c r="AH312" s="24"/>
      <c r="AI312" s="116">
        <v>7.56</v>
      </c>
      <c r="AJ312" s="117">
        <v>5.78</v>
      </c>
      <c r="AK312" s="117">
        <f t="shared" si="139"/>
        <v>7.9379999999999997</v>
      </c>
      <c r="AL312" s="117">
        <f t="shared" si="140"/>
        <v>6.0690000000000008</v>
      </c>
      <c r="AM312" s="116">
        <f t="shared" si="141"/>
        <v>1.5876000000000001</v>
      </c>
      <c r="AN312" s="117">
        <f t="shared" si="141"/>
        <v>1.2138000000000002</v>
      </c>
      <c r="AO312" s="117"/>
      <c r="AP312" s="116">
        <f t="shared" si="142"/>
        <v>9.5256000000000007</v>
      </c>
      <c r="AQ312" s="117">
        <f t="shared" si="142"/>
        <v>7.2828000000000008</v>
      </c>
    </row>
    <row r="313" spans="1:43" ht="51.75" hidden="1" customHeight="1">
      <c r="A313" s="187"/>
      <c r="B313" s="182"/>
      <c r="C313" s="189"/>
      <c r="D313" s="31" t="s">
        <v>49</v>
      </c>
      <c r="E313" s="22">
        <v>50</v>
      </c>
      <c r="F313" s="22">
        <v>40</v>
      </c>
      <c r="G313" s="24">
        <f>$G$78</f>
        <v>3.6999999999999998E-2</v>
      </c>
      <c r="H313" s="24">
        <f t="shared" si="125"/>
        <v>1.8499999999999999</v>
      </c>
      <c r="I313" s="25"/>
      <c r="J313" s="24">
        <f t="shared" si="126"/>
        <v>1.48</v>
      </c>
      <c r="K313" s="25"/>
      <c r="L313" s="24"/>
      <c r="M313" s="24"/>
      <c r="N313" s="24"/>
      <c r="O313" s="24"/>
      <c r="P313" s="24"/>
      <c r="Q313" s="24"/>
      <c r="R313" s="24"/>
      <c r="S313" s="26"/>
      <c r="T313" s="24"/>
      <c r="U313" s="27"/>
      <c r="V313" s="27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116"/>
      <c r="AJ313" s="117"/>
      <c r="AK313" s="117">
        <f t="shared" si="139"/>
        <v>0</v>
      </c>
      <c r="AL313" s="117">
        <f t="shared" si="140"/>
        <v>0</v>
      </c>
      <c r="AM313" s="116">
        <f t="shared" si="141"/>
        <v>0</v>
      </c>
      <c r="AN313" s="117">
        <f t="shared" si="141"/>
        <v>0</v>
      </c>
      <c r="AO313" s="117"/>
      <c r="AP313" s="116">
        <f t="shared" si="142"/>
        <v>0</v>
      </c>
      <c r="AQ313" s="117">
        <f t="shared" si="142"/>
        <v>0</v>
      </c>
    </row>
    <row r="314" spans="1:43" ht="41.25" customHeight="1">
      <c r="A314" s="186" t="s">
        <v>454</v>
      </c>
      <c r="B314" s="181" t="s">
        <v>455</v>
      </c>
      <c r="C314" s="188" t="s">
        <v>178</v>
      </c>
      <c r="D314" s="31" t="s">
        <v>179</v>
      </c>
      <c r="E314" s="22">
        <v>15</v>
      </c>
      <c r="F314" s="22">
        <v>10</v>
      </c>
      <c r="G314" s="24">
        <f>$G$77</f>
        <v>4.5999999999999999E-2</v>
      </c>
      <c r="H314" s="24">
        <f t="shared" si="125"/>
        <v>0.69</v>
      </c>
      <c r="I314" s="25">
        <f>H314+H315</f>
        <v>2.17</v>
      </c>
      <c r="J314" s="24">
        <f t="shared" si="126"/>
        <v>0.45999999999999996</v>
      </c>
      <c r="K314" s="25">
        <f>J314+J315</f>
        <v>1.5699999999999998</v>
      </c>
      <c r="L314" s="24"/>
      <c r="M314" s="24"/>
      <c r="N314" s="24"/>
      <c r="O314" s="24">
        <f>I314*$Q$7</f>
        <v>3.2549999999999996E-2</v>
      </c>
      <c r="P314" s="24">
        <f>K314*$Q$7</f>
        <v>2.3549999999999998E-2</v>
      </c>
      <c r="Q314" s="24"/>
      <c r="R314" s="24">
        <f>I314*$T$7</f>
        <v>0.73780000000000001</v>
      </c>
      <c r="S314" s="26">
        <f>K314*$T$7</f>
        <v>0.53379999999999994</v>
      </c>
      <c r="T314" s="24"/>
      <c r="U314" s="27">
        <f>I314*$W$7</f>
        <v>2.1700000000000002E-4</v>
      </c>
      <c r="V314" s="27">
        <f>K314*$W$7</f>
        <v>1.5699999999999999E-4</v>
      </c>
      <c r="W314" s="24"/>
      <c r="X314" s="24">
        <f>I314*$Z$7</f>
        <v>1.6522379999999999</v>
      </c>
      <c r="Y314" s="24">
        <f>K314*$Z$7</f>
        <v>1.1953979999999997</v>
      </c>
      <c r="Z314" s="24"/>
      <c r="AA314" s="24">
        <f>I314+O314+R314+U314+X314</f>
        <v>4.5928050000000002</v>
      </c>
      <c r="AB314" s="24">
        <f>K314+P314+S314+V314+Y314</f>
        <v>3.3229049999999996</v>
      </c>
      <c r="AC314" s="24">
        <f>AA314*$AE$7</f>
        <v>1.3778414999999999</v>
      </c>
      <c r="AD314" s="24">
        <f>AB314*$AE$7</f>
        <v>0.9968714999999998</v>
      </c>
      <c r="AE314" s="24"/>
      <c r="AF314" s="24">
        <f>(AA314+AC314)*$AH$7</f>
        <v>0.17911939499999999</v>
      </c>
      <c r="AG314" s="24">
        <f>(AB314+AD314)*$AH$7</f>
        <v>0.129593295</v>
      </c>
      <c r="AH314" s="24"/>
      <c r="AI314" s="116">
        <v>6.46</v>
      </c>
      <c r="AJ314" s="117">
        <v>4.67</v>
      </c>
      <c r="AK314" s="117">
        <f t="shared" si="139"/>
        <v>6.7830000000000004</v>
      </c>
      <c r="AL314" s="117">
        <f t="shared" si="140"/>
        <v>4.9035000000000002</v>
      </c>
      <c r="AM314" s="116">
        <f t="shared" si="141"/>
        <v>1.3566000000000003</v>
      </c>
      <c r="AN314" s="117">
        <f t="shared" si="141"/>
        <v>0.98070000000000013</v>
      </c>
      <c r="AO314" s="117"/>
      <c r="AP314" s="116">
        <f t="shared" si="142"/>
        <v>8.1396000000000015</v>
      </c>
      <c r="AQ314" s="117">
        <f t="shared" si="142"/>
        <v>5.8841999999999999</v>
      </c>
    </row>
    <row r="315" spans="1:43" ht="51.75" hidden="1" customHeight="1">
      <c r="A315" s="187"/>
      <c r="B315" s="182"/>
      <c r="C315" s="189"/>
      <c r="D315" s="31" t="s">
        <v>49</v>
      </c>
      <c r="E315" s="22">
        <v>40</v>
      </c>
      <c r="F315" s="22">
        <v>30</v>
      </c>
      <c r="G315" s="24">
        <f>$G$78</f>
        <v>3.6999999999999998E-2</v>
      </c>
      <c r="H315" s="24">
        <f t="shared" si="125"/>
        <v>1.48</v>
      </c>
      <c r="I315" s="25"/>
      <c r="J315" s="24">
        <f t="shared" si="126"/>
        <v>1.1099999999999999</v>
      </c>
      <c r="K315" s="25"/>
      <c r="L315" s="24"/>
      <c r="M315" s="24"/>
      <c r="N315" s="24"/>
      <c r="O315" s="24"/>
      <c r="P315" s="24"/>
      <c r="Q315" s="24"/>
      <c r="R315" s="24"/>
      <c r="S315" s="26"/>
      <c r="T315" s="24"/>
      <c r="U315" s="27"/>
      <c r="V315" s="27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116"/>
      <c r="AJ315" s="117"/>
      <c r="AK315" s="117">
        <f t="shared" si="139"/>
        <v>0</v>
      </c>
      <c r="AL315" s="117">
        <f t="shared" si="140"/>
        <v>0</v>
      </c>
      <c r="AM315" s="116">
        <f t="shared" si="141"/>
        <v>0</v>
      </c>
      <c r="AN315" s="117">
        <f t="shared" si="141"/>
        <v>0</v>
      </c>
      <c r="AO315" s="117"/>
      <c r="AP315" s="116">
        <f t="shared" si="142"/>
        <v>0</v>
      </c>
      <c r="AQ315" s="117">
        <f t="shared" si="142"/>
        <v>0</v>
      </c>
    </row>
    <row r="316" spans="1:43" ht="20.25" customHeight="1">
      <c r="A316" s="186" t="s">
        <v>456</v>
      </c>
      <c r="B316" s="181" t="s">
        <v>322</v>
      </c>
      <c r="C316" s="188" t="s">
        <v>178</v>
      </c>
      <c r="D316" s="31" t="s">
        <v>179</v>
      </c>
      <c r="E316" s="22">
        <v>30</v>
      </c>
      <c r="F316" s="22">
        <v>15</v>
      </c>
      <c r="G316" s="24">
        <f>$G$77</f>
        <v>4.5999999999999999E-2</v>
      </c>
      <c r="H316" s="24">
        <f t="shared" si="125"/>
        <v>1.38</v>
      </c>
      <c r="I316" s="25">
        <f>H316+H317</f>
        <v>1.75</v>
      </c>
      <c r="J316" s="24">
        <f t="shared" si="126"/>
        <v>0.69</v>
      </c>
      <c r="K316" s="25">
        <f>J316+J317</f>
        <v>0.875</v>
      </c>
      <c r="L316" s="24"/>
      <c r="M316" s="24"/>
      <c r="N316" s="24"/>
      <c r="O316" s="24">
        <f>I316*$Q$7</f>
        <v>2.6249999999999999E-2</v>
      </c>
      <c r="P316" s="24">
        <f>K316*$Q$7</f>
        <v>1.3125E-2</v>
      </c>
      <c r="Q316" s="24"/>
      <c r="R316" s="24">
        <f>I316*$T$7</f>
        <v>0.59500000000000008</v>
      </c>
      <c r="S316" s="26">
        <f>K316*$T$7</f>
        <v>0.29750000000000004</v>
      </c>
      <c r="T316" s="24"/>
      <c r="U316" s="27">
        <f>I316*$W$7</f>
        <v>1.75E-4</v>
      </c>
      <c r="V316" s="27">
        <f>K316*$W$7</f>
        <v>8.7499999999999999E-5</v>
      </c>
      <c r="W316" s="24"/>
      <c r="X316" s="24">
        <f>I316*$Z$7</f>
        <v>1.3324499999999999</v>
      </c>
      <c r="Y316" s="24">
        <f>K316*$Z$7</f>
        <v>0.66622499999999996</v>
      </c>
      <c r="Z316" s="24"/>
      <c r="AA316" s="24">
        <f>I316+O316+R316+U316+X316</f>
        <v>3.703875</v>
      </c>
      <c r="AB316" s="24">
        <f>K316+P316+S316+V316+Y316</f>
        <v>1.8519375</v>
      </c>
      <c r="AC316" s="24">
        <f>AA316*$AE$7</f>
        <v>1.1111625000000001</v>
      </c>
      <c r="AD316" s="24">
        <f>AB316*$AE$7</f>
        <v>0.55558125000000003</v>
      </c>
      <c r="AE316" s="24"/>
      <c r="AF316" s="24">
        <f>(AA316+AC316)*$AH$7</f>
        <v>0.14445112499999999</v>
      </c>
      <c r="AG316" s="24">
        <f>(AB316+AD316)*$AH$7</f>
        <v>7.2225562499999993E-2</v>
      </c>
      <c r="AH316" s="24"/>
      <c r="AI316" s="116">
        <v>5.21</v>
      </c>
      <c r="AJ316" s="117">
        <v>2.6</v>
      </c>
      <c r="AK316" s="117">
        <f t="shared" si="139"/>
        <v>5.4705000000000004</v>
      </c>
      <c r="AL316" s="117">
        <f t="shared" si="140"/>
        <v>2.7300000000000004</v>
      </c>
      <c r="AM316" s="116">
        <f t="shared" si="141"/>
        <v>1.0941000000000001</v>
      </c>
      <c r="AN316" s="117">
        <f t="shared" si="141"/>
        <v>0.54600000000000015</v>
      </c>
      <c r="AO316" s="117"/>
      <c r="AP316" s="116">
        <f t="shared" si="142"/>
        <v>6.5646000000000004</v>
      </c>
      <c r="AQ316" s="117">
        <f t="shared" si="142"/>
        <v>3.2760000000000007</v>
      </c>
    </row>
    <row r="317" spans="1:43" ht="3" hidden="1" customHeight="1">
      <c r="A317" s="187"/>
      <c r="B317" s="182"/>
      <c r="C317" s="189"/>
      <c r="D317" s="31" t="s">
        <v>49</v>
      </c>
      <c r="E317" s="22">
        <v>10</v>
      </c>
      <c r="F317" s="22">
        <v>5</v>
      </c>
      <c r="G317" s="24">
        <f>$G$78</f>
        <v>3.6999999999999998E-2</v>
      </c>
      <c r="H317" s="24">
        <f t="shared" si="125"/>
        <v>0.37</v>
      </c>
      <c r="I317" s="25"/>
      <c r="J317" s="24">
        <f t="shared" si="126"/>
        <v>0.185</v>
      </c>
      <c r="K317" s="25"/>
      <c r="L317" s="24"/>
      <c r="M317" s="24"/>
      <c r="N317" s="24"/>
      <c r="O317" s="24"/>
      <c r="P317" s="24"/>
      <c r="Q317" s="24"/>
      <c r="R317" s="24"/>
      <c r="S317" s="26"/>
      <c r="T317" s="24"/>
      <c r="U317" s="27"/>
      <c r="V317" s="27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116"/>
      <c r="AJ317" s="117"/>
      <c r="AK317" s="117">
        <f t="shared" si="139"/>
        <v>0</v>
      </c>
      <c r="AL317" s="117">
        <f t="shared" si="140"/>
        <v>0</v>
      </c>
      <c r="AM317" s="116">
        <f t="shared" si="141"/>
        <v>0</v>
      </c>
      <c r="AN317" s="117">
        <f t="shared" si="141"/>
        <v>0</v>
      </c>
      <c r="AO317" s="117"/>
      <c r="AP317" s="116">
        <f t="shared" si="142"/>
        <v>0</v>
      </c>
      <c r="AQ317" s="117">
        <f t="shared" si="142"/>
        <v>0</v>
      </c>
    </row>
    <row r="318" spans="1:43" ht="21" customHeight="1">
      <c r="A318" s="186" t="s">
        <v>457</v>
      </c>
      <c r="B318" s="181" t="s">
        <v>344</v>
      </c>
      <c r="C318" s="188" t="s">
        <v>178</v>
      </c>
      <c r="D318" s="31" t="s">
        <v>179</v>
      </c>
      <c r="E318" s="22">
        <v>30</v>
      </c>
      <c r="F318" s="22">
        <v>15</v>
      </c>
      <c r="G318" s="24">
        <f>$G$77</f>
        <v>4.5999999999999999E-2</v>
      </c>
      <c r="H318" s="24">
        <f t="shared" si="125"/>
        <v>1.38</v>
      </c>
      <c r="I318" s="25">
        <f>H318+H319</f>
        <v>1.75</v>
      </c>
      <c r="J318" s="24">
        <f t="shared" si="126"/>
        <v>0.69</v>
      </c>
      <c r="K318" s="25">
        <f>J318+J319</f>
        <v>0.875</v>
      </c>
      <c r="L318" s="24"/>
      <c r="M318" s="24"/>
      <c r="N318" s="24"/>
      <c r="O318" s="24">
        <f>I318*$Q$7</f>
        <v>2.6249999999999999E-2</v>
      </c>
      <c r="P318" s="24">
        <f>K318*$Q$7</f>
        <v>1.3125E-2</v>
      </c>
      <c r="Q318" s="24"/>
      <c r="R318" s="24">
        <f>I318*$T$7</f>
        <v>0.59500000000000008</v>
      </c>
      <c r="S318" s="26">
        <f>K318*$T$7</f>
        <v>0.29750000000000004</v>
      </c>
      <c r="T318" s="24"/>
      <c r="U318" s="27">
        <f>I318*$W$7</f>
        <v>1.75E-4</v>
      </c>
      <c r="V318" s="27">
        <f>K318*$W$7</f>
        <v>8.7499999999999999E-5</v>
      </c>
      <c r="W318" s="24"/>
      <c r="X318" s="24">
        <f>I318*$Z$7</f>
        <v>1.3324499999999999</v>
      </c>
      <c r="Y318" s="24">
        <f>K318*$Z$7</f>
        <v>0.66622499999999996</v>
      </c>
      <c r="Z318" s="24"/>
      <c r="AA318" s="24">
        <f>I318+O318+R318+U318+X318</f>
        <v>3.703875</v>
      </c>
      <c r="AB318" s="24">
        <f>K318+P318+S318+V318+Y318</f>
        <v>1.8519375</v>
      </c>
      <c r="AC318" s="24">
        <f>AA318*$AE$7</f>
        <v>1.1111625000000001</v>
      </c>
      <c r="AD318" s="24">
        <f>AB318*$AE$7</f>
        <v>0.55558125000000003</v>
      </c>
      <c r="AE318" s="24"/>
      <c r="AF318" s="24">
        <f>(AA318+AC318)*$AH$7</f>
        <v>0.14445112499999999</v>
      </c>
      <c r="AG318" s="24">
        <f>(AB318+AD318)*$AH$7</f>
        <v>7.2225562499999993E-2</v>
      </c>
      <c r="AH318" s="24"/>
      <c r="AI318" s="116">
        <v>5.21</v>
      </c>
      <c r="AJ318" s="117">
        <v>2.6</v>
      </c>
      <c r="AK318" s="117">
        <f t="shared" si="139"/>
        <v>5.4705000000000004</v>
      </c>
      <c r="AL318" s="117">
        <f t="shared" si="140"/>
        <v>2.7300000000000004</v>
      </c>
      <c r="AM318" s="116">
        <f t="shared" si="141"/>
        <v>1.0941000000000001</v>
      </c>
      <c r="AN318" s="117">
        <f t="shared" si="141"/>
        <v>0.54600000000000015</v>
      </c>
      <c r="AO318" s="117"/>
      <c r="AP318" s="116">
        <f t="shared" si="142"/>
        <v>6.5646000000000004</v>
      </c>
      <c r="AQ318" s="117">
        <f t="shared" si="142"/>
        <v>3.2760000000000007</v>
      </c>
    </row>
    <row r="319" spans="1:43" ht="51.75" hidden="1" customHeight="1">
      <c r="A319" s="187"/>
      <c r="B319" s="182"/>
      <c r="C319" s="189"/>
      <c r="D319" s="31" t="s">
        <v>49</v>
      </c>
      <c r="E319" s="22">
        <v>10</v>
      </c>
      <c r="F319" s="22">
        <v>5</v>
      </c>
      <c r="G319" s="24">
        <f>$G$78</f>
        <v>3.6999999999999998E-2</v>
      </c>
      <c r="H319" s="24">
        <f t="shared" si="125"/>
        <v>0.37</v>
      </c>
      <c r="I319" s="25"/>
      <c r="J319" s="24">
        <f t="shared" si="126"/>
        <v>0.185</v>
      </c>
      <c r="K319" s="25"/>
      <c r="L319" s="24"/>
      <c r="M319" s="24"/>
      <c r="N319" s="24"/>
      <c r="O319" s="24"/>
      <c r="P319" s="24"/>
      <c r="Q319" s="24"/>
      <c r="R319" s="24"/>
      <c r="S319" s="26"/>
      <c r="T319" s="24"/>
      <c r="U319" s="27"/>
      <c r="V319" s="27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116"/>
      <c r="AJ319" s="117"/>
      <c r="AK319" s="117"/>
      <c r="AL319" s="117">
        <f t="shared" si="140"/>
        <v>0</v>
      </c>
      <c r="AM319" s="116">
        <f t="shared" si="141"/>
        <v>0</v>
      </c>
      <c r="AN319" s="117">
        <f t="shared" si="141"/>
        <v>0</v>
      </c>
      <c r="AO319" s="117"/>
      <c r="AP319" s="116">
        <f t="shared" si="142"/>
        <v>0</v>
      </c>
      <c r="AQ319" s="117">
        <f t="shared" si="142"/>
        <v>0</v>
      </c>
    </row>
    <row r="320" spans="1:43" ht="22.5" customHeight="1">
      <c r="A320" s="186" t="s">
        <v>458</v>
      </c>
      <c r="B320" s="181" t="s">
        <v>290</v>
      </c>
      <c r="C320" s="188" t="s">
        <v>178</v>
      </c>
      <c r="D320" s="31" t="s">
        <v>179</v>
      </c>
      <c r="E320" s="22">
        <v>25</v>
      </c>
      <c r="F320" s="22">
        <v>15</v>
      </c>
      <c r="G320" s="24">
        <f>$G$77</f>
        <v>4.5999999999999999E-2</v>
      </c>
      <c r="H320" s="24">
        <f t="shared" si="125"/>
        <v>1.1499999999999999</v>
      </c>
      <c r="I320" s="25">
        <f>H320+H321</f>
        <v>1.89</v>
      </c>
      <c r="J320" s="24">
        <f t="shared" si="126"/>
        <v>0.69</v>
      </c>
      <c r="K320" s="25">
        <f>J320+J321</f>
        <v>1.2449999999999999</v>
      </c>
      <c r="L320" s="24"/>
      <c r="M320" s="24"/>
      <c r="N320" s="24"/>
      <c r="O320" s="24">
        <f>I320*$Q$7</f>
        <v>2.8349999999999997E-2</v>
      </c>
      <c r="P320" s="24">
        <f>K320*$Q$7</f>
        <v>1.8674999999999997E-2</v>
      </c>
      <c r="Q320" s="24"/>
      <c r="R320" s="24">
        <f>I320*$T$7</f>
        <v>0.64260000000000006</v>
      </c>
      <c r="S320" s="26">
        <f>K320*$T$7</f>
        <v>0.42330000000000001</v>
      </c>
      <c r="T320" s="24"/>
      <c r="U320" s="27">
        <f>I320*$W$7</f>
        <v>1.8899999999999999E-4</v>
      </c>
      <c r="V320" s="27">
        <f>K320*$W$7</f>
        <v>1.2449999999999999E-4</v>
      </c>
      <c r="W320" s="24"/>
      <c r="X320" s="24">
        <f>I320*$Z$7</f>
        <v>1.4390459999999998</v>
      </c>
      <c r="Y320" s="24">
        <f>K320*$Z$7</f>
        <v>0.94794299999999987</v>
      </c>
      <c r="Z320" s="24"/>
      <c r="AA320" s="24">
        <f>I320+O320+R320+U320+X320</f>
        <v>4.0001850000000001</v>
      </c>
      <c r="AB320" s="24">
        <f>K320+P320+S320+V320+Y320</f>
        <v>2.6350425</v>
      </c>
      <c r="AC320" s="24">
        <f>AA320*$AE$7</f>
        <v>1.2000554999999999</v>
      </c>
      <c r="AD320" s="24">
        <f>AB320*$AE$7</f>
        <v>0.79051274999999999</v>
      </c>
      <c r="AE320" s="24"/>
      <c r="AF320" s="24">
        <f>(AA320+AC320)*$AH$7</f>
        <v>0.15600721499999998</v>
      </c>
      <c r="AG320" s="24">
        <f>(AB320+AD320)*$AH$7</f>
        <v>0.1027666575</v>
      </c>
      <c r="AH320" s="24"/>
      <c r="AI320" s="116">
        <v>5.63</v>
      </c>
      <c r="AJ320" s="117">
        <v>3.71</v>
      </c>
      <c r="AK320" s="117">
        <f>AI320*$AK$9</f>
        <v>5.9115000000000002</v>
      </c>
      <c r="AL320" s="117">
        <f t="shared" si="140"/>
        <v>3.8955000000000002</v>
      </c>
      <c r="AM320" s="116">
        <f t="shared" si="141"/>
        <v>1.1823000000000001</v>
      </c>
      <c r="AN320" s="117">
        <f t="shared" si="141"/>
        <v>0.77910000000000013</v>
      </c>
      <c r="AO320" s="117"/>
      <c r="AP320" s="116">
        <f t="shared" si="142"/>
        <v>7.0937999999999999</v>
      </c>
      <c r="AQ320" s="117">
        <f t="shared" si="142"/>
        <v>4.6745999999999999</v>
      </c>
    </row>
    <row r="321" spans="1:43" ht="51.75" hidden="1" customHeight="1">
      <c r="A321" s="187"/>
      <c r="B321" s="182"/>
      <c r="C321" s="189"/>
      <c r="D321" s="31" t="s">
        <v>49</v>
      </c>
      <c r="E321" s="22">
        <v>20</v>
      </c>
      <c r="F321" s="22">
        <v>15</v>
      </c>
      <c r="G321" s="24">
        <f>$G$78</f>
        <v>3.6999999999999998E-2</v>
      </c>
      <c r="H321" s="24">
        <f t="shared" si="125"/>
        <v>0.74</v>
      </c>
      <c r="I321" s="25"/>
      <c r="J321" s="24">
        <f t="shared" si="126"/>
        <v>0.55499999999999994</v>
      </c>
      <c r="K321" s="25"/>
      <c r="L321" s="24"/>
      <c r="M321" s="24"/>
      <c r="N321" s="24"/>
      <c r="O321" s="24"/>
      <c r="P321" s="24"/>
      <c r="Q321" s="24"/>
      <c r="R321" s="24"/>
      <c r="S321" s="26"/>
      <c r="T321" s="24"/>
      <c r="U321" s="27"/>
      <c r="V321" s="27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116"/>
      <c r="AJ321" s="117"/>
      <c r="AK321" s="117">
        <f>AI321*$AK$9</f>
        <v>0</v>
      </c>
      <c r="AL321" s="117">
        <f t="shared" si="140"/>
        <v>0</v>
      </c>
      <c r="AM321" s="116"/>
      <c r="AN321" s="117">
        <f t="shared" si="141"/>
        <v>0</v>
      </c>
      <c r="AO321" s="117"/>
      <c r="AP321" s="116">
        <f t="shared" si="142"/>
        <v>0</v>
      </c>
      <c r="AQ321" s="117">
        <f t="shared" si="142"/>
        <v>0</v>
      </c>
    </row>
    <row r="322" spans="1:43" ht="30" customHeight="1">
      <c r="A322" s="186" t="s">
        <v>459</v>
      </c>
      <c r="B322" s="181" t="s">
        <v>460</v>
      </c>
      <c r="C322" s="188" t="s">
        <v>178</v>
      </c>
      <c r="D322" s="31" t="s">
        <v>179</v>
      </c>
      <c r="E322" s="22">
        <v>20</v>
      </c>
      <c r="F322" s="22">
        <v>10</v>
      </c>
      <c r="G322" s="24">
        <f>$G$77</f>
        <v>4.5999999999999999E-2</v>
      </c>
      <c r="H322" s="24">
        <f t="shared" si="125"/>
        <v>0.91999999999999993</v>
      </c>
      <c r="I322" s="25">
        <f>H322+H323</f>
        <v>2.0299999999999998</v>
      </c>
      <c r="J322" s="24">
        <f t="shared" si="126"/>
        <v>0.45999999999999996</v>
      </c>
      <c r="K322" s="25">
        <f>J322+J323</f>
        <v>1.2</v>
      </c>
      <c r="L322" s="24"/>
      <c r="M322" s="24"/>
      <c r="N322" s="24"/>
      <c r="O322" s="24">
        <f>I322*$Q$7</f>
        <v>3.0449999999999994E-2</v>
      </c>
      <c r="P322" s="24">
        <f>K322*$Q$7</f>
        <v>1.7999999999999999E-2</v>
      </c>
      <c r="Q322" s="24"/>
      <c r="R322" s="24">
        <f>I322*$T$7</f>
        <v>0.69020000000000004</v>
      </c>
      <c r="S322" s="26">
        <f>K322*$T$7</f>
        <v>0.40800000000000003</v>
      </c>
      <c r="T322" s="24"/>
      <c r="U322" s="27">
        <f>I322*$W$7</f>
        <v>2.03E-4</v>
      </c>
      <c r="V322" s="27">
        <f>K322*$W$7</f>
        <v>1.2E-4</v>
      </c>
      <c r="W322" s="24"/>
      <c r="X322" s="24">
        <f>I322*$Z$7</f>
        <v>1.5456419999999997</v>
      </c>
      <c r="Y322" s="24">
        <f>K322*$Z$7</f>
        <v>0.91367999999999994</v>
      </c>
      <c r="Z322" s="24"/>
      <c r="AA322" s="24">
        <f>I322+O322+R322+U322+X322</f>
        <v>4.2964949999999993</v>
      </c>
      <c r="AB322" s="24">
        <f>K322+P322+S322+V322+Y322</f>
        <v>2.5397999999999996</v>
      </c>
      <c r="AC322" s="24">
        <f>AA322*$AE$7</f>
        <v>1.2889484999999998</v>
      </c>
      <c r="AD322" s="24">
        <f>AB322*$AE$7</f>
        <v>0.76193999999999984</v>
      </c>
      <c r="AE322" s="24"/>
      <c r="AF322" s="24">
        <f>(AA322+AC322)*$AH$7</f>
        <v>0.16756330499999997</v>
      </c>
      <c r="AG322" s="24">
        <f>(AB322+AD322)*$AH$7</f>
        <v>9.9052199999999993E-2</v>
      </c>
      <c r="AH322" s="24"/>
      <c r="AI322" s="116">
        <v>6.04</v>
      </c>
      <c r="AJ322" s="117">
        <v>3.57</v>
      </c>
      <c r="AK322" s="117">
        <f>AI322*$AK$9</f>
        <v>6.3420000000000005</v>
      </c>
      <c r="AL322" s="117">
        <f t="shared" si="140"/>
        <v>3.7484999999999999</v>
      </c>
      <c r="AM322" s="116">
        <f>AK322*$AO$7</f>
        <v>1.2684000000000002</v>
      </c>
      <c r="AN322" s="117">
        <f t="shared" si="141"/>
        <v>0.74970000000000003</v>
      </c>
      <c r="AO322" s="117"/>
      <c r="AP322" s="116">
        <f t="shared" si="142"/>
        <v>7.6104000000000003</v>
      </c>
      <c r="AQ322" s="117">
        <f t="shared" si="142"/>
        <v>4.4981999999999998</v>
      </c>
    </row>
    <row r="323" spans="1:43" ht="11.25" hidden="1" customHeight="1">
      <c r="A323" s="187"/>
      <c r="B323" s="182"/>
      <c r="C323" s="189"/>
      <c r="D323" s="31" t="s">
        <v>49</v>
      </c>
      <c r="E323" s="22">
        <v>30</v>
      </c>
      <c r="F323" s="22">
        <v>20</v>
      </c>
      <c r="G323" s="24">
        <f>$G$78</f>
        <v>3.6999999999999998E-2</v>
      </c>
      <c r="H323" s="24">
        <f t="shared" si="125"/>
        <v>1.1099999999999999</v>
      </c>
      <c r="I323" s="25"/>
      <c r="J323" s="24">
        <f t="shared" si="126"/>
        <v>0.74</v>
      </c>
      <c r="K323" s="25"/>
      <c r="L323" s="24"/>
      <c r="M323" s="24"/>
      <c r="N323" s="24"/>
      <c r="O323" s="24"/>
      <c r="P323" s="24"/>
      <c r="Q323" s="24"/>
      <c r="R323" s="24"/>
      <c r="S323" s="26"/>
      <c r="T323" s="24"/>
      <c r="U323" s="27"/>
      <c r="V323" s="27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116"/>
      <c r="AJ323" s="117"/>
      <c r="AK323" s="117"/>
      <c r="AL323" s="117"/>
      <c r="AM323" s="116"/>
      <c r="AN323" s="117"/>
      <c r="AO323" s="117"/>
      <c r="AP323" s="116"/>
      <c r="AQ323" s="117"/>
    </row>
    <row r="324" spans="1:43">
      <c r="A324" s="114" t="s">
        <v>461</v>
      </c>
      <c r="B324" s="30" t="s">
        <v>402</v>
      </c>
      <c r="C324" s="115"/>
      <c r="D324" s="31"/>
      <c r="E324" s="22"/>
      <c r="F324" s="22"/>
      <c r="G324" s="24"/>
      <c r="H324" s="24"/>
      <c r="I324" s="25"/>
      <c r="J324" s="24"/>
      <c r="K324" s="25"/>
      <c r="L324" s="24"/>
      <c r="M324" s="24"/>
      <c r="N324" s="24"/>
      <c r="O324" s="24"/>
      <c r="P324" s="24"/>
      <c r="Q324" s="24"/>
      <c r="R324" s="24"/>
      <c r="S324" s="26"/>
      <c r="T324" s="24"/>
      <c r="U324" s="27"/>
      <c r="V324" s="27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116"/>
      <c r="AJ324" s="117"/>
      <c r="AK324" s="117"/>
      <c r="AL324" s="117"/>
      <c r="AM324" s="116"/>
      <c r="AN324" s="117"/>
      <c r="AO324" s="117"/>
      <c r="AP324" s="116"/>
      <c r="AQ324" s="117"/>
    </row>
    <row r="325" spans="1:43" ht="19.5" customHeight="1">
      <c r="A325" s="186" t="s">
        <v>462</v>
      </c>
      <c r="B325" s="181" t="s">
        <v>463</v>
      </c>
      <c r="C325" s="188" t="s">
        <v>178</v>
      </c>
      <c r="D325" s="31" t="s">
        <v>179</v>
      </c>
      <c r="E325" s="22">
        <v>25</v>
      </c>
      <c r="F325" s="22">
        <v>15</v>
      </c>
      <c r="G325" s="24">
        <f>$G$77</f>
        <v>4.5999999999999999E-2</v>
      </c>
      <c r="H325" s="24">
        <f t="shared" si="125"/>
        <v>1.1499999999999999</v>
      </c>
      <c r="I325" s="25">
        <f>H325+H326</f>
        <v>1.89</v>
      </c>
      <c r="J325" s="24">
        <f t="shared" si="126"/>
        <v>0.69</v>
      </c>
      <c r="K325" s="25">
        <f>J325+J326</f>
        <v>1.2449999999999999</v>
      </c>
      <c r="L325" s="24"/>
      <c r="M325" s="24"/>
      <c r="N325" s="24"/>
      <c r="O325" s="24">
        <f>I325*$Q$7</f>
        <v>2.8349999999999997E-2</v>
      </c>
      <c r="P325" s="24">
        <f>K325*$Q$7</f>
        <v>1.8674999999999997E-2</v>
      </c>
      <c r="Q325" s="24"/>
      <c r="R325" s="24">
        <f>I325*$T$7</f>
        <v>0.64260000000000006</v>
      </c>
      <c r="S325" s="26">
        <f>K325*$T$7</f>
        <v>0.42330000000000001</v>
      </c>
      <c r="T325" s="24"/>
      <c r="U325" s="27">
        <f>I325*$W$7</f>
        <v>1.8899999999999999E-4</v>
      </c>
      <c r="V325" s="27">
        <f>K325*$W$7</f>
        <v>1.2449999999999999E-4</v>
      </c>
      <c r="W325" s="24"/>
      <c r="X325" s="24">
        <f>I325*$Z$7</f>
        <v>1.4390459999999998</v>
      </c>
      <c r="Y325" s="24">
        <f>K325*$Z$7</f>
        <v>0.94794299999999987</v>
      </c>
      <c r="Z325" s="24"/>
      <c r="AA325" s="24">
        <f>I325+O325+R325+U325+X325</f>
        <v>4.0001850000000001</v>
      </c>
      <c r="AB325" s="24">
        <f>K325+P325+S325+V325+Y325</f>
        <v>2.6350425</v>
      </c>
      <c r="AC325" s="24">
        <f>AA325*$AE$7</f>
        <v>1.2000554999999999</v>
      </c>
      <c r="AD325" s="24">
        <f>AB325*$AE$7</f>
        <v>0.79051274999999999</v>
      </c>
      <c r="AE325" s="24"/>
      <c r="AF325" s="24">
        <f>(AA325+AC325)*$AH$7</f>
        <v>0.15600721499999998</v>
      </c>
      <c r="AG325" s="24">
        <f>(AB325+AD325)*$AH$7</f>
        <v>0.1027666575</v>
      </c>
      <c r="AH325" s="24"/>
      <c r="AI325" s="116">
        <v>5.63</v>
      </c>
      <c r="AJ325" s="117">
        <v>3.71</v>
      </c>
      <c r="AK325" s="117">
        <f>AI325*$AK$9</f>
        <v>5.9115000000000002</v>
      </c>
      <c r="AL325" s="117">
        <f>AJ325*$AL$9</f>
        <v>3.8955000000000002</v>
      </c>
      <c r="AM325" s="116">
        <f t="shared" ref="AM325:AN329" si="143">AK325*$AO$7</f>
        <v>1.1823000000000001</v>
      </c>
      <c r="AN325" s="117">
        <f t="shared" si="143"/>
        <v>0.77910000000000013</v>
      </c>
      <c r="AO325" s="117"/>
      <c r="AP325" s="116">
        <f t="shared" ref="AP325:AQ329" si="144">AK325+AM325</f>
        <v>7.0937999999999999</v>
      </c>
      <c r="AQ325" s="117">
        <f t="shared" si="144"/>
        <v>4.6745999999999999</v>
      </c>
    </row>
    <row r="326" spans="1:43" ht="51.75" hidden="1" customHeight="1">
      <c r="A326" s="187"/>
      <c r="B326" s="182"/>
      <c r="C326" s="189"/>
      <c r="D326" s="31" t="s">
        <v>49</v>
      </c>
      <c r="E326" s="22">
        <v>20</v>
      </c>
      <c r="F326" s="22">
        <v>15</v>
      </c>
      <c r="G326" s="24">
        <f>$G$78</f>
        <v>3.6999999999999998E-2</v>
      </c>
      <c r="H326" s="24">
        <f t="shared" si="125"/>
        <v>0.74</v>
      </c>
      <c r="I326" s="25"/>
      <c r="J326" s="24">
        <f t="shared" si="126"/>
        <v>0.55499999999999994</v>
      </c>
      <c r="K326" s="25"/>
      <c r="L326" s="24"/>
      <c r="M326" s="24"/>
      <c r="N326" s="24"/>
      <c r="O326" s="24"/>
      <c r="P326" s="24"/>
      <c r="Q326" s="24"/>
      <c r="R326" s="24"/>
      <c r="S326" s="26"/>
      <c r="T326" s="24"/>
      <c r="U326" s="27"/>
      <c r="V326" s="27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116"/>
      <c r="AJ326" s="117"/>
      <c r="AK326" s="117">
        <f>AI326*$AK$9</f>
        <v>0</v>
      </c>
      <c r="AL326" s="117">
        <f>AJ326*$AL$9</f>
        <v>0</v>
      </c>
      <c r="AM326" s="116">
        <f t="shared" si="143"/>
        <v>0</v>
      </c>
      <c r="AN326" s="117">
        <f t="shared" si="143"/>
        <v>0</v>
      </c>
      <c r="AO326" s="117"/>
      <c r="AP326" s="116">
        <f t="shared" si="144"/>
        <v>0</v>
      </c>
      <c r="AQ326" s="117">
        <f t="shared" si="144"/>
        <v>0</v>
      </c>
    </row>
    <row r="327" spans="1:43" ht="33.75" customHeight="1">
      <c r="A327" s="186" t="s">
        <v>464</v>
      </c>
      <c r="B327" s="181" t="s">
        <v>465</v>
      </c>
      <c r="C327" s="188" t="s">
        <v>178</v>
      </c>
      <c r="D327" s="31" t="s">
        <v>179</v>
      </c>
      <c r="E327" s="22">
        <v>20</v>
      </c>
      <c r="F327" s="22">
        <v>10</v>
      </c>
      <c r="G327" s="24">
        <f>$G$77</f>
        <v>4.5999999999999999E-2</v>
      </c>
      <c r="H327" s="24">
        <f t="shared" si="125"/>
        <v>0.91999999999999993</v>
      </c>
      <c r="I327" s="25">
        <f>H327+H328</f>
        <v>1.66</v>
      </c>
      <c r="J327" s="24">
        <f t="shared" si="126"/>
        <v>0.45999999999999996</v>
      </c>
      <c r="K327" s="25">
        <f>J327+J328</f>
        <v>1.0149999999999999</v>
      </c>
      <c r="L327" s="24"/>
      <c r="M327" s="24"/>
      <c r="N327" s="24"/>
      <c r="O327" s="24">
        <f>I327*$Q$7</f>
        <v>2.4899999999999999E-2</v>
      </c>
      <c r="P327" s="24">
        <f>K327*$Q$7</f>
        <v>1.5224999999999997E-2</v>
      </c>
      <c r="Q327" s="24"/>
      <c r="R327" s="24">
        <f>I327*$T$7</f>
        <v>0.56440000000000001</v>
      </c>
      <c r="S327" s="26">
        <f>K327*$T$7</f>
        <v>0.34510000000000002</v>
      </c>
      <c r="T327" s="24"/>
      <c r="U327" s="27">
        <f>I327*$W$7</f>
        <v>1.66E-4</v>
      </c>
      <c r="V327" s="27">
        <f>K327*$W$7</f>
        <v>1.015E-4</v>
      </c>
      <c r="W327" s="24"/>
      <c r="X327" s="24">
        <f>I327*$Z$7</f>
        <v>1.2639239999999998</v>
      </c>
      <c r="Y327" s="24">
        <f>K327*$Z$7</f>
        <v>0.77282099999999987</v>
      </c>
      <c r="Z327" s="24"/>
      <c r="AA327" s="24">
        <f>I327+O327+R327+U327+X327</f>
        <v>3.5133899999999998</v>
      </c>
      <c r="AB327" s="24">
        <f>K327+P327+S327+V327+Y327</f>
        <v>2.1482474999999996</v>
      </c>
      <c r="AC327" s="24">
        <f>AA327*$AE$7</f>
        <v>1.054017</v>
      </c>
      <c r="AD327" s="24">
        <f>AB327*$AE$7</f>
        <v>0.64447424999999992</v>
      </c>
      <c r="AE327" s="24"/>
      <c r="AF327" s="24">
        <f>(AA327+AC327)*$AH$7</f>
        <v>0.13702220999999998</v>
      </c>
      <c r="AG327" s="24">
        <f>(AB327+AD327)*$AH$7</f>
        <v>8.3781652499999984E-2</v>
      </c>
      <c r="AH327" s="24"/>
      <c r="AI327" s="116">
        <v>4.9400000000000004</v>
      </c>
      <c r="AJ327" s="117">
        <v>3.02</v>
      </c>
      <c r="AK327" s="117">
        <f>AI327*$AK$9</f>
        <v>5.1870000000000003</v>
      </c>
      <c r="AL327" s="117">
        <f>AJ327*$AL$9</f>
        <v>3.1710000000000003</v>
      </c>
      <c r="AM327" s="116">
        <f t="shared" si="143"/>
        <v>1.0374000000000001</v>
      </c>
      <c r="AN327" s="117">
        <f t="shared" si="143"/>
        <v>0.6342000000000001</v>
      </c>
      <c r="AO327" s="117"/>
      <c r="AP327" s="116">
        <f t="shared" si="144"/>
        <v>6.2244000000000002</v>
      </c>
      <c r="AQ327" s="117">
        <f t="shared" si="144"/>
        <v>3.8052000000000001</v>
      </c>
    </row>
    <row r="328" spans="1:43" ht="0.75" hidden="1" customHeight="1">
      <c r="A328" s="187"/>
      <c r="B328" s="182"/>
      <c r="C328" s="189"/>
      <c r="D328" s="31" t="s">
        <v>49</v>
      </c>
      <c r="E328" s="22">
        <v>20</v>
      </c>
      <c r="F328" s="22">
        <v>15</v>
      </c>
      <c r="G328" s="24">
        <f>$G$78</f>
        <v>3.6999999999999998E-2</v>
      </c>
      <c r="H328" s="24">
        <f t="shared" si="125"/>
        <v>0.74</v>
      </c>
      <c r="I328" s="25"/>
      <c r="J328" s="24">
        <f t="shared" si="126"/>
        <v>0.55499999999999994</v>
      </c>
      <c r="K328" s="25"/>
      <c r="L328" s="24"/>
      <c r="M328" s="24"/>
      <c r="N328" s="24"/>
      <c r="O328" s="24"/>
      <c r="P328" s="24"/>
      <c r="Q328" s="24"/>
      <c r="R328" s="24"/>
      <c r="S328" s="26"/>
      <c r="T328" s="24"/>
      <c r="U328" s="27"/>
      <c r="V328" s="27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116"/>
      <c r="AJ328" s="117"/>
      <c r="AK328" s="117">
        <f>AI328*$AK$9</f>
        <v>0</v>
      </c>
      <c r="AL328" s="117">
        <f>AJ328*$AL$9</f>
        <v>0</v>
      </c>
      <c r="AM328" s="116">
        <f t="shared" si="143"/>
        <v>0</v>
      </c>
      <c r="AN328" s="117">
        <f t="shared" si="143"/>
        <v>0</v>
      </c>
      <c r="AO328" s="117"/>
      <c r="AP328" s="116">
        <f t="shared" si="144"/>
        <v>0</v>
      </c>
      <c r="AQ328" s="117">
        <f t="shared" si="144"/>
        <v>0</v>
      </c>
    </row>
    <row r="329" spans="1:43" ht="21.75" customHeight="1">
      <c r="A329" s="186" t="s">
        <v>466</v>
      </c>
      <c r="B329" s="181" t="s">
        <v>467</v>
      </c>
      <c r="C329" s="188" t="s">
        <v>178</v>
      </c>
      <c r="D329" s="31" t="s">
        <v>179</v>
      </c>
      <c r="E329" s="22">
        <v>25</v>
      </c>
      <c r="F329" s="22">
        <v>15</v>
      </c>
      <c r="G329" s="24">
        <f>$G$77</f>
        <v>4.5999999999999999E-2</v>
      </c>
      <c r="H329" s="24">
        <f t="shared" si="125"/>
        <v>1.1499999999999999</v>
      </c>
      <c r="I329" s="25">
        <f>H329+H330</f>
        <v>1.89</v>
      </c>
      <c r="J329" s="24">
        <f t="shared" si="126"/>
        <v>0.69</v>
      </c>
      <c r="K329" s="25">
        <f>J329+J330</f>
        <v>1.2449999999999999</v>
      </c>
      <c r="L329" s="24"/>
      <c r="M329" s="24"/>
      <c r="N329" s="24"/>
      <c r="O329" s="24">
        <f>I329*$Q$7</f>
        <v>2.8349999999999997E-2</v>
      </c>
      <c r="P329" s="24">
        <f>K329*$Q$7</f>
        <v>1.8674999999999997E-2</v>
      </c>
      <c r="Q329" s="24"/>
      <c r="R329" s="24">
        <f>I329*$T$7</f>
        <v>0.64260000000000006</v>
      </c>
      <c r="S329" s="26">
        <f>K329*$T$7</f>
        <v>0.42330000000000001</v>
      </c>
      <c r="T329" s="24"/>
      <c r="U329" s="27">
        <f>I329*$W$7</f>
        <v>1.8899999999999999E-4</v>
      </c>
      <c r="V329" s="27">
        <f>K329*$W$7</f>
        <v>1.2449999999999999E-4</v>
      </c>
      <c r="W329" s="24"/>
      <c r="X329" s="24">
        <f>I329*$Z$7</f>
        <v>1.4390459999999998</v>
      </c>
      <c r="Y329" s="24">
        <f>K329*$Z$7</f>
        <v>0.94794299999999987</v>
      </c>
      <c r="Z329" s="24"/>
      <c r="AA329" s="24">
        <f>I329+O329+R329+U329+X329</f>
        <v>4.0001850000000001</v>
      </c>
      <c r="AB329" s="24">
        <f>K329+P329+S329+V329+Y329</f>
        <v>2.6350425</v>
      </c>
      <c r="AC329" s="24">
        <f>AA329*$AE$7</f>
        <v>1.2000554999999999</v>
      </c>
      <c r="AD329" s="24">
        <f>AB329*$AE$7</f>
        <v>0.79051274999999999</v>
      </c>
      <c r="AE329" s="24"/>
      <c r="AF329" s="24">
        <f>(AA329+AC329)*$AH$7</f>
        <v>0.15600721499999998</v>
      </c>
      <c r="AG329" s="24">
        <f>(AB329+AD329)*$AH$7</f>
        <v>0.1027666575</v>
      </c>
      <c r="AH329" s="24"/>
      <c r="AI329" s="116">
        <v>5.63</v>
      </c>
      <c r="AJ329" s="117">
        <v>3.71</v>
      </c>
      <c r="AK329" s="117">
        <f>AI329*$AK$9</f>
        <v>5.9115000000000002</v>
      </c>
      <c r="AL329" s="117">
        <f>AJ329*$AL$9</f>
        <v>3.8955000000000002</v>
      </c>
      <c r="AM329" s="116">
        <f t="shared" si="143"/>
        <v>1.1823000000000001</v>
      </c>
      <c r="AN329" s="117">
        <f t="shared" si="143"/>
        <v>0.77910000000000013</v>
      </c>
      <c r="AO329" s="117"/>
      <c r="AP329" s="116">
        <f t="shared" si="144"/>
        <v>7.0937999999999999</v>
      </c>
      <c r="AQ329" s="117">
        <f t="shared" si="144"/>
        <v>4.6745999999999999</v>
      </c>
    </row>
    <row r="330" spans="1:43" ht="51.75" hidden="1" customHeight="1">
      <c r="A330" s="187"/>
      <c r="B330" s="182"/>
      <c r="C330" s="189"/>
      <c r="D330" s="31" t="s">
        <v>49</v>
      </c>
      <c r="E330" s="22">
        <v>20</v>
      </c>
      <c r="F330" s="22">
        <v>15</v>
      </c>
      <c r="G330" s="24">
        <f>$G$78</f>
        <v>3.6999999999999998E-2</v>
      </c>
      <c r="H330" s="24">
        <f t="shared" si="125"/>
        <v>0.74</v>
      </c>
      <c r="I330" s="25"/>
      <c r="J330" s="24">
        <f t="shared" si="126"/>
        <v>0.55499999999999994</v>
      </c>
      <c r="K330" s="25"/>
      <c r="L330" s="24"/>
      <c r="M330" s="24"/>
      <c r="N330" s="24"/>
      <c r="O330" s="24"/>
      <c r="P330" s="24"/>
      <c r="Q330" s="24"/>
      <c r="R330" s="24"/>
      <c r="S330" s="26"/>
      <c r="T330" s="24"/>
      <c r="U330" s="27"/>
      <c r="V330" s="27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116"/>
      <c r="AJ330" s="117"/>
      <c r="AK330" s="117"/>
      <c r="AL330" s="117"/>
      <c r="AM330" s="116"/>
      <c r="AN330" s="117"/>
      <c r="AO330" s="117"/>
      <c r="AP330" s="116"/>
      <c r="AQ330" s="117"/>
    </row>
    <row r="331" spans="1:43">
      <c r="A331" s="114" t="s">
        <v>468</v>
      </c>
      <c r="B331" s="30" t="s">
        <v>338</v>
      </c>
      <c r="C331" s="115"/>
      <c r="D331" s="31"/>
      <c r="E331" s="22"/>
      <c r="F331" s="22"/>
      <c r="G331" s="24"/>
      <c r="H331" s="24"/>
      <c r="I331" s="25"/>
      <c r="J331" s="24"/>
      <c r="K331" s="25"/>
      <c r="L331" s="24"/>
      <c r="M331" s="24"/>
      <c r="N331" s="24"/>
      <c r="O331" s="24"/>
      <c r="P331" s="24"/>
      <c r="Q331" s="24"/>
      <c r="R331" s="24"/>
      <c r="S331" s="26"/>
      <c r="T331" s="24"/>
      <c r="U331" s="27"/>
      <c r="V331" s="27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116"/>
      <c r="AJ331" s="117"/>
      <c r="AK331" s="117"/>
      <c r="AL331" s="117"/>
      <c r="AM331" s="116"/>
      <c r="AN331" s="117"/>
      <c r="AO331" s="117"/>
      <c r="AP331" s="116"/>
      <c r="AQ331" s="117"/>
    </row>
    <row r="332" spans="1:43" ht="21.75" customHeight="1">
      <c r="A332" s="186" t="s">
        <v>469</v>
      </c>
      <c r="B332" s="181" t="s">
        <v>340</v>
      </c>
      <c r="C332" s="188" t="s">
        <v>178</v>
      </c>
      <c r="D332" s="31" t="s">
        <v>179</v>
      </c>
      <c r="E332" s="22">
        <v>30</v>
      </c>
      <c r="F332" s="22">
        <v>15</v>
      </c>
      <c r="G332" s="24">
        <f>$G$77</f>
        <v>4.5999999999999999E-2</v>
      </c>
      <c r="H332" s="24">
        <f t="shared" si="125"/>
        <v>1.38</v>
      </c>
      <c r="I332" s="25">
        <f>H332+H333</f>
        <v>1.75</v>
      </c>
      <c r="J332" s="24">
        <f t="shared" si="126"/>
        <v>0.69</v>
      </c>
      <c r="K332" s="25">
        <f>J332+J333</f>
        <v>0.875</v>
      </c>
      <c r="L332" s="24"/>
      <c r="M332" s="24"/>
      <c r="N332" s="24"/>
      <c r="O332" s="24">
        <f>I332*$Q$7</f>
        <v>2.6249999999999999E-2</v>
      </c>
      <c r="P332" s="24">
        <f>K332*$Q$7</f>
        <v>1.3125E-2</v>
      </c>
      <c r="Q332" s="24"/>
      <c r="R332" s="24">
        <f>I332*$T$7</f>
        <v>0.59500000000000008</v>
      </c>
      <c r="S332" s="26">
        <f>K332*$T$7</f>
        <v>0.29750000000000004</v>
      </c>
      <c r="T332" s="24"/>
      <c r="U332" s="27">
        <f>I332*$W$7</f>
        <v>1.75E-4</v>
      </c>
      <c r="V332" s="27">
        <f>K332*$W$7</f>
        <v>8.7499999999999999E-5</v>
      </c>
      <c r="W332" s="24"/>
      <c r="X332" s="24">
        <f>I332*$Z$7</f>
        <v>1.3324499999999999</v>
      </c>
      <c r="Y332" s="24">
        <f>K332*$Z$7</f>
        <v>0.66622499999999996</v>
      </c>
      <c r="Z332" s="24"/>
      <c r="AA332" s="24">
        <f>I332+O332+R332+U332+X332</f>
        <v>3.703875</v>
      </c>
      <c r="AB332" s="24">
        <f>K332+P332+S332+V332+Y332</f>
        <v>1.8519375</v>
      </c>
      <c r="AC332" s="24">
        <f>AA332*$AE$7</f>
        <v>1.1111625000000001</v>
      </c>
      <c r="AD332" s="24">
        <f>AB332*$AE$7</f>
        <v>0.55558125000000003</v>
      </c>
      <c r="AE332" s="24"/>
      <c r="AF332" s="24">
        <f>(AA332+AC332)*$AH$7</f>
        <v>0.14445112499999999</v>
      </c>
      <c r="AG332" s="24">
        <f>(AB332+AD332)*$AH$7</f>
        <v>7.2225562499999993E-2</v>
      </c>
      <c r="AH332" s="24"/>
      <c r="AI332" s="116">
        <v>5.21</v>
      </c>
      <c r="AJ332" s="117">
        <v>2.6</v>
      </c>
      <c r="AK332" s="117">
        <f>AI332*$AK$9</f>
        <v>5.4705000000000004</v>
      </c>
      <c r="AL332" s="117">
        <f>AJ332*$AL$9</f>
        <v>2.7300000000000004</v>
      </c>
      <c r="AM332" s="116">
        <f>AK332*$AO$7</f>
        <v>1.0941000000000001</v>
      </c>
      <c r="AN332" s="117">
        <f>AL332*$AO$7</f>
        <v>0.54600000000000015</v>
      </c>
      <c r="AO332" s="117"/>
      <c r="AP332" s="116">
        <f>AK332+AM332</f>
        <v>6.5646000000000004</v>
      </c>
      <c r="AQ332" s="117">
        <f>AL332+AN332</f>
        <v>3.2760000000000007</v>
      </c>
    </row>
    <row r="333" spans="1:43" ht="0.75" customHeight="1">
      <c r="A333" s="187"/>
      <c r="B333" s="182"/>
      <c r="C333" s="189"/>
      <c r="D333" s="31" t="s">
        <v>49</v>
      </c>
      <c r="E333" s="22">
        <v>10</v>
      </c>
      <c r="F333" s="22">
        <v>5</v>
      </c>
      <c r="G333" s="24">
        <f>$G$78</f>
        <v>3.6999999999999998E-2</v>
      </c>
      <c r="H333" s="24">
        <f t="shared" si="125"/>
        <v>0.37</v>
      </c>
      <c r="I333" s="25"/>
      <c r="J333" s="24">
        <f t="shared" si="126"/>
        <v>0.185</v>
      </c>
      <c r="K333" s="25"/>
      <c r="L333" s="24"/>
      <c r="M333" s="24"/>
      <c r="N333" s="24"/>
      <c r="O333" s="24"/>
      <c r="P333" s="24"/>
      <c r="Q333" s="24"/>
      <c r="R333" s="24"/>
      <c r="S333" s="26"/>
      <c r="T333" s="24"/>
      <c r="U333" s="27"/>
      <c r="V333" s="27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116"/>
      <c r="AJ333" s="117"/>
      <c r="AK333" s="117"/>
      <c r="AL333" s="117"/>
      <c r="AM333" s="116"/>
      <c r="AN333" s="117"/>
      <c r="AO333" s="117"/>
      <c r="AP333" s="116"/>
      <c r="AQ333" s="117"/>
    </row>
    <row r="334" spans="1:43">
      <c r="A334" s="114" t="s">
        <v>470</v>
      </c>
      <c r="B334" s="30" t="s">
        <v>471</v>
      </c>
      <c r="C334" s="115"/>
      <c r="D334" s="31"/>
      <c r="E334" s="22"/>
      <c r="F334" s="22"/>
      <c r="G334" s="24"/>
      <c r="H334" s="24"/>
      <c r="I334" s="25"/>
      <c r="J334" s="24"/>
      <c r="K334" s="25"/>
      <c r="L334" s="24"/>
      <c r="M334" s="24"/>
      <c r="N334" s="24"/>
      <c r="O334" s="24"/>
      <c r="P334" s="24"/>
      <c r="Q334" s="24"/>
      <c r="R334" s="24"/>
      <c r="S334" s="26"/>
      <c r="T334" s="24"/>
      <c r="U334" s="27"/>
      <c r="V334" s="27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116"/>
      <c r="AJ334" s="117"/>
      <c r="AK334" s="117"/>
      <c r="AL334" s="117"/>
      <c r="AM334" s="116"/>
      <c r="AN334" s="117"/>
      <c r="AO334" s="117"/>
      <c r="AP334" s="116"/>
      <c r="AQ334" s="117"/>
    </row>
    <row r="335" spans="1:43" ht="27" customHeight="1">
      <c r="A335" s="186" t="s">
        <v>472</v>
      </c>
      <c r="B335" s="181" t="s">
        <v>473</v>
      </c>
      <c r="C335" s="188" t="s">
        <v>178</v>
      </c>
      <c r="D335" s="31" t="s">
        <v>179</v>
      </c>
      <c r="E335" s="22">
        <v>30</v>
      </c>
      <c r="F335" s="22">
        <v>15</v>
      </c>
      <c r="G335" s="24">
        <f>$G$77</f>
        <v>4.5999999999999999E-2</v>
      </c>
      <c r="H335" s="24">
        <f t="shared" si="125"/>
        <v>1.38</v>
      </c>
      <c r="I335" s="25">
        <f>H335+H336</f>
        <v>1.75</v>
      </c>
      <c r="J335" s="24">
        <f t="shared" si="126"/>
        <v>0.69</v>
      </c>
      <c r="K335" s="25">
        <f>J335+J336</f>
        <v>0.875</v>
      </c>
      <c r="L335" s="24"/>
      <c r="M335" s="24"/>
      <c r="N335" s="24"/>
      <c r="O335" s="24">
        <f>I335*$Q$7</f>
        <v>2.6249999999999999E-2</v>
      </c>
      <c r="P335" s="24">
        <f>K335*$Q$7</f>
        <v>1.3125E-2</v>
      </c>
      <c r="Q335" s="24"/>
      <c r="R335" s="24">
        <f>I335*$T$7</f>
        <v>0.59500000000000008</v>
      </c>
      <c r="S335" s="26">
        <f>K335*$T$7</f>
        <v>0.29750000000000004</v>
      </c>
      <c r="T335" s="24"/>
      <c r="U335" s="27">
        <f>I335*$W$7</f>
        <v>1.75E-4</v>
      </c>
      <c r="V335" s="27">
        <f>K335*$W$7</f>
        <v>8.7499999999999999E-5</v>
      </c>
      <c r="W335" s="24"/>
      <c r="X335" s="24">
        <f>I335*$Z$7</f>
        <v>1.3324499999999999</v>
      </c>
      <c r="Y335" s="24">
        <f>K335*$Z$7</f>
        <v>0.66622499999999996</v>
      </c>
      <c r="Z335" s="24"/>
      <c r="AA335" s="24">
        <f>I335+O335+R335+U335+X335</f>
        <v>3.703875</v>
      </c>
      <c r="AB335" s="24">
        <f>K335+P335+S335+V335+Y335</f>
        <v>1.8519375</v>
      </c>
      <c r="AC335" s="24">
        <f>AA335*$AE$7</f>
        <v>1.1111625000000001</v>
      </c>
      <c r="AD335" s="24">
        <f>AB335*$AE$7</f>
        <v>0.55558125000000003</v>
      </c>
      <c r="AE335" s="24"/>
      <c r="AF335" s="24">
        <f>(AA335+AC335)*$AH$7</f>
        <v>0.14445112499999999</v>
      </c>
      <c r="AG335" s="24">
        <f>(AB335+AD335)*$AH$7</f>
        <v>7.2225562499999993E-2</v>
      </c>
      <c r="AH335" s="24"/>
      <c r="AI335" s="116">
        <v>5.21</v>
      </c>
      <c r="AJ335" s="117">
        <v>2.6</v>
      </c>
      <c r="AK335" s="117">
        <f>AI335*$AK$9</f>
        <v>5.4705000000000004</v>
      </c>
      <c r="AL335" s="117">
        <f>AJ335*$AL$9</f>
        <v>2.7300000000000004</v>
      </c>
      <c r="AM335" s="116">
        <f>AK335*$AO$7</f>
        <v>1.0941000000000001</v>
      </c>
      <c r="AN335" s="117">
        <f>AL335*$AO$7</f>
        <v>0.54600000000000015</v>
      </c>
      <c r="AO335" s="117"/>
      <c r="AP335" s="116">
        <f>AK335+AM335</f>
        <v>6.5646000000000004</v>
      </c>
      <c r="AQ335" s="117">
        <f>AL335+AN335</f>
        <v>3.2760000000000007</v>
      </c>
    </row>
    <row r="336" spans="1:43" ht="51.75" hidden="1" customHeight="1">
      <c r="A336" s="187"/>
      <c r="B336" s="182"/>
      <c r="C336" s="189"/>
      <c r="D336" s="31" t="s">
        <v>49</v>
      </c>
      <c r="E336" s="22">
        <v>10</v>
      </c>
      <c r="F336" s="22">
        <v>5</v>
      </c>
      <c r="G336" s="24">
        <f>$G$78</f>
        <v>3.6999999999999998E-2</v>
      </c>
      <c r="H336" s="24">
        <f t="shared" si="125"/>
        <v>0.37</v>
      </c>
      <c r="I336" s="25"/>
      <c r="J336" s="24">
        <f t="shared" si="126"/>
        <v>0.185</v>
      </c>
      <c r="K336" s="25"/>
      <c r="L336" s="24"/>
      <c r="M336" s="24"/>
      <c r="N336" s="24"/>
      <c r="O336" s="24"/>
      <c r="P336" s="24"/>
      <c r="Q336" s="24"/>
      <c r="R336" s="24"/>
      <c r="S336" s="26"/>
      <c r="T336" s="24"/>
      <c r="U336" s="27"/>
      <c r="V336" s="27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116"/>
      <c r="AJ336" s="117"/>
      <c r="AK336" s="117"/>
      <c r="AL336" s="117"/>
      <c r="AM336" s="116"/>
      <c r="AN336" s="117"/>
      <c r="AO336" s="117"/>
      <c r="AP336" s="116"/>
      <c r="AQ336" s="117"/>
    </row>
    <row r="337" spans="1:43" ht="57.75" customHeight="1">
      <c r="A337" s="186" t="s">
        <v>474</v>
      </c>
      <c r="B337" s="181" t="s">
        <v>475</v>
      </c>
      <c r="C337" s="188" t="s">
        <v>178</v>
      </c>
      <c r="D337" s="31" t="s">
        <v>179</v>
      </c>
      <c r="E337" s="22">
        <v>30</v>
      </c>
      <c r="F337" s="22">
        <v>15</v>
      </c>
      <c r="G337" s="24">
        <f>$G$77</f>
        <v>4.5999999999999999E-2</v>
      </c>
      <c r="H337" s="24">
        <f t="shared" si="125"/>
        <v>1.38</v>
      </c>
      <c r="I337" s="25">
        <f>H337+H338</f>
        <v>1.75</v>
      </c>
      <c r="J337" s="24">
        <f t="shared" si="126"/>
        <v>0.69</v>
      </c>
      <c r="K337" s="25">
        <f>J337+J338</f>
        <v>0.875</v>
      </c>
      <c r="L337" s="24"/>
      <c r="M337" s="24"/>
      <c r="N337" s="24"/>
      <c r="O337" s="24">
        <f>I337*$Q$7</f>
        <v>2.6249999999999999E-2</v>
      </c>
      <c r="P337" s="24">
        <f>K337*$Q$7</f>
        <v>1.3125E-2</v>
      </c>
      <c r="Q337" s="24"/>
      <c r="R337" s="24">
        <f>I337*$T$7</f>
        <v>0.59500000000000008</v>
      </c>
      <c r="S337" s="26">
        <f>K337*$T$7</f>
        <v>0.29750000000000004</v>
      </c>
      <c r="T337" s="24"/>
      <c r="U337" s="27">
        <f>I337*$W$7</f>
        <v>1.75E-4</v>
      </c>
      <c r="V337" s="27">
        <f>K337*$W$7</f>
        <v>8.7499999999999999E-5</v>
      </c>
      <c r="W337" s="24"/>
      <c r="X337" s="24">
        <f>I337*$Z$7</f>
        <v>1.3324499999999999</v>
      </c>
      <c r="Y337" s="24">
        <f>K337*$Z$7</f>
        <v>0.66622499999999996</v>
      </c>
      <c r="Z337" s="24"/>
      <c r="AA337" s="24">
        <f>I337+O337+R337+U337+X337</f>
        <v>3.703875</v>
      </c>
      <c r="AB337" s="24">
        <f>K337+P337+S337+V337+Y337</f>
        <v>1.8519375</v>
      </c>
      <c r="AC337" s="24">
        <f>AA337*$AE$7</f>
        <v>1.1111625000000001</v>
      </c>
      <c r="AD337" s="24">
        <f>AB337*$AE$7</f>
        <v>0.55558125000000003</v>
      </c>
      <c r="AE337" s="24"/>
      <c r="AF337" s="24">
        <f>(AA337+AC337)*$AH$7</f>
        <v>0.14445112499999999</v>
      </c>
      <c r="AG337" s="24">
        <f>(AB337+AD337)*$AH$7</f>
        <v>7.2225562499999993E-2</v>
      </c>
      <c r="AH337" s="24"/>
      <c r="AI337" s="116">
        <v>5.21</v>
      </c>
      <c r="AJ337" s="117">
        <v>2.6</v>
      </c>
      <c r="AK337" s="117">
        <f>AI337*$AK$9</f>
        <v>5.4705000000000004</v>
      </c>
      <c r="AL337" s="117">
        <f>AJ337*$AL$9</f>
        <v>2.7300000000000004</v>
      </c>
      <c r="AM337" s="116">
        <f>AK337*$AO$7</f>
        <v>1.0941000000000001</v>
      </c>
      <c r="AN337" s="117">
        <f>AL337*$AO$7</f>
        <v>0.54600000000000015</v>
      </c>
      <c r="AO337" s="117"/>
      <c r="AP337" s="116">
        <f>AK337+AM337</f>
        <v>6.5646000000000004</v>
      </c>
      <c r="AQ337" s="117">
        <f>AL337+AN337</f>
        <v>3.2760000000000007</v>
      </c>
    </row>
    <row r="338" spans="1:43" ht="69.75" hidden="1" customHeight="1">
      <c r="A338" s="187"/>
      <c r="B338" s="182"/>
      <c r="C338" s="189"/>
      <c r="D338" s="31" t="s">
        <v>49</v>
      </c>
      <c r="E338" s="22">
        <v>10</v>
      </c>
      <c r="F338" s="22">
        <v>5</v>
      </c>
      <c r="G338" s="24">
        <f>$G$78</f>
        <v>3.6999999999999998E-2</v>
      </c>
      <c r="H338" s="24">
        <f t="shared" si="125"/>
        <v>0.37</v>
      </c>
      <c r="I338" s="25"/>
      <c r="J338" s="24">
        <f t="shared" si="126"/>
        <v>0.185</v>
      </c>
      <c r="K338" s="25"/>
      <c r="L338" s="24"/>
      <c r="M338" s="24"/>
      <c r="N338" s="24"/>
      <c r="O338" s="24"/>
      <c r="P338" s="24"/>
      <c r="Q338" s="24"/>
      <c r="R338" s="24"/>
      <c r="S338" s="26"/>
      <c r="T338" s="24"/>
      <c r="U338" s="27"/>
      <c r="V338" s="27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116"/>
      <c r="AJ338" s="117"/>
      <c r="AK338" s="117"/>
      <c r="AL338" s="117"/>
      <c r="AM338" s="116"/>
      <c r="AN338" s="117"/>
      <c r="AO338" s="117"/>
      <c r="AP338" s="116"/>
      <c r="AQ338" s="117"/>
    </row>
    <row r="339" spans="1:43">
      <c r="A339" s="114" t="s">
        <v>476</v>
      </c>
      <c r="B339" s="30" t="s">
        <v>436</v>
      </c>
      <c r="C339" s="115"/>
      <c r="D339" s="31"/>
      <c r="E339" s="22"/>
      <c r="F339" s="22"/>
      <c r="G339" s="24"/>
      <c r="H339" s="24"/>
      <c r="I339" s="25"/>
      <c r="J339" s="24"/>
      <c r="K339" s="25"/>
      <c r="L339" s="24"/>
      <c r="M339" s="24"/>
      <c r="N339" s="24"/>
      <c r="O339" s="24"/>
      <c r="P339" s="24"/>
      <c r="Q339" s="24"/>
      <c r="R339" s="24"/>
      <c r="S339" s="26"/>
      <c r="T339" s="24"/>
      <c r="U339" s="27"/>
      <c r="V339" s="27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116"/>
      <c r="AJ339" s="117"/>
      <c r="AK339" s="117"/>
      <c r="AL339" s="117"/>
      <c r="AM339" s="116"/>
      <c r="AN339" s="117"/>
      <c r="AO339" s="117"/>
      <c r="AP339" s="116"/>
      <c r="AQ339" s="117"/>
    </row>
    <row r="340" spans="1:43" ht="24" customHeight="1">
      <c r="A340" s="114" t="s">
        <v>477</v>
      </c>
      <c r="B340" s="30" t="s">
        <v>438</v>
      </c>
      <c r="C340" s="115" t="s">
        <v>439</v>
      </c>
      <c r="D340" s="31" t="s">
        <v>179</v>
      </c>
      <c r="E340" s="22">
        <v>15</v>
      </c>
      <c r="F340" s="22">
        <v>10</v>
      </c>
      <c r="G340" s="24">
        <f>$G$77</f>
        <v>4.5999999999999999E-2</v>
      </c>
      <c r="H340" s="24">
        <f t="shared" ref="H340:H404" si="145">E340*G340</f>
        <v>0.69</v>
      </c>
      <c r="I340" s="25">
        <f>H340</f>
        <v>0.69</v>
      </c>
      <c r="J340" s="24">
        <f t="shared" si="126"/>
        <v>0.45999999999999996</v>
      </c>
      <c r="K340" s="25">
        <f>J340</f>
        <v>0.45999999999999996</v>
      </c>
      <c r="L340" s="24"/>
      <c r="M340" s="24"/>
      <c r="N340" s="24"/>
      <c r="O340" s="24">
        <f>I340*$Q$7</f>
        <v>1.0349999999999998E-2</v>
      </c>
      <c r="P340" s="24">
        <f>K340*$Q$7</f>
        <v>6.899999999999999E-3</v>
      </c>
      <c r="Q340" s="24"/>
      <c r="R340" s="24">
        <f>I340*$T$7</f>
        <v>0.2346</v>
      </c>
      <c r="S340" s="26">
        <f>K340*$T$7</f>
        <v>0.15640000000000001</v>
      </c>
      <c r="T340" s="24"/>
      <c r="U340" s="27">
        <f>I340*$W$7</f>
        <v>6.8999999999999997E-5</v>
      </c>
      <c r="V340" s="27">
        <f>K340*$W$7</f>
        <v>4.6E-5</v>
      </c>
      <c r="W340" s="24"/>
      <c r="X340" s="24">
        <f>I340*$Z$7</f>
        <v>0.52536599999999989</v>
      </c>
      <c r="Y340" s="24">
        <f>K340*$Z$7</f>
        <v>0.35024399999999994</v>
      </c>
      <c r="Z340" s="24"/>
      <c r="AA340" s="24">
        <f>I340+O340+R340+U340+X340</f>
        <v>1.4603849999999998</v>
      </c>
      <c r="AB340" s="24">
        <f>K340+P340+S340+V340+Y340</f>
        <v>0.97358999999999996</v>
      </c>
      <c r="AC340" s="24">
        <f t="shared" ref="AC340:AD343" si="146">AA340*$AE$7</f>
        <v>0.43811549999999994</v>
      </c>
      <c r="AD340" s="24">
        <f t="shared" si="146"/>
        <v>0.29207699999999998</v>
      </c>
      <c r="AE340" s="24"/>
      <c r="AF340" s="24">
        <f t="shared" ref="AF340:AG343" si="147">(AA340+AC340)*$AH$7</f>
        <v>5.6955014999999991E-2</v>
      </c>
      <c r="AG340" s="24">
        <f t="shared" si="147"/>
        <v>3.7970009999999992E-2</v>
      </c>
      <c r="AH340" s="24"/>
      <c r="AI340" s="116">
        <v>2.06</v>
      </c>
      <c r="AJ340" s="117">
        <v>1.37</v>
      </c>
      <c r="AK340" s="117">
        <f>AI340*$AK$9</f>
        <v>2.1630000000000003</v>
      </c>
      <c r="AL340" s="117">
        <f>AJ340*$AL$9</f>
        <v>1.4385000000000001</v>
      </c>
      <c r="AM340" s="116">
        <f t="shared" ref="AM340:AN343" si="148">AK340*$AO$7</f>
        <v>0.4326000000000001</v>
      </c>
      <c r="AN340" s="117">
        <f t="shared" si="148"/>
        <v>0.28770000000000001</v>
      </c>
      <c r="AO340" s="117"/>
      <c r="AP340" s="116">
        <f t="shared" ref="AP340:AQ343" si="149">AK340+AM340</f>
        <v>2.5956000000000001</v>
      </c>
      <c r="AQ340" s="117">
        <f t="shared" si="149"/>
        <v>1.7262000000000002</v>
      </c>
    </row>
    <row r="341" spans="1:43" ht="21.75" customHeight="1">
      <c r="A341" s="114" t="s">
        <v>478</v>
      </c>
      <c r="B341" s="30" t="s">
        <v>441</v>
      </c>
      <c r="C341" s="115" t="s">
        <v>178</v>
      </c>
      <c r="D341" s="31" t="s">
        <v>179</v>
      </c>
      <c r="E341" s="22">
        <v>10</v>
      </c>
      <c r="F341" s="22">
        <v>5</v>
      </c>
      <c r="G341" s="24">
        <f>$G$77</f>
        <v>4.5999999999999999E-2</v>
      </c>
      <c r="H341" s="24">
        <f t="shared" si="145"/>
        <v>0.45999999999999996</v>
      </c>
      <c r="I341" s="25">
        <f>H341</f>
        <v>0.45999999999999996</v>
      </c>
      <c r="J341" s="24">
        <f t="shared" si="126"/>
        <v>0.22999999999999998</v>
      </c>
      <c r="K341" s="25">
        <f>J341</f>
        <v>0.22999999999999998</v>
      </c>
      <c r="L341" s="24"/>
      <c r="M341" s="24"/>
      <c r="N341" s="24"/>
      <c r="O341" s="24">
        <f>I341*$Q$7</f>
        <v>6.899999999999999E-3</v>
      </c>
      <c r="P341" s="24">
        <f>K341*$Q$7</f>
        <v>3.4499999999999995E-3</v>
      </c>
      <c r="Q341" s="24"/>
      <c r="R341" s="24">
        <f>I341*$T$7</f>
        <v>0.15640000000000001</v>
      </c>
      <c r="S341" s="26">
        <f>K341*$T$7</f>
        <v>7.8200000000000006E-2</v>
      </c>
      <c r="T341" s="24"/>
      <c r="U341" s="27">
        <f>I341*$W$7</f>
        <v>4.6E-5</v>
      </c>
      <c r="V341" s="27">
        <f>K341*$W$7</f>
        <v>2.3E-5</v>
      </c>
      <c r="W341" s="24"/>
      <c r="X341" s="24">
        <f>I341*$Z$7</f>
        <v>0.35024399999999994</v>
      </c>
      <c r="Y341" s="24">
        <f>K341*$Z$7</f>
        <v>0.17512199999999997</v>
      </c>
      <c r="Z341" s="24"/>
      <c r="AA341" s="24">
        <f>I341+O341+R341+U341+X341</f>
        <v>0.97358999999999996</v>
      </c>
      <c r="AB341" s="24">
        <f>K341+P341+S341+V341+Y341</f>
        <v>0.48679499999999998</v>
      </c>
      <c r="AC341" s="24">
        <f t="shared" si="146"/>
        <v>0.29207699999999998</v>
      </c>
      <c r="AD341" s="24">
        <f t="shared" si="146"/>
        <v>0.14603849999999999</v>
      </c>
      <c r="AE341" s="24"/>
      <c r="AF341" s="24">
        <f t="shared" si="147"/>
        <v>3.7970009999999992E-2</v>
      </c>
      <c r="AG341" s="24">
        <f t="shared" si="147"/>
        <v>1.8985004999999996E-2</v>
      </c>
      <c r="AH341" s="24"/>
      <c r="AI341" s="116">
        <v>1.37</v>
      </c>
      <c r="AJ341" s="117">
        <v>0.68</v>
      </c>
      <c r="AK341" s="117">
        <f>AI341*$AK$9</f>
        <v>1.4385000000000001</v>
      </c>
      <c r="AL341" s="117">
        <f>AJ341*$AL$9</f>
        <v>0.71400000000000008</v>
      </c>
      <c r="AM341" s="116">
        <f t="shared" si="148"/>
        <v>0.28770000000000001</v>
      </c>
      <c r="AN341" s="117">
        <f t="shared" si="148"/>
        <v>0.14280000000000001</v>
      </c>
      <c r="AO341" s="117"/>
      <c r="AP341" s="116">
        <f t="shared" si="149"/>
        <v>1.7262000000000002</v>
      </c>
      <c r="AQ341" s="117">
        <f t="shared" si="149"/>
        <v>0.85680000000000012</v>
      </c>
    </row>
    <row r="342" spans="1:43" ht="22.5" customHeight="1">
      <c r="A342" s="114" t="s">
        <v>479</v>
      </c>
      <c r="B342" s="30" t="s">
        <v>480</v>
      </c>
      <c r="C342" s="115" t="s">
        <v>178</v>
      </c>
      <c r="D342" s="31" t="s">
        <v>179</v>
      </c>
      <c r="E342" s="22">
        <v>15</v>
      </c>
      <c r="F342" s="22">
        <v>3</v>
      </c>
      <c r="G342" s="24">
        <f>$G$77</f>
        <v>4.5999999999999999E-2</v>
      </c>
      <c r="H342" s="24">
        <f t="shared" si="145"/>
        <v>0.69</v>
      </c>
      <c r="I342" s="25">
        <f>H342</f>
        <v>0.69</v>
      </c>
      <c r="J342" s="24">
        <f t="shared" si="126"/>
        <v>0.13800000000000001</v>
      </c>
      <c r="K342" s="25">
        <f>J342</f>
        <v>0.13800000000000001</v>
      </c>
      <c r="L342" s="24"/>
      <c r="M342" s="24"/>
      <c r="N342" s="24"/>
      <c r="O342" s="24">
        <f>I342*$Q$7</f>
        <v>1.0349999999999998E-2</v>
      </c>
      <c r="P342" s="24">
        <f>K342*$Q$7</f>
        <v>2.0700000000000002E-3</v>
      </c>
      <c r="Q342" s="24"/>
      <c r="R342" s="24">
        <f>I342*$T$7</f>
        <v>0.2346</v>
      </c>
      <c r="S342" s="26">
        <f>K342*$T$7</f>
        <v>4.692000000000001E-2</v>
      </c>
      <c r="T342" s="24"/>
      <c r="U342" s="27">
        <f>I342*$W$7</f>
        <v>6.8999999999999997E-5</v>
      </c>
      <c r="V342" s="27">
        <f>K342*$W$7</f>
        <v>1.3800000000000002E-5</v>
      </c>
      <c r="W342" s="24"/>
      <c r="X342" s="24">
        <f>I342*$Z$7</f>
        <v>0.52536599999999989</v>
      </c>
      <c r="Y342" s="24">
        <f>K342*$Z$7</f>
        <v>0.10507320000000001</v>
      </c>
      <c r="Z342" s="24"/>
      <c r="AA342" s="24">
        <f>I342+O342+R342+U342+X342</f>
        <v>1.4603849999999998</v>
      </c>
      <c r="AB342" s="24">
        <f>K342+P342+S342+V342+Y342</f>
        <v>0.29207700000000003</v>
      </c>
      <c r="AC342" s="24">
        <f t="shared" si="146"/>
        <v>0.43811549999999994</v>
      </c>
      <c r="AD342" s="24">
        <f t="shared" si="146"/>
        <v>8.7623100000000009E-2</v>
      </c>
      <c r="AE342" s="24"/>
      <c r="AF342" s="24">
        <f t="shared" si="147"/>
        <v>5.6955014999999991E-2</v>
      </c>
      <c r="AG342" s="24">
        <f t="shared" si="147"/>
        <v>1.1391003E-2</v>
      </c>
      <c r="AH342" s="24"/>
      <c r="AI342" s="116">
        <v>2.06</v>
      </c>
      <c r="AJ342" s="117">
        <v>0.41</v>
      </c>
      <c r="AK342" s="117">
        <f>AI342*$AK$9</f>
        <v>2.1630000000000003</v>
      </c>
      <c r="AL342" s="117">
        <f>AJ342*$AL$9</f>
        <v>0.43049999999999999</v>
      </c>
      <c r="AM342" s="116">
        <f t="shared" si="148"/>
        <v>0.4326000000000001</v>
      </c>
      <c r="AN342" s="117">
        <f t="shared" si="148"/>
        <v>8.610000000000001E-2</v>
      </c>
      <c r="AO342" s="117"/>
      <c r="AP342" s="116">
        <f t="shared" si="149"/>
        <v>2.5956000000000001</v>
      </c>
      <c r="AQ342" s="117">
        <f t="shared" si="149"/>
        <v>0.51659999999999995</v>
      </c>
    </row>
    <row r="343" spans="1:43" ht="27.75" customHeight="1">
      <c r="A343" s="114" t="s">
        <v>481</v>
      </c>
      <c r="B343" s="30" t="s">
        <v>445</v>
      </c>
      <c r="C343" s="115" t="s">
        <v>178</v>
      </c>
      <c r="D343" s="31" t="s">
        <v>179</v>
      </c>
      <c r="E343" s="22">
        <v>5</v>
      </c>
      <c r="F343" s="22">
        <v>2</v>
      </c>
      <c r="G343" s="24">
        <f>$G$77</f>
        <v>4.5999999999999999E-2</v>
      </c>
      <c r="H343" s="24">
        <f t="shared" si="145"/>
        <v>0.22999999999999998</v>
      </c>
      <c r="I343" s="25">
        <f>H343</f>
        <v>0.22999999999999998</v>
      </c>
      <c r="J343" s="24">
        <f t="shared" ref="J343:J407" si="150">F343*G343</f>
        <v>9.1999999999999998E-2</v>
      </c>
      <c r="K343" s="25">
        <f>J343</f>
        <v>9.1999999999999998E-2</v>
      </c>
      <c r="L343" s="24"/>
      <c r="M343" s="24"/>
      <c r="N343" s="24"/>
      <c r="O343" s="24">
        <f>I343*$Q$7</f>
        <v>3.4499999999999995E-3</v>
      </c>
      <c r="P343" s="24">
        <f>K343*$Q$7</f>
        <v>1.3799999999999999E-3</v>
      </c>
      <c r="Q343" s="24"/>
      <c r="R343" s="24">
        <f>I343*$T$7</f>
        <v>7.8200000000000006E-2</v>
      </c>
      <c r="S343" s="26">
        <f>K343*$T$7</f>
        <v>3.1280000000000002E-2</v>
      </c>
      <c r="T343" s="24"/>
      <c r="U343" s="27">
        <f>I343*$W$7</f>
        <v>2.3E-5</v>
      </c>
      <c r="V343" s="27">
        <f>K343*$W$7</f>
        <v>9.2E-6</v>
      </c>
      <c r="W343" s="24"/>
      <c r="X343" s="24">
        <f>I343*$Z$7</f>
        <v>0.17512199999999997</v>
      </c>
      <c r="Y343" s="24">
        <f>K343*$Z$7</f>
        <v>7.0048799999999994E-2</v>
      </c>
      <c r="Z343" s="24"/>
      <c r="AA343" s="24">
        <f>I343+O343+R343+U343+X343</f>
        <v>0.48679499999999998</v>
      </c>
      <c r="AB343" s="24">
        <f>K343+P343+S343+V343+Y343</f>
        <v>0.194718</v>
      </c>
      <c r="AC343" s="24">
        <f t="shared" si="146"/>
        <v>0.14603849999999999</v>
      </c>
      <c r="AD343" s="24">
        <f t="shared" si="146"/>
        <v>5.8415399999999999E-2</v>
      </c>
      <c r="AE343" s="24"/>
      <c r="AF343" s="24">
        <f t="shared" si="147"/>
        <v>1.8985004999999996E-2</v>
      </c>
      <c r="AG343" s="24">
        <f t="shared" si="147"/>
        <v>7.5940019999999999E-3</v>
      </c>
      <c r="AH343" s="24"/>
      <c r="AI343" s="116">
        <v>0.68</v>
      </c>
      <c r="AJ343" s="117">
        <v>0.27</v>
      </c>
      <c r="AK343" s="117">
        <f>AI343*$AK$9</f>
        <v>0.71400000000000008</v>
      </c>
      <c r="AL343" s="117">
        <f>AJ343*$AL$9</f>
        <v>0.28350000000000003</v>
      </c>
      <c r="AM343" s="116">
        <f t="shared" si="148"/>
        <v>0.14280000000000001</v>
      </c>
      <c r="AN343" s="117">
        <f t="shared" si="148"/>
        <v>5.6700000000000007E-2</v>
      </c>
      <c r="AO343" s="117"/>
      <c r="AP343" s="116">
        <f t="shared" si="149"/>
        <v>0.85680000000000012</v>
      </c>
      <c r="AQ343" s="117">
        <f t="shared" si="149"/>
        <v>0.34020000000000006</v>
      </c>
    </row>
    <row r="344" spans="1:43" s="128" customFormat="1" ht="25.5">
      <c r="A344" s="123" t="s">
        <v>482</v>
      </c>
      <c r="B344" s="49" t="s">
        <v>483</v>
      </c>
      <c r="C344" s="124"/>
      <c r="D344" s="50"/>
      <c r="E344" s="51"/>
      <c r="F344" s="51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3"/>
      <c r="T344" s="52"/>
      <c r="U344" s="55"/>
      <c r="V344" s="55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  <c r="AI344" s="125"/>
      <c r="AJ344" s="126"/>
      <c r="AK344" s="126"/>
      <c r="AL344" s="126"/>
      <c r="AM344" s="125"/>
      <c r="AN344" s="126"/>
      <c r="AO344" s="126"/>
      <c r="AP344" s="125"/>
      <c r="AQ344" s="126"/>
    </row>
    <row r="345" spans="1:43" s="128" customFormat="1" ht="27" customHeight="1">
      <c r="A345" s="129" t="s">
        <v>484</v>
      </c>
      <c r="B345" s="60" t="s">
        <v>485</v>
      </c>
      <c r="C345" s="124"/>
      <c r="D345" s="50"/>
      <c r="E345" s="51"/>
      <c r="F345" s="51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3"/>
      <c r="T345" s="52"/>
      <c r="U345" s="55"/>
      <c r="V345" s="55"/>
      <c r="W345" s="52"/>
      <c r="X345" s="52"/>
      <c r="Y345" s="52"/>
      <c r="Z345" s="52"/>
      <c r="AA345" s="52"/>
      <c r="AB345" s="52"/>
      <c r="AC345" s="52"/>
      <c r="AD345" s="52"/>
      <c r="AE345" s="52"/>
      <c r="AF345" s="52"/>
      <c r="AG345" s="52"/>
      <c r="AH345" s="52"/>
      <c r="AI345" s="125"/>
      <c r="AJ345" s="126"/>
      <c r="AK345" s="126"/>
      <c r="AL345" s="126"/>
      <c r="AM345" s="125"/>
      <c r="AN345" s="126"/>
      <c r="AO345" s="126"/>
      <c r="AP345" s="125"/>
      <c r="AQ345" s="126"/>
    </row>
    <row r="346" spans="1:43">
      <c r="A346" s="114" t="s">
        <v>486</v>
      </c>
      <c r="B346" s="30" t="s">
        <v>487</v>
      </c>
      <c r="C346" s="115"/>
      <c r="D346" s="31"/>
      <c r="E346" s="22"/>
      <c r="F346" s="22"/>
      <c r="G346" s="24"/>
      <c r="H346" s="24"/>
      <c r="I346" s="25"/>
      <c r="J346" s="24"/>
      <c r="K346" s="25"/>
      <c r="L346" s="24"/>
      <c r="M346" s="24"/>
      <c r="N346" s="24"/>
      <c r="O346" s="24"/>
      <c r="P346" s="24"/>
      <c r="Q346" s="24"/>
      <c r="R346" s="24"/>
      <c r="S346" s="26"/>
      <c r="T346" s="24"/>
      <c r="U346" s="27"/>
      <c r="V346" s="27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116"/>
      <c r="AJ346" s="117"/>
      <c r="AK346" s="117"/>
      <c r="AL346" s="117"/>
      <c r="AM346" s="116"/>
      <c r="AN346" s="117"/>
      <c r="AO346" s="117"/>
      <c r="AP346" s="116"/>
      <c r="AQ346" s="117"/>
    </row>
    <row r="347" spans="1:43" ht="21" customHeight="1">
      <c r="A347" s="186" t="s">
        <v>488</v>
      </c>
      <c r="B347" s="181" t="s">
        <v>489</v>
      </c>
      <c r="C347" s="188" t="s">
        <v>178</v>
      </c>
      <c r="D347" s="31" t="s">
        <v>179</v>
      </c>
      <c r="E347" s="22">
        <v>50</v>
      </c>
      <c r="F347" s="22">
        <v>20</v>
      </c>
      <c r="G347" s="24">
        <f>$G$77</f>
        <v>4.5999999999999999E-2</v>
      </c>
      <c r="H347" s="24">
        <f t="shared" si="145"/>
        <v>2.2999999999999998</v>
      </c>
      <c r="I347" s="25">
        <f>H347+H348</f>
        <v>3.04</v>
      </c>
      <c r="J347" s="24">
        <f t="shared" si="150"/>
        <v>0.91999999999999993</v>
      </c>
      <c r="K347" s="25">
        <f>J347+J348</f>
        <v>1.29</v>
      </c>
      <c r="L347" s="24"/>
      <c r="M347" s="24"/>
      <c r="N347" s="24"/>
      <c r="O347" s="24">
        <f>I347*$Q$7</f>
        <v>4.5600000000000002E-2</v>
      </c>
      <c r="P347" s="24">
        <f>K347*$Q$7</f>
        <v>1.9349999999999999E-2</v>
      </c>
      <c r="Q347" s="24"/>
      <c r="R347" s="24">
        <f>I347*$T$7</f>
        <v>1.0336000000000001</v>
      </c>
      <c r="S347" s="26">
        <f>K347*$T$7</f>
        <v>0.43860000000000005</v>
      </c>
      <c r="T347" s="24"/>
      <c r="U347" s="27">
        <f>I347*$W$7</f>
        <v>3.0400000000000002E-4</v>
      </c>
      <c r="V347" s="27">
        <f>K347*$W$7</f>
        <v>1.2900000000000002E-4</v>
      </c>
      <c r="W347" s="24"/>
      <c r="X347" s="24">
        <f>I347*$Z$7</f>
        <v>2.3146559999999998</v>
      </c>
      <c r="Y347" s="24">
        <f>K347*$Z$7</f>
        <v>0.98220600000000002</v>
      </c>
      <c r="Z347" s="24"/>
      <c r="AA347" s="24">
        <f>I347+O347+R347+U347+X347</f>
        <v>6.4341600000000003</v>
      </c>
      <c r="AB347" s="24">
        <f>K347+P347+S347+V347+Y347</f>
        <v>2.7302850000000003</v>
      </c>
      <c r="AC347" s="24">
        <f>AA347*$AE$7</f>
        <v>1.930248</v>
      </c>
      <c r="AD347" s="24">
        <f>AB347*$AE$7</f>
        <v>0.81908550000000002</v>
      </c>
      <c r="AE347" s="24"/>
      <c r="AF347" s="24">
        <f>(AA347+AC347)*$AH$7</f>
        <v>0.25093224000000003</v>
      </c>
      <c r="AG347" s="24">
        <f>(AB347+AD347)*$AH$7</f>
        <v>0.106481115</v>
      </c>
      <c r="AH347" s="24"/>
      <c r="AI347" s="116">
        <v>9.0500000000000007</v>
      </c>
      <c r="AJ347" s="117">
        <v>3.84</v>
      </c>
      <c r="AK347" s="117">
        <f>AI347*$AK$9</f>
        <v>9.5025000000000013</v>
      </c>
      <c r="AL347" s="117">
        <f>AJ347*$AL$9</f>
        <v>4.032</v>
      </c>
      <c r="AM347" s="116">
        <f>AK347*$AO$7</f>
        <v>1.9005000000000003</v>
      </c>
      <c r="AN347" s="117">
        <f>AL347*$AO$7</f>
        <v>0.80640000000000001</v>
      </c>
      <c r="AO347" s="117"/>
      <c r="AP347" s="116">
        <f>AK347+AM347</f>
        <v>11.403000000000002</v>
      </c>
      <c r="AQ347" s="117">
        <f>AL347+AN347</f>
        <v>4.8384</v>
      </c>
    </row>
    <row r="348" spans="1:43" ht="51.75" hidden="1" customHeight="1">
      <c r="A348" s="187"/>
      <c r="B348" s="182"/>
      <c r="C348" s="189"/>
      <c r="D348" s="31" t="s">
        <v>49</v>
      </c>
      <c r="E348" s="22">
        <v>20</v>
      </c>
      <c r="F348" s="22">
        <v>10</v>
      </c>
      <c r="G348" s="24">
        <f>$G$78</f>
        <v>3.6999999999999998E-2</v>
      </c>
      <c r="H348" s="24">
        <f t="shared" si="145"/>
        <v>0.74</v>
      </c>
      <c r="I348" s="25"/>
      <c r="J348" s="24">
        <f t="shared" si="150"/>
        <v>0.37</v>
      </c>
      <c r="K348" s="25"/>
      <c r="L348" s="24"/>
      <c r="M348" s="24"/>
      <c r="N348" s="24"/>
      <c r="O348" s="24"/>
      <c r="P348" s="24"/>
      <c r="Q348" s="24"/>
      <c r="R348" s="24"/>
      <c r="S348" s="26"/>
      <c r="T348" s="24"/>
      <c r="U348" s="27"/>
      <c r="V348" s="27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116"/>
      <c r="AJ348" s="117"/>
      <c r="AK348" s="117"/>
      <c r="AL348" s="117"/>
      <c r="AM348" s="116"/>
      <c r="AN348" s="117"/>
      <c r="AO348" s="117"/>
      <c r="AP348" s="116"/>
      <c r="AQ348" s="117"/>
    </row>
    <row r="349" spans="1:43">
      <c r="A349" s="134" t="s">
        <v>490</v>
      </c>
      <c r="B349" s="30" t="s">
        <v>491</v>
      </c>
      <c r="C349" s="115"/>
      <c r="D349" s="31"/>
      <c r="E349" s="22"/>
      <c r="F349" s="22"/>
      <c r="G349" s="24"/>
      <c r="H349" s="24"/>
      <c r="I349" s="25"/>
      <c r="J349" s="24"/>
      <c r="K349" s="25"/>
      <c r="L349" s="24"/>
      <c r="M349" s="24"/>
      <c r="N349" s="24"/>
      <c r="O349" s="24"/>
      <c r="P349" s="24"/>
      <c r="Q349" s="24"/>
      <c r="R349" s="24"/>
      <c r="S349" s="26"/>
      <c r="T349" s="24"/>
      <c r="U349" s="27"/>
      <c r="V349" s="27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116"/>
      <c r="AJ349" s="117"/>
      <c r="AK349" s="117"/>
      <c r="AL349" s="117"/>
      <c r="AM349" s="116"/>
      <c r="AN349" s="117"/>
      <c r="AO349" s="117"/>
      <c r="AP349" s="116"/>
      <c r="AQ349" s="117"/>
    </row>
    <row r="350" spans="1:43" ht="26.25" customHeight="1">
      <c r="A350" s="186" t="s">
        <v>492</v>
      </c>
      <c r="B350" s="181" t="s">
        <v>493</v>
      </c>
      <c r="C350" s="188" t="s">
        <v>178</v>
      </c>
      <c r="D350" s="31" t="s">
        <v>179</v>
      </c>
      <c r="E350" s="22">
        <v>30</v>
      </c>
      <c r="F350" s="22">
        <v>15</v>
      </c>
      <c r="G350" s="24">
        <f>$G$77</f>
        <v>4.5999999999999999E-2</v>
      </c>
      <c r="H350" s="24">
        <f t="shared" si="145"/>
        <v>1.38</v>
      </c>
      <c r="I350" s="25">
        <f>H350+H351</f>
        <v>2.4899999999999998</v>
      </c>
      <c r="J350" s="24">
        <f t="shared" si="150"/>
        <v>0.69</v>
      </c>
      <c r="K350" s="25">
        <f>J350+J351</f>
        <v>1.2449999999999999</v>
      </c>
      <c r="L350" s="24"/>
      <c r="M350" s="24"/>
      <c r="N350" s="24"/>
      <c r="O350" s="24">
        <f>I350*$Q$7</f>
        <v>3.7349999999999994E-2</v>
      </c>
      <c r="P350" s="24">
        <f>K350*$Q$7</f>
        <v>1.8674999999999997E-2</v>
      </c>
      <c r="Q350" s="24"/>
      <c r="R350" s="24">
        <f>I350*$T$7</f>
        <v>0.84660000000000002</v>
      </c>
      <c r="S350" s="26">
        <f>K350*$T$7</f>
        <v>0.42330000000000001</v>
      </c>
      <c r="T350" s="24"/>
      <c r="U350" s="27">
        <f>I350*$W$7</f>
        <v>2.4899999999999998E-4</v>
      </c>
      <c r="V350" s="27">
        <f>K350*$W$7</f>
        <v>1.2449999999999999E-4</v>
      </c>
      <c r="W350" s="24"/>
      <c r="X350" s="24">
        <f>I350*$Z$7</f>
        <v>1.8958859999999997</v>
      </c>
      <c r="Y350" s="24">
        <f>K350*$Z$7</f>
        <v>0.94794299999999987</v>
      </c>
      <c r="Z350" s="24"/>
      <c r="AA350" s="24">
        <f>I350+O350+R350+U350+X350</f>
        <v>5.2700849999999999</v>
      </c>
      <c r="AB350" s="24">
        <f>K350+P350+S350+V350+Y350</f>
        <v>2.6350425</v>
      </c>
      <c r="AC350" s="24">
        <f>AA350*$AE$7</f>
        <v>1.5810255</v>
      </c>
      <c r="AD350" s="24">
        <f>AB350*$AE$7</f>
        <v>0.79051274999999999</v>
      </c>
      <c r="AE350" s="24"/>
      <c r="AF350" s="24">
        <f>(AA350+AC350)*$AH$7</f>
        <v>0.20553331499999999</v>
      </c>
      <c r="AG350" s="24">
        <f>(AB350+AD350)*$AH$7</f>
        <v>0.1027666575</v>
      </c>
      <c r="AH350" s="24"/>
      <c r="AI350" s="116">
        <v>7.41</v>
      </c>
      <c r="AJ350" s="117">
        <v>3.71</v>
      </c>
      <c r="AK350" s="117">
        <f t="shared" ref="AK350:AK356" si="151">AI350*$AK$9</f>
        <v>7.7805000000000009</v>
      </c>
      <c r="AL350" s="117">
        <f t="shared" ref="AL350:AL356" si="152">AJ350*$AL$9</f>
        <v>3.8955000000000002</v>
      </c>
      <c r="AM350" s="116">
        <f t="shared" ref="AM350:AN356" si="153">AK350*$AO$7</f>
        <v>1.5561000000000003</v>
      </c>
      <c r="AN350" s="117">
        <f t="shared" si="153"/>
        <v>0.77910000000000013</v>
      </c>
      <c r="AO350" s="117"/>
      <c r="AP350" s="116">
        <f t="shared" ref="AP350:AQ356" si="154">AK350+AM350</f>
        <v>9.3366000000000007</v>
      </c>
      <c r="AQ350" s="117">
        <f t="shared" si="154"/>
        <v>4.6745999999999999</v>
      </c>
    </row>
    <row r="351" spans="1:43" ht="51.75" hidden="1" customHeight="1">
      <c r="A351" s="187"/>
      <c r="B351" s="182"/>
      <c r="C351" s="189"/>
      <c r="D351" s="31" t="s">
        <v>49</v>
      </c>
      <c r="E351" s="22">
        <v>30</v>
      </c>
      <c r="F351" s="22">
        <v>15</v>
      </c>
      <c r="G351" s="24">
        <f>$G$78</f>
        <v>3.6999999999999998E-2</v>
      </c>
      <c r="H351" s="24">
        <f t="shared" si="145"/>
        <v>1.1099999999999999</v>
      </c>
      <c r="I351" s="25"/>
      <c r="J351" s="24">
        <f t="shared" si="150"/>
        <v>0.55499999999999994</v>
      </c>
      <c r="K351" s="25"/>
      <c r="L351" s="24"/>
      <c r="M351" s="24"/>
      <c r="N351" s="24"/>
      <c r="O351" s="24"/>
      <c r="P351" s="24"/>
      <c r="Q351" s="24"/>
      <c r="R351" s="24"/>
      <c r="S351" s="26"/>
      <c r="T351" s="24"/>
      <c r="U351" s="27"/>
      <c r="V351" s="27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116"/>
      <c r="AJ351" s="117"/>
      <c r="AK351" s="117">
        <f t="shared" si="151"/>
        <v>0</v>
      </c>
      <c r="AL351" s="117">
        <f t="shared" si="152"/>
        <v>0</v>
      </c>
      <c r="AM351" s="116">
        <f t="shared" si="153"/>
        <v>0</v>
      </c>
      <c r="AN351" s="117">
        <f t="shared" si="153"/>
        <v>0</v>
      </c>
      <c r="AO351" s="117"/>
      <c r="AP351" s="116">
        <f t="shared" si="154"/>
        <v>0</v>
      </c>
      <c r="AQ351" s="117">
        <f t="shared" si="154"/>
        <v>0</v>
      </c>
    </row>
    <row r="352" spans="1:43" ht="41.25" customHeight="1">
      <c r="A352" s="186" t="s">
        <v>494</v>
      </c>
      <c r="B352" s="181" t="s">
        <v>495</v>
      </c>
      <c r="C352" s="188" t="s">
        <v>178</v>
      </c>
      <c r="D352" s="31" t="s">
        <v>179</v>
      </c>
      <c r="E352" s="22">
        <v>60</v>
      </c>
      <c r="F352" s="22">
        <v>20</v>
      </c>
      <c r="G352" s="24">
        <f>$G$77</f>
        <v>4.5999999999999999E-2</v>
      </c>
      <c r="H352" s="24">
        <f t="shared" si="145"/>
        <v>2.76</v>
      </c>
      <c r="I352" s="25">
        <f>H352+H353</f>
        <v>4.24</v>
      </c>
      <c r="J352" s="24">
        <f t="shared" si="150"/>
        <v>0.91999999999999993</v>
      </c>
      <c r="K352" s="25">
        <f>J352+J353</f>
        <v>1.66</v>
      </c>
      <c r="L352" s="24"/>
      <c r="M352" s="24"/>
      <c r="N352" s="24"/>
      <c r="O352" s="24">
        <f>I352*$Q$7</f>
        <v>6.3600000000000004E-2</v>
      </c>
      <c r="P352" s="24">
        <f>K352*$Q$7</f>
        <v>2.4899999999999999E-2</v>
      </c>
      <c r="Q352" s="24"/>
      <c r="R352" s="24">
        <f>I352*$T$7</f>
        <v>1.4416000000000002</v>
      </c>
      <c r="S352" s="26">
        <f>K352*$T$7</f>
        <v>0.56440000000000001</v>
      </c>
      <c r="T352" s="24"/>
      <c r="U352" s="27">
        <f>I352*$W$7</f>
        <v>4.2400000000000006E-4</v>
      </c>
      <c r="V352" s="27">
        <f>K352*$W$7</f>
        <v>1.66E-4</v>
      </c>
      <c r="W352" s="24"/>
      <c r="X352" s="24">
        <f>I352*$Z$7</f>
        <v>3.2283360000000001</v>
      </c>
      <c r="Y352" s="24">
        <f>K352*$Z$7</f>
        <v>1.2639239999999998</v>
      </c>
      <c r="Z352" s="24"/>
      <c r="AA352" s="24">
        <f>I352+O352+R352+U352+X352</f>
        <v>8.9739599999999999</v>
      </c>
      <c r="AB352" s="24">
        <f>K352+P352+S352+V352+Y352</f>
        <v>3.5133899999999998</v>
      </c>
      <c r="AC352" s="24">
        <f>AA352*$AE$7</f>
        <v>2.6921879999999998</v>
      </c>
      <c r="AD352" s="24">
        <f>AB352*$AE$7</f>
        <v>1.054017</v>
      </c>
      <c r="AE352" s="24"/>
      <c r="AF352" s="24">
        <f>(AA352+AC352)*$AH$7</f>
        <v>0.34998443999999995</v>
      </c>
      <c r="AG352" s="24">
        <f>(AB352+AD352)*$AH$7</f>
        <v>0.13702220999999998</v>
      </c>
      <c r="AH352" s="24"/>
      <c r="AI352" s="116">
        <v>12.62</v>
      </c>
      <c r="AJ352" s="117">
        <v>4.9400000000000004</v>
      </c>
      <c r="AK352" s="117">
        <f t="shared" si="151"/>
        <v>13.250999999999999</v>
      </c>
      <c r="AL352" s="117">
        <f t="shared" si="152"/>
        <v>5.1870000000000003</v>
      </c>
      <c r="AM352" s="116">
        <f t="shared" si="153"/>
        <v>2.6501999999999999</v>
      </c>
      <c r="AN352" s="117">
        <f t="shared" si="153"/>
        <v>1.0374000000000001</v>
      </c>
      <c r="AO352" s="117"/>
      <c r="AP352" s="116">
        <f t="shared" si="154"/>
        <v>15.901199999999999</v>
      </c>
      <c r="AQ352" s="117">
        <f t="shared" si="154"/>
        <v>6.2244000000000002</v>
      </c>
    </row>
    <row r="353" spans="1:43" ht="51" hidden="1" customHeight="1">
      <c r="A353" s="187"/>
      <c r="B353" s="182"/>
      <c r="C353" s="189"/>
      <c r="D353" s="31" t="s">
        <v>49</v>
      </c>
      <c r="E353" s="22">
        <v>40</v>
      </c>
      <c r="F353" s="22">
        <v>20</v>
      </c>
      <c r="G353" s="24">
        <f>$G$78</f>
        <v>3.6999999999999998E-2</v>
      </c>
      <c r="H353" s="24">
        <f t="shared" si="145"/>
        <v>1.48</v>
      </c>
      <c r="I353" s="25"/>
      <c r="J353" s="24">
        <f t="shared" si="150"/>
        <v>0.74</v>
      </c>
      <c r="K353" s="25"/>
      <c r="L353" s="24"/>
      <c r="M353" s="24"/>
      <c r="N353" s="24"/>
      <c r="O353" s="24"/>
      <c r="P353" s="24"/>
      <c r="Q353" s="24"/>
      <c r="R353" s="24"/>
      <c r="S353" s="26"/>
      <c r="T353" s="24"/>
      <c r="U353" s="27"/>
      <c r="V353" s="27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116"/>
      <c r="AJ353" s="117"/>
      <c r="AK353" s="117">
        <f t="shared" si="151"/>
        <v>0</v>
      </c>
      <c r="AL353" s="117">
        <f t="shared" si="152"/>
        <v>0</v>
      </c>
      <c r="AM353" s="116">
        <f t="shared" si="153"/>
        <v>0</v>
      </c>
      <c r="AN353" s="117">
        <f t="shared" si="153"/>
        <v>0</v>
      </c>
      <c r="AO353" s="117"/>
      <c r="AP353" s="116">
        <f t="shared" si="154"/>
        <v>0</v>
      </c>
      <c r="AQ353" s="117">
        <f t="shared" si="154"/>
        <v>0</v>
      </c>
    </row>
    <row r="354" spans="1:43" ht="32.25" customHeight="1">
      <c r="A354" s="186" t="s">
        <v>496</v>
      </c>
      <c r="B354" s="181" t="s">
        <v>497</v>
      </c>
      <c r="C354" s="188" t="s">
        <v>178</v>
      </c>
      <c r="D354" s="31" t="s">
        <v>179</v>
      </c>
      <c r="E354" s="22">
        <v>50</v>
      </c>
      <c r="F354" s="22">
        <v>30</v>
      </c>
      <c r="G354" s="24">
        <f>$G$77</f>
        <v>4.5999999999999999E-2</v>
      </c>
      <c r="H354" s="24">
        <f t="shared" si="145"/>
        <v>2.2999999999999998</v>
      </c>
      <c r="I354" s="25">
        <f>H354+H355</f>
        <v>4.5199999999999996</v>
      </c>
      <c r="J354" s="24">
        <f t="shared" si="150"/>
        <v>1.38</v>
      </c>
      <c r="K354" s="25">
        <f>J354+J355</f>
        <v>2.4899999999999998</v>
      </c>
      <c r="L354" s="24"/>
      <c r="M354" s="24"/>
      <c r="N354" s="24"/>
      <c r="O354" s="24">
        <f>I354*$Q$7</f>
        <v>6.7799999999999985E-2</v>
      </c>
      <c r="P354" s="24">
        <f>K354*$Q$7</f>
        <v>3.7349999999999994E-2</v>
      </c>
      <c r="Q354" s="24"/>
      <c r="R354" s="24">
        <f>I354*$T$7</f>
        <v>1.5367999999999999</v>
      </c>
      <c r="S354" s="26">
        <f>K354*$T$7</f>
        <v>0.84660000000000002</v>
      </c>
      <c r="T354" s="24"/>
      <c r="U354" s="27">
        <f>I354*$W$7</f>
        <v>4.5199999999999998E-4</v>
      </c>
      <c r="V354" s="27">
        <f>K354*$W$7</f>
        <v>2.4899999999999998E-4</v>
      </c>
      <c r="W354" s="24"/>
      <c r="X354" s="24">
        <f>I354*$Z$7</f>
        <v>3.4415279999999995</v>
      </c>
      <c r="Y354" s="24">
        <f>K354*$Z$7</f>
        <v>1.8958859999999997</v>
      </c>
      <c r="Z354" s="24"/>
      <c r="AA354" s="24">
        <f>I354+O354+R354+U354+X354</f>
        <v>9.5665799999999983</v>
      </c>
      <c r="AB354" s="24">
        <f>K354+P354+S354+V354+Y354</f>
        <v>5.2700849999999999</v>
      </c>
      <c r="AC354" s="24">
        <f>AA354*$AE$7</f>
        <v>2.8699739999999996</v>
      </c>
      <c r="AD354" s="24">
        <f>AB354*$AE$7</f>
        <v>1.5810255</v>
      </c>
      <c r="AE354" s="24"/>
      <c r="AF354" s="24">
        <f>(AA354+AC354)*$AH$7</f>
        <v>0.37309661999999993</v>
      </c>
      <c r="AG354" s="24">
        <f>(AB354+AD354)*$AH$7</f>
        <v>0.20553331499999999</v>
      </c>
      <c r="AH354" s="24"/>
      <c r="AI354" s="116">
        <v>13.45</v>
      </c>
      <c r="AJ354" s="117">
        <v>7.41</v>
      </c>
      <c r="AK354" s="117">
        <f t="shared" si="151"/>
        <v>14.1225</v>
      </c>
      <c r="AL354" s="117">
        <f t="shared" si="152"/>
        <v>7.7805000000000009</v>
      </c>
      <c r="AM354" s="116">
        <f t="shared" si="153"/>
        <v>2.8245000000000005</v>
      </c>
      <c r="AN354" s="117">
        <f t="shared" si="153"/>
        <v>1.5561000000000003</v>
      </c>
      <c r="AO354" s="117"/>
      <c r="AP354" s="116">
        <f t="shared" si="154"/>
        <v>16.947000000000003</v>
      </c>
      <c r="AQ354" s="117">
        <f t="shared" si="154"/>
        <v>9.3366000000000007</v>
      </c>
    </row>
    <row r="355" spans="1:43" ht="30.75" hidden="1" customHeight="1">
      <c r="A355" s="187"/>
      <c r="B355" s="182"/>
      <c r="C355" s="189"/>
      <c r="D355" s="31" t="s">
        <v>49</v>
      </c>
      <c r="E355" s="22">
        <v>60</v>
      </c>
      <c r="F355" s="22">
        <v>30</v>
      </c>
      <c r="G355" s="24">
        <f>$G$78</f>
        <v>3.6999999999999998E-2</v>
      </c>
      <c r="H355" s="24">
        <f t="shared" si="145"/>
        <v>2.2199999999999998</v>
      </c>
      <c r="I355" s="25"/>
      <c r="J355" s="24">
        <f t="shared" si="150"/>
        <v>1.1099999999999999</v>
      </c>
      <c r="K355" s="25"/>
      <c r="L355" s="24"/>
      <c r="M355" s="24"/>
      <c r="N355" s="24"/>
      <c r="O355" s="24"/>
      <c r="P355" s="24"/>
      <c r="Q355" s="24"/>
      <c r="R355" s="24"/>
      <c r="S355" s="26"/>
      <c r="T355" s="24"/>
      <c r="U355" s="27"/>
      <c r="V355" s="27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116"/>
      <c r="AJ355" s="117"/>
      <c r="AK355" s="117">
        <f t="shared" si="151"/>
        <v>0</v>
      </c>
      <c r="AL355" s="117">
        <f t="shared" si="152"/>
        <v>0</v>
      </c>
      <c r="AM355" s="116">
        <f t="shared" si="153"/>
        <v>0</v>
      </c>
      <c r="AN355" s="117">
        <f t="shared" si="153"/>
        <v>0</v>
      </c>
      <c r="AO355" s="117"/>
      <c r="AP355" s="116">
        <f t="shared" si="154"/>
        <v>0</v>
      </c>
      <c r="AQ355" s="117">
        <f t="shared" si="154"/>
        <v>0</v>
      </c>
    </row>
    <row r="356" spans="1:43" ht="26.25" customHeight="1">
      <c r="A356" s="186" t="s">
        <v>498</v>
      </c>
      <c r="B356" s="181" t="s">
        <v>499</v>
      </c>
      <c r="C356" s="188" t="s">
        <v>178</v>
      </c>
      <c r="D356" s="31" t="s">
        <v>179</v>
      </c>
      <c r="E356" s="22">
        <v>20</v>
      </c>
      <c r="F356" s="22">
        <v>10</v>
      </c>
      <c r="G356" s="24">
        <f>$G$77</f>
        <v>4.5999999999999999E-2</v>
      </c>
      <c r="H356" s="24">
        <f t="shared" si="145"/>
        <v>0.91999999999999993</v>
      </c>
      <c r="I356" s="25">
        <f>H356+H357</f>
        <v>1.66</v>
      </c>
      <c r="J356" s="24">
        <f t="shared" si="150"/>
        <v>0.45999999999999996</v>
      </c>
      <c r="K356" s="25">
        <f>J356+J357</f>
        <v>0.83</v>
      </c>
      <c r="L356" s="24"/>
      <c r="M356" s="24"/>
      <c r="N356" s="24"/>
      <c r="O356" s="24">
        <f>I356*$Q$7</f>
        <v>2.4899999999999999E-2</v>
      </c>
      <c r="P356" s="24">
        <f>K356*$Q$7</f>
        <v>1.2449999999999999E-2</v>
      </c>
      <c r="Q356" s="24"/>
      <c r="R356" s="24">
        <f>I356*$T$7</f>
        <v>0.56440000000000001</v>
      </c>
      <c r="S356" s="26">
        <f>K356*$T$7</f>
        <v>0.28220000000000001</v>
      </c>
      <c r="T356" s="24"/>
      <c r="U356" s="27">
        <f>I356*$W$7</f>
        <v>1.66E-4</v>
      </c>
      <c r="V356" s="27">
        <f>K356*$W$7</f>
        <v>8.2999999999999998E-5</v>
      </c>
      <c r="W356" s="24"/>
      <c r="X356" s="24">
        <f>I356*$Z$7</f>
        <v>1.2639239999999998</v>
      </c>
      <c r="Y356" s="24">
        <f>K356*$Z$7</f>
        <v>0.63196199999999991</v>
      </c>
      <c r="Z356" s="24"/>
      <c r="AA356" s="24">
        <f>I356+O356+R356+U356+X356</f>
        <v>3.5133899999999998</v>
      </c>
      <c r="AB356" s="24">
        <f>K356+P356+S356+V356+Y356</f>
        <v>1.7566949999999999</v>
      </c>
      <c r="AC356" s="24">
        <f>AA356*$AE$7</f>
        <v>1.054017</v>
      </c>
      <c r="AD356" s="24">
        <f>AB356*$AE$7</f>
        <v>0.52700849999999999</v>
      </c>
      <c r="AE356" s="24"/>
      <c r="AF356" s="24">
        <f>(AA356+AC356)*$AH$7</f>
        <v>0.13702220999999998</v>
      </c>
      <c r="AG356" s="24">
        <f>(AB356+AD356)*$AH$7</f>
        <v>6.8511104999999989E-2</v>
      </c>
      <c r="AH356" s="24"/>
      <c r="AI356" s="116">
        <v>4.9400000000000004</v>
      </c>
      <c r="AJ356" s="117">
        <v>2.4700000000000002</v>
      </c>
      <c r="AK356" s="117">
        <f t="shared" si="151"/>
        <v>5.1870000000000003</v>
      </c>
      <c r="AL356" s="117">
        <f t="shared" si="152"/>
        <v>2.5935000000000001</v>
      </c>
      <c r="AM356" s="116">
        <f t="shared" si="153"/>
        <v>1.0374000000000001</v>
      </c>
      <c r="AN356" s="117">
        <f t="shared" si="153"/>
        <v>0.51870000000000005</v>
      </c>
      <c r="AO356" s="117"/>
      <c r="AP356" s="116">
        <f t="shared" si="154"/>
        <v>6.2244000000000002</v>
      </c>
      <c r="AQ356" s="117">
        <f t="shared" si="154"/>
        <v>3.1122000000000001</v>
      </c>
    </row>
    <row r="357" spans="1:43" ht="51.75" hidden="1" customHeight="1">
      <c r="A357" s="187"/>
      <c r="B357" s="182"/>
      <c r="C357" s="189"/>
      <c r="D357" s="31" t="s">
        <v>49</v>
      </c>
      <c r="E357" s="22">
        <v>20</v>
      </c>
      <c r="F357" s="22">
        <v>10</v>
      </c>
      <c r="G357" s="24">
        <f>$G$78</f>
        <v>3.6999999999999998E-2</v>
      </c>
      <c r="H357" s="24">
        <f t="shared" si="145"/>
        <v>0.74</v>
      </c>
      <c r="I357" s="25"/>
      <c r="J357" s="24">
        <f t="shared" si="150"/>
        <v>0.37</v>
      </c>
      <c r="K357" s="25"/>
      <c r="L357" s="24"/>
      <c r="M357" s="24"/>
      <c r="N357" s="24"/>
      <c r="O357" s="24"/>
      <c r="P357" s="24"/>
      <c r="Q357" s="24"/>
      <c r="R357" s="24"/>
      <c r="S357" s="26"/>
      <c r="T357" s="24"/>
      <c r="U357" s="27"/>
      <c r="V357" s="27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116"/>
      <c r="AJ357" s="117"/>
      <c r="AK357" s="117"/>
      <c r="AL357" s="117"/>
      <c r="AM357" s="116"/>
      <c r="AN357" s="117"/>
      <c r="AO357" s="117"/>
      <c r="AP357" s="116"/>
      <c r="AQ357" s="117"/>
    </row>
    <row r="358" spans="1:43" ht="21" customHeight="1">
      <c r="A358" s="114" t="s">
        <v>500</v>
      </c>
      <c r="B358" s="30" t="s">
        <v>501</v>
      </c>
      <c r="C358" s="115"/>
      <c r="D358" s="31"/>
      <c r="E358" s="22"/>
      <c r="F358" s="22"/>
      <c r="G358" s="24"/>
      <c r="H358" s="24"/>
      <c r="I358" s="25"/>
      <c r="J358" s="24"/>
      <c r="K358" s="25"/>
      <c r="L358" s="24"/>
      <c r="M358" s="24"/>
      <c r="N358" s="24"/>
      <c r="O358" s="24"/>
      <c r="P358" s="24"/>
      <c r="Q358" s="24"/>
      <c r="R358" s="24"/>
      <c r="S358" s="26"/>
      <c r="T358" s="24"/>
      <c r="U358" s="27"/>
      <c r="V358" s="27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116"/>
      <c r="AJ358" s="117"/>
      <c r="AK358" s="117"/>
      <c r="AL358" s="117"/>
      <c r="AM358" s="116"/>
      <c r="AN358" s="117"/>
      <c r="AO358" s="117"/>
      <c r="AP358" s="116"/>
      <c r="AQ358" s="117"/>
    </row>
    <row r="359" spans="1:43" ht="43.5" customHeight="1">
      <c r="A359" s="186" t="s">
        <v>502</v>
      </c>
      <c r="B359" s="181" t="s">
        <v>503</v>
      </c>
      <c r="C359" s="188" t="s">
        <v>178</v>
      </c>
      <c r="D359" s="31" t="s">
        <v>179</v>
      </c>
      <c r="E359" s="22">
        <v>20</v>
      </c>
      <c r="F359" s="22">
        <v>15</v>
      </c>
      <c r="G359" s="24">
        <f>$G$77</f>
        <v>4.5999999999999999E-2</v>
      </c>
      <c r="H359" s="24">
        <f t="shared" si="145"/>
        <v>0.91999999999999993</v>
      </c>
      <c r="I359" s="25">
        <f>H359+H360</f>
        <v>3.88</v>
      </c>
      <c r="J359" s="24">
        <f t="shared" si="150"/>
        <v>0.69</v>
      </c>
      <c r="K359" s="25">
        <f>J359+J360</f>
        <v>3.28</v>
      </c>
      <c r="L359" s="24"/>
      <c r="M359" s="24"/>
      <c r="N359" s="24"/>
      <c r="O359" s="24">
        <f>I359*$Q$7</f>
        <v>5.8199999999999995E-2</v>
      </c>
      <c r="P359" s="24">
        <f>K359*$Q$7</f>
        <v>4.9199999999999994E-2</v>
      </c>
      <c r="Q359" s="24"/>
      <c r="R359" s="24">
        <f>I359*$T$7</f>
        <v>1.3192000000000002</v>
      </c>
      <c r="S359" s="26">
        <f>K359*$T$7</f>
        <v>1.1152</v>
      </c>
      <c r="T359" s="24"/>
      <c r="U359" s="27">
        <f>I359*$W$7</f>
        <v>3.88E-4</v>
      </c>
      <c r="V359" s="27">
        <f>K359*$W$7</f>
        <v>3.28E-4</v>
      </c>
      <c r="W359" s="24"/>
      <c r="X359" s="24">
        <f>I359*$Z$7</f>
        <v>2.9542319999999997</v>
      </c>
      <c r="Y359" s="24">
        <f>K359*$Z$7</f>
        <v>2.4973919999999996</v>
      </c>
      <c r="Z359" s="24"/>
      <c r="AA359" s="24">
        <f>I359+O359+R359+U359+X359</f>
        <v>8.212019999999999</v>
      </c>
      <c r="AB359" s="24">
        <f>K359+P359+S359+V359+Y359</f>
        <v>6.9421199999999992</v>
      </c>
      <c r="AC359" s="24">
        <f>AA359*$AE$7</f>
        <v>2.4636059999999995</v>
      </c>
      <c r="AD359" s="24">
        <f>AB359*$AE$7</f>
        <v>2.0826359999999995</v>
      </c>
      <c r="AE359" s="24"/>
      <c r="AF359" s="24">
        <f>(AA359+AC359)*$AH$7</f>
        <v>0.32026877999999992</v>
      </c>
      <c r="AG359" s="24">
        <f>(AB359+AD359)*$AH$7</f>
        <v>0.27074267999999996</v>
      </c>
      <c r="AH359" s="24"/>
      <c r="AI359" s="116">
        <v>11.55</v>
      </c>
      <c r="AJ359" s="117">
        <v>9.77</v>
      </c>
      <c r="AK359" s="117">
        <f>AI359*$AK$9</f>
        <v>12.127500000000001</v>
      </c>
      <c r="AL359" s="117">
        <f>AJ359*$AL$9</f>
        <v>10.2585</v>
      </c>
      <c r="AM359" s="116">
        <f t="shared" ref="AM359:AN363" si="155">AK359*$AO$7</f>
        <v>2.4255000000000004</v>
      </c>
      <c r="AN359" s="117">
        <f t="shared" si="155"/>
        <v>2.0516999999999999</v>
      </c>
      <c r="AO359" s="117"/>
      <c r="AP359" s="116">
        <f t="shared" ref="AP359:AQ363" si="156">AK359+AM359</f>
        <v>14.553000000000001</v>
      </c>
      <c r="AQ359" s="117">
        <f t="shared" si="156"/>
        <v>12.3102</v>
      </c>
    </row>
    <row r="360" spans="1:43" ht="51.75" hidden="1" customHeight="1">
      <c r="A360" s="187"/>
      <c r="B360" s="182"/>
      <c r="C360" s="189"/>
      <c r="D360" s="31" t="s">
        <v>49</v>
      </c>
      <c r="E360" s="22">
        <v>80</v>
      </c>
      <c r="F360" s="22">
        <v>70</v>
      </c>
      <c r="G360" s="24">
        <f>$G$78</f>
        <v>3.6999999999999998E-2</v>
      </c>
      <c r="H360" s="24">
        <f t="shared" si="145"/>
        <v>2.96</v>
      </c>
      <c r="I360" s="25"/>
      <c r="J360" s="24">
        <f t="shared" si="150"/>
        <v>2.59</v>
      </c>
      <c r="K360" s="25"/>
      <c r="L360" s="24"/>
      <c r="M360" s="24"/>
      <c r="N360" s="24"/>
      <c r="O360" s="24"/>
      <c r="P360" s="24"/>
      <c r="Q360" s="24"/>
      <c r="R360" s="24"/>
      <c r="S360" s="26"/>
      <c r="T360" s="24"/>
      <c r="U360" s="27"/>
      <c r="V360" s="27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116"/>
      <c r="AJ360" s="117"/>
      <c r="AK360" s="117">
        <f>AI360*$AK$9</f>
        <v>0</v>
      </c>
      <c r="AL360" s="117">
        <f>AJ360*$AL$9</f>
        <v>0</v>
      </c>
      <c r="AM360" s="116">
        <f t="shared" si="155"/>
        <v>0</v>
      </c>
      <c r="AN360" s="117">
        <f t="shared" si="155"/>
        <v>0</v>
      </c>
      <c r="AO360" s="117"/>
      <c r="AP360" s="116">
        <f t="shared" si="156"/>
        <v>0</v>
      </c>
      <c r="AQ360" s="117">
        <f t="shared" si="156"/>
        <v>0</v>
      </c>
    </row>
    <row r="361" spans="1:43" ht="27.75" customHeight="1">
      <c r="A361" s="186" t="s">
        <v>504</v>
      </c>
      <c r="B361" s="181" t="s">
        <v>505</v>
      </c>
      <c r="C361" s="188" t="s">
        <v>178</v>
      </c>
      <c r="D361" s="31" t="s">
        <v>179</v>
      </c>
      <c r="E361" s="22">
        <v>10</v>
      </c>
      <c r="F361" s="22">
        <v>5</v>
      </c>
      <c r="G361" s="24">
        <f>$G$77</f>
        <v>4.5999999999999999E-2</v>
      </c>
      <c r="H361" s="24">
        <f t="shared" si="145"/>
        <v>0.45999999999999996</v>
      </c>
      <c r="I361" s="25">
        <f>H361+H362</f>
        <v>1.5699999999999998</v>
      </c>
      <c r="J361" s="24">
        <f t="shared" si="150"/>
        <v>0.22999999999999998</v>
      </c>
      <c r="K361" s="25">
        <f>J361+J362</f>
        <v>0.78499999999999992</v>
      </c>
      <c r="L361" s="24"/>
      <c r="M361" s="24"/>
      <c r="N361" s="24"/>
      <c r="O361" s="24">
        <f>I361*$Q$7</f>
        <v>2.3549999999999998E-2</v>
      </c>
      <c r="P361" s="24">
        <f>K361*$Q$7</f>
        <v>1.1774999999999999E-2</v>
      </c>
      <c r="Q361" s="24"/>
      <c r="R361" s="24">
        <f>I361*$T$7</f>
        <v>0.53379999999999994</v>
      </c>
      <c r="S361" s="26">
        <f>K361*$T$7</f>
        <v>0.26689999999999997</v>
      </c>
      <c r="T361" s="24"/>
      <c r="U361" s="27">
        <f>I361*$W$7</f>
        <v>1.5699999999999999E-4</v>
      </c>
      <c r="V361" s="27">
        <f>K361*$W$7</f>
        <v>7.8499999999999997E-5</v>
      </c>
      <c r="W361" s="24"/>
      <c r="X361" s="24">
        <f>I361*$Z$7</f>
        <v>1.1953979999999997</v>
      </c>
      <c r="Y361" s="24">
        <f>K361*$Z$7</f>
        <v>0.59769899999999987</v>
      </c>
      <c r="Z361" s="24"/>
      <c r="AA361" s="24">
        <f>I361+O361+R361+U361+X361</f>
        <v>3.3229049999999996</v>
      </c>
      <c r="AB361" s="24">
        <f>K361+P361+S361+V361+Y361</f>
        <v>1.6614524999999998</v>
      </c>
      <c r="AC361" s="24">
        <f>AA361*$AE$7</f>
        <v>0.9968714999999998</v>
      </c>
      <c r="AD361" s="24">
        <f>AB361*$AE$7</f>
        <v>0.4984357499999999</v>
      </c>
      <c r="AE361" s="24"/>
      <c r="AF361" s="24">
        <f>(AA361+AC361)*$AH$7</f>
        <v>0.129593295</v>
      </c>
      <c r="AG361" s="24">
        <f>(AB361+AD361)*$AH$7</f>
        <v>6.4796647499999999E-2</v>
      </c>
      <c r="AH361" s="24"/>
      <c r="AI361" s="116">
        <v>4.67</v>
      </c>
      <c r="AJ361" s="117">
        <v>2.33</v>
      </c>
      <c r="AK361" s="117">
        <f>AI361*$AK$9</f>
        <v>4.9035000000000002</v>
      </c>
      <c r="AL361" s="117">
        <f>AJ361*$AL$9</f>
        <v>2.4465000000000003</v>
      </c>
      <c r="AM361" s="116">
        <f t="shared" si="155"/>
        <v>0.98070000000000013</v>
      </c>
      <c r="AN361" s="117">
        <f t="shared" si="155"/>
        <v>0.48930000000000007</v>
      </c>
      <c r="AO361" s="117"/>
      <c r="AP361" s="116">
        <f t="shared" si="156"/>
        <v>5.8841999999999999</v>
      </c>
      <c r="AQ361" s="117">
        <f t="shared" si="156"/>
        <v>2.9358000000000004</v>
      </c>
    </row>
    <row r="362" spans="1:43" ht="10.5" hidden="1" customHeight="1">
      <c r="A362" s="187"/>
      <c r="B362" s="182"/>
      <c r="C362" s="189"/>
      <c r="D362" s="31" t="s">
        <v>49</v>
      </c>
      <c r="E362" s="22">
        <v>30</v>
      </c>
      <c r="F362" s="22">
        <v>15</v>
      </c>
      <c r="G362" s="24">
        <f>$G$78</f>
        <v>3.6999999999999998E-2</v>
      </c>
      <c r="H362" s="24">
        <f t="shared" si="145"/>
        <v>1.1099999999999999</v>
      </c>
      <c r="I362" s="25"/>
      <c r="J362" s="24">
        <f t="shared" si="150"/>
        <v>0.55499999999999994</v>
      </c>
      <c r="K362" s="25"/>
      <c r="L362" s="24"/>
      <c r="M362" s="24"/>
      <c r="N362" s="24"/>
      <c r="O362" s="24"/>
      <c r="P362" s="24"/>
      <c r="Q362" s="24"/>
      <c r="R362" s="24"/>
      <c r="S362" s="26"/>
      <c r="T362" s="24"/>
      <c r="U362" s="27"/>
      <c r="V362" s="27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116"/>
      <c r="AJ362" s="117"/>
      <c r="AK362" s="117">
        <f>AI362*$AK$9</f>
        <v>0</v>
      </c>
      <c r="AL362" s="117">
        <f>AJ362*$AL$9</f>
        <v>0</v>
      </c>
      <c r="AM362" s="116">
        <f t="shared" si="155"/>
        <v>0</v>
      </c>
      <c r="AN362" s="117">
        <f t="shared" si="155"/>
        <v>0</v>
      </c>
      <c r="AO362" s="117"/>
      <c r="AP362" s="116">
        <f t="shared" si="156"/>
        <v>0</v>
      </c>
      <c r="AQ362" s="117">
        <f t="shared" si="156"/>
        <v>0</v>
      </c>
    </row>
    <row r="363" spans="1:43" ht="27" customHeight="1">
      <c r="A363" s="186" t="s">
        <v>506</v>
      </c>
      <c r="B363" s="181" t="s">
        <v>507</v>
      </c>
      <c r="C363" s="188" t="s">
        <v>178</v>
      </c>
      <c r="D363" s="31" t="s">
        <v>179</v>
      </c>
      <c r="E363" s="22">
        <v>15</v>
      </c>
      <c r="F363" s="22">
        <v>10</v>
      </c>
      <c r="G363" s="24">
        <f>$G$77</f>
        <v>4.5999999999999999E-2</v>
      </c>
      <c r="H363" s="24">
        <f t="shared" si="145"/>
        <v>0.69</v>
      </c>
      <c r="I363" s="25">
        <f>H363+H364</f>
        <v>1.43</v>
      </c>
      <c r="J363" s="24">
        <f t="shared" si="150"/>
        <v>0.45999999999999996</v>
      </c>
      <c r="K363" s="25">
        <f>J363+J364</f>
        <v>0.83</v>
      </c>
      <c r="L363" s="24"/>
      <c r="M363" s="24"/>
      <c r="N363" s="24"/>
      <c r="O363" s="24">
        <f>I363*$Q$7</f>
        <v>2.1449999999999997E-2</v>
      </c>
      <c r="P363" s="24">
        <f>K363*$Q$7</f>
        <v>1.2449999999999999E-2</v>
      </c>
      <c r="Q363" s="24"/>
      <c r="R363" s="24">
        <f>I363*$T$7</f>
        <v>0.48620000000000002</v>
      </c>
      <c r="S363" s="26">
        <f>K363*$T$7</f>
        <v>0.28220000000000001</v>
      </c>
      <c r="T363" s="24"/>
      <c r="U363" s="27">
        <f>I363*$W$7</f>
        <v>1.4300000000000001E-4</v>
      </c>
      <c r="V363" s="27">
        <f>K363*$W$7</f>
        <v>8.2999999999999998E-5</v>
      </c>
      <c r="W363" s="24"/>
      <c r="X363" s="24">
        <f>I363*$Z$7</f>
        <v>1.0888019999999998</v>
      </c>
      <c r="Y363" s="24">
        <f>K363*$Z$7</f>
        <v>0.63196199999999991</v>
      </c>
      <c r="Z363" s="24"/>
      <c r="AA363" s="24">
        <f>I363+O363+R363+U363+X363</f>
        <v>3.0265949999999995</v>
      </c>
      <c r="AB363" s="24">
        <f>K363+P363+S363+V363+Y363</f>
        <v>1.7566949999999999</v>
      </c>
      <c r="AC363" s="24">
        <f>AA363*$AE$7</f>
        <v>0.9079784999999998</v>
      </c>
      <c r="AD363" s="24">
        <f>AB363*$AE$7</f>
        <v>0.52700849999999999</v>
      </c>
      <c r="AE363" s="24"/>
      <c r="AF363" s="24">
        <f>(AA363+AC363)*$AH$7</f>
        <v>0.11803720499999996</v>
      </c>
      <c r="AG363" s="24">
        <f>(AB363+AD363)*$AH$7</f>
        <v>6.8511104999999989E-2</v>
      </c>
      <c r="AH363" s="24"/>
      <c r="AI363" s="116">
        <v>4.25</v>
      </c>
      <c r="AJ363" s="117">
        <v>2.4700000000000002</v>
      </c>
      <c r="AK363" s="117">
        <f>AI363*$AK$9</f>
        <v>4.4625000000000004</v>
      </c>
      <c r="AL363" s="117">
        <f>AJ363*$AL$9</f>
        <v>2.5935000000000001</v>
      </c>
      <c r="AM363" s="116">
        <f t="shared" si="155"/>
        <v>0.89250000000000007</v>
      </c>
      <c r="AN363" s="117">
        <f t="shared" si="155"/>
        <v>0.51870000000000005</v>
      </c>
      <c r="AO363" s="117"/>
      <c r="AP363" s="116">
        <f t="shared" si="156"/>
        <v>5.3550000000000004</v>
      </c>
      <c r="AQ363" s="117">
        <f t="shared" si="156"/>
        <v>3.1122000000000001</v>
      </c>
    </row>
    <row r="364" spans="1:43" ht="0.75" customHeight="1">
      <c r="A364" s="187"/>
      <c r="B364" s="182"/>
      <c r="C364" s="189"/>
      <c r="D364" s="31" t="s">
        <v>49</v>
      </c>
      <c r="E364" s="22">
        <v>20</v>
      </c>
      <c r="F364" s="22">
        <v>10</v>
      </c>
      <c r="G364" s="24">
        <f>$G$78</f>
        <v>3.6999999999999998E-2</v>
      </c>
      <c r="H364" s="24">
        <f t="shared" si="145"/>
        <v>0.74</v>
      </c>
      <c r="I364" s="25"/>
      <c r="J364" s="24">
        <f t="shared" si="150"/>
        <v>0.37</v>
      </c>
      <c r="K364" s="25"/>
      <c r="L364" s="24"/>
      <c r="M364" s="24"/>
      <c r="N364" s="24"/>
      <c r="O364" s="24"/>
      <c r="P364" s="24"/>
      <c r="Q364" s="24"/>
      <c r="R364" s="24"/>
      <c r="S364" s="26"/>
      <c r="T364" s="24"/>
      <c r="U364" s="27"/>
      <c r="V364" s="27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116"/>
      <c r="AJ364" s="117"/>
      <c r="AK364" s="117"/>
      <c r="AL364" s="117"/>
      <c r="AM364" s="116"/>
      <c r="AN364" s="117"/>
      <c r="AO364" s="117"/>
      <c r="AP364" s="116"/>
      <c r="AQ364" s="117"/>
    </row>
    <row r="365" spans="1:43" ht="20.25" customHeight="1">
      <c r="A365" s="114" t="s">
        <v>508</v>
      </c>
      <c r="B365" s="30" t="s">
        <v>509</v>
      </c>
      <c r="C365" s="115"/>
      <c r="D365" s="31"/>
      <c r="E365" s="22"/>
      <c r="F365" s="22"/>
      <c r="G365" s="24"/>
      <c r="H365" s="24"/>
      <c r="I365" s="25"/>
      <c r="J365" s="24"/>
      <c r="K365" s="25"/>
      <c r="L365" s="24"/>
      <c r="M365" s="24"/>
      <c r="N365" s="24"/>
      <c r="O365" s="24"/>
      <c r="P365" s="24"/>
      <c r="Q365" s="24"/>
      <c r="R365" s="24"/>
      <c r="S365" s="26"/>
      <c r="T365" s="24"/>
      <c r="U365" s="27"/>
      <c r="V365" s="27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116"/>
      <c r="AJ365" s="117"/>
      <c r="AK365" s="117"/>
      <c r="AL365" s="117"/>
      <c r="AM365" s="116"/>
      <c r="AN365" s="117"/>
      <c r="AO365" s="117"/>
      <c r="AP365" s="116"/>
      <c r="AQ365" s="117"/>
    </row>
    <row r="366" spans="1:43" ht="24.75" customHeight="1">
      <c r="A366" s="186" t="s">
        <v>510</v>
      </c>
      <c r="B366" s="181" t="s">
        <v>511</v>
      </c>
      <c r="C366" s="188" t="s">
        <v>178</v>
      </c>
      <c r="D366" s="31" t="s">
        <v>179</v>
      </c>
      <c r="E366" s="22">
        <v>40</v>
      </c>
      <c r="F366" s="22">
        <v>20</v>
      </c>
      <c r="G366" s="24">
        <f>$G$77</f>
        <v>4.5999999999999999E-2</v>
      </c>
      <c r="H366" s="24">
        <f t="shared" si="145"/>
        <v>1.8399999999999999</v>
      </c>
      <c r="I366" s="25">
        <f>H366+H367</f>
        <v>2.9499999999999997</v>
      </c>
      <c r="J366" s="24">
        <f t="shared" si="150"/>
        <v>0.91999999999999993</v>
      </c>
      <c r="K366" s="25">
        <f>J366+J367</f>
        <v>1.66</v>
      </c>
      <c r="L366" s="24"/>
      <c r="M366" s="24"/>
      <c r="N366" s="24"/>
      <c r="O366" s="24">
        <f>I366*$Q$7</f>
        <v>4.4249999999999998E-2</v>
      </c>
      <c r="P366" s="24">
        <f>K366*$Q$7</f>
        <v>2.4899999999999999E-2</v>
      </c>
      <c r="Q366" s="24"/>
      <c r="R366" s="24">
        <f>I366*$T$7</f>
        <v>1.0029999999999999</v>
      </c>
      <c r="S366" s="26">
        <f>K366*$T$7</f>
        <v>0.56440000000000001</v>
      </c>
      <c r="T366" s="24"/>
      <c r="U366" s="27">
        <f>I366*$W$7</f>
        <v>2.9499999999999996E-4</v>
      </c>
      <c r="V366" s="27">
        <f>K366*$W$7</f>
        <v>1.66E-4</v>
      </c>
      <c r="W366" s="24"/>
      <c r="X366" s="24">
        <f>I366*$Z$7</f>
        <v>2.2461299999999995</v>
      </c>
      <c r="Y366" s="24">
        <f>K366*$Z$7</f>
        <v>1.2639239999999998</v>
      </c>
      <c r="Z366" s="24"/>
      <c r="AA366" s="24">
        <f>I366+O366+R366+U366+X366</f>
        <v>6.2436749999999988</v>
      </c>
      <c r="AB366" s="24">
        <f>K366+P366+S366+V366+Y366</f>
        <v>3.5133899999999998</v>
      </c>
      <c r="AC366" s="24">
        <f>AA366*$AE$7</f>
        <v>1.8731024999999994</v>
      </c>
      <c r="AD366" s="24">
        <f>AB366*$AE$7</f>
        <v>1.054017</v>
      </c>
      <c r="AE366" s="24"/>
      <c r="AF366" s="24">
        <f>(AA366+AC366)*$AH$7</f>
        <v>0.24350332499999994</v>
      </c>
      <c r="AG366" s="24">
        <f>(AB366+AD366)*$AH$7</f>
        <v>0.13702220999999998</v>
      </c>
      <c r="AH366" s="24"/>
      <c r="AI366" s="116">
        <v>8.7799999999999994</v>
      </c>
      <c r="AJ366" s="117">
        <v>4.9400000000000004</v>
      </c>
      <c r="AK366" s="117">
        <f>AI366*$AK$9</f>
        <v>9.2189999999999994</v>
      </c>
      <c r="AL366" s="117">
        <f>AJ366*$AL$9</f>
        <v>5.1870000000000003</v>
      </c>
      <c r="AM366" s="116">
        <f t="shared" ref="AM366:AN370" si="157">AK366*$AO$7</f>
        <v>1.8437999999999999</v>
      </c>
      <c r="AN366" s="117">
        <f t="shared" si="157"/>
        <v>1.0374000000000001</v>
      </c>
      <c r="AO366" s="117"/>
      <c r="AP366" s="116">
        <f t="shared" ref="AP366:AQ370" si="158">AK366+AM366</f>
        <v>11.062799999999999</v>
      </c>
      <c r="AQ366" s="117">
        <f t="shared" si="158"/>
        <v>6.2244000000000002</v>
      </c>
    </row>
    <row r="367" spans="1:43" ht="0.75" customHeight="1">
      <c r="A367" s="187"/>
      <c r="B367" s="182"/>
      <c r="C367" s="189"/>
      <c r="D367" s="31" t="s">
        <v>49</v>
      </c>
      <c r="E367" s="22">
        <v>30</v>
      </c>
      <c r="F367" s="22">
        <v>20</v>
      </c>
      <c r="G367" s="24">
        <f>$G$78</f>
        <v>3.6999999999999998E-2</v>
      </c>
      <c r="H367" s="24">
        <f t="shared" si="145"/>
        <v>1.1099999999999999</v>
      </c>
      <c r="I367" s="25"/>
      <c r="J367" s="24">
        <f t="shared" si="150"/>
        <v>0.74</v>
      </c>
      <c r="K367" s="25"/>
      <c r="L367" s="24"/>
      <c r="M367" s="24"/>
      <c r="N367" s="24"/>
      <c r="O367" s="24"/>
      <c r="P367" s="24"/>
      <c r="Q367" s="24"/>
      <c r="R367" s="24"/>
      <c r="S367" s="26"/>
      <c r="T367" s="24"/>
      <c r="U367" s="27"/>
      <c r="V367" s="27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116"/>
      <c r="AJ367" s="117"/>
      <c r="AK367" s="117">
        <f>AI367*$AK$9</f>
        <v>0</v>
      </c>
      <c r="AL367" s="117">
        <f>AJ367*$AL$9</f>
        <v>0</v>
      </c>
      <c r="AM367" s="116">
        <f t="shared" si="157"/>
        <v>0</v>
      </c>
      <c r="AN367" s="117">
        <f t="shared" si="157"/>
        <v>0</v>
      </c>
      <c r="AO367" s="117"/>
      <c r="AP367" s="116">
        <f t="shared" si="158"/>
        <v>0</v>
      </c>
      <c r="AQ367" s="117">
        <f t="shared" si="158"/>
        <v>0</v>
      </c>
    </row>
    <row r="368" spans="1:43" ht="43.5" customHeight="1">
      <c r="A368" s="186" t="s">
        <v>512</v>
      </c>
      <c r="B368" s="181" t="s">
        <v>513</v>
      </c>
      <c r="C368" s="188" t="s">
        <v>178</v>
      </c>
      <c r="D368" s="31" t="s">
        <v>179</v>
      </c>
      <c r="E368" s="22">
        <v>40</v>
      </c>
      <c r="F368" s="22">
        <v>20</v>
      </c>
      <c r="G368" s="24">
        <f>$G$77</f>
        <v>4.5999999999999999E-2</v>
      </c>
      <c r="H368" s="24">
        <f t="shared" si="145"/>
        <v>1.8399999999999999</v>
      </c>
      <c r="I368" s="25">
        <f>H368+H369</f>
        <v>2.9499999999999997</v>
      </c>
      <c r="J368" s="24">
        <f t="shared" si="150"/>
        <v>0.91999999999999993</v>
      </c>
      <c r="K368" s="25">
        <f>J368+J369</f>
        <v>1.66</v>
      </c>
      <c r="L368" s="24"/>
      <c r="M368" s="24"/>
      <c r="N368" s="24"/>
      <c r="O368" s="24">
        <f>I368*$Q$7</f>
        <v>4.4249999999999998E-2</v>
      </c>
      <c r="P368" s="24">
        <f>K368*$Q$7</f>
        <v>2.4899999999999999E-2</v>
      </c>
      <c r="Q368" s="24"/>
      <c r="R368" s="24">
        <f>I368*$T$7</f>
        <v>1.0029999999999999</v>
      </c>
      <c r="S368" s="26">
        <f>K368*$T$7</f>
        <v>0.56440000000000001</v>
      </c>
      <c r="T368" s="24"/>
      <c r="U368" s="27">
        <f>I368*$W$7</f>
        <v>2.9499999999999996E-4</v>
      </c>
      <c r="V368" s="27">
        <f>K368*$W$7</f>
        <v>1.66E-4</v>
      </c>
      <c r="W368" s="24"/>
      <c r="X368" s="24">
        <f>I368*$Z$7</f>
        <v>2.2461299999999995</v>
      </c>
      <c r="Y368" s="24">
        <f>K368*$Z$7</f>
        <v>1.2639239999999998</v>
      </c>
      <c r="Z368" s="24"/>
      <c r="AA368" s="24">
        <f>I368+O368+R368+U368+X368</f>
        <v>6.2436749999999988</v>
      </c>
      <c r="AB368" s="24">
        <f>K368+P368+S368+V368+Y368</f>
        <v>3.5133899999999998</v>
      </c>
      <c r="AC368" s="24">
        <f>AA368*$AE$7</f>
        <v>1.8731024999999994</v>
      </c>
      <c r="AD368" s="24">
        <f>AB368*$AE$7</f>
        <v>1.054017</v>
      </c>
      <c r="AE368" s="24"/>
      <c r="AF368" s="24">
        <f>(AA368+AC368)*$AH$7</f>
        <v>0.24350332499999994</v>
      </c>
      <c r="AG368" s="24">
        <f>(AB368+AD368)*$AH$7</f>
        <v>0.13702220999999998</v>
      </c>
      <c r="AH368" s="24"/>
      <c r="AI368" s="116">
        <v>8.7799999999999994</v>
      </c>
      <c r="AJ368" s="117">
        <v>4.9400000000000004</v>
      </c>
      <c r="AK368" s="117">
        <f>AI368*$AK$9</f>
        <v>9.2189999999999994</v>
      </c>
      <c r="AL368" s="117">
        <f>AJ368*$AL$9</f>
        <v>5.1870000000000003</v>
      </c>
      <c r="AM368" s="116">
        <f t="shared" si="157"/>
        <v>1.8437999999999999</v>
      </c>
      <c r="AN368" s="117">
        <f t="shared" si="157"/>
        <v>1.0374000000000001</v>
      </c>
      <c r="AO368" s="117"/>
      <c r="AP368" s="116">
        <f t="shared" si="158"/>
        <v>11.062799999999999</v>
      </c>
      <c r="AQ368" s="117">
        <f t="shared" si="158"/>
        <v>6.2244000000000002</v>
      </c>
    </row>
    <row r="369" spans="1:43" ht="48" hidden="1" customHeight="1">
      <c r="A369" s="187"/>
      <c r="B369" s="182"/>
      <c r="C369" s="189"/>
      <c r="D369" s="31" t="s">
        <v>49</v>
      </c>
      <c r="E369" s="22">
        <v>30</v>
      </c>
      <c r="F369" s="22">
        <v>20</v>
      </c>
      <c r="G369" s="24">
        <f>$G$78</f>
        <v>3.6999999999999998E-2</v>
      </c>
      <c r="H369" s="24">
        <f t="shared" si="145"/>
        <v>1.1099999999999999</v>
      </c>
      <c r="I369" s="25"/>
      <c r="J369" s="24">
        <f t="shared" si="150"/>
        <v>0.74</v>
      </c>
      <c r="K369" s="25"/>
      <c r="L369" s="24"/>
      <c r="M369" s="24"/>
      <c r="N369" s="24"/>
      <c r="O369" s="24"/>
      <c r="P369" s="24"/>
      <c r="Q369" s="24"/>
      <c r="R369" s="24"/>
      <c r="S369" s="26"/>
      <c r="T369" s="24"/>
      <c r="U369" s="27"/>
      <c r="V369" s="27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116"/>
      <c r="AJ369" s="117"/>
      <c r="AK369" s="117">
        <f>AI369*$AK$9</f>
        <v>0</v>
      </c>
      <c r="AL369" s="117">
        <f>AJ369*$AL$9</f>
        <v>0</v>
      </c>
      <c r="AM369" s="116">
        <f t="shared" si="157"/>
        <v>0</v>
      </c>
      <c r="AN369" s="117">
        <f t="shared" si="157"/>
        <v>0</v>
      </c>
      <c r="AO369" s="117"/>
      <c r="AP369" s="116">
        <f t="shared" si="158"/>
        <v>0</v>
      </c>
      <c r="AQ369" s="117">
        <f t="shared" si="158"/>
        <v>0</v>
      </c>
    </row>
    <row r="370" spans="1:43" ht="22.5" customHeight="1">
      <c r="A370" s="186" t="s">
        <v>514</v>
      </c>
      <c r="B370" s="181" t="s">
        <v>515</v>
      </c>
      <c r="C370" s="188" t="s">
        <v>178</v>
      </c>
      <c r="D370" s="31" t="s">
        <v>179</v>
      </c>
      <c r="E370" s="22">
        <v>40</v>
      </c>
      <c r="F370" s="22">
        <v>20</v>
      </c>
      <c r="G370" s="24">
        <f>$G$77</f>
        <v>4.5999999999999999E-2</v>
      </c>
      <c r="H370" s="24">
        <f t="shared" si="145"/>
        <v>1.8399999999999999</v>
      </c>
      <c r="I370" s="25">
        <f>H370+H371</f>
        <v>2.9499999999999997</v>
      </c>
      <c r="J370" s="24">
        <f t="shared" si="150"/>
        <v>0.91999999999999993</v>
      </c>
      <c r="K370" s="25">
        <f>J370+J371</f>
        <v>1.66</v>
      </c>
      <c r="L370" s="24"/>
      <c r="M370" s="24"/>
      <c r="N370" s="24"/>
      <c r="O370" s="24">
        <f>I370*$Q$7</f>
        <v>4.4249999999999998E-2</v>
      </c>
      <c r="P370" s="24">
        <f>K370*$Q$7</f>
        <v>2.4899999999999999E-2</v>
      </c>
      <c r="Q370" s="24"/>
      <c r="R370" s="24">
        <f>I370*$T$7</f>
        <v>1.0029999999999999</v>
      </c>
      <c r="S370" s="26">
        <f>K370*$T$7</f>
        <v>0.56440000000000001</v>
      </c>
      <c r="T370" s="24"/>
      <c r="U370" s="27">
        <f>I370*$W$7</f>
        <v>2.9499999999999996E-4</v>
      </c>
      <c r="V370" s="27">
        <f>K370*$W$7</f>
        <v>1.66E-4</v>
      </c>
      <c r="W370" s="24"/>
      <c r="X370" s="24">
        <f>I370*$Z$7</f>
        <v>2.2461299999999995</v>
      </c>
      <c r="Y370" s="24">
        <f>K370*$Z$7</f>
        <v>1.2639239999999998</v>
      </c>
      <c r="Z370" s="24"/>
      <c r="AA370" s="24">
        <f>I370+O370+R370+U370+X370</f>
        <v>6.2436749999999988</v>
      </c>
      <c r="AB370" s="24">
        <f>K370+P370+S370+V370+Y370</f>
        <v>3.5133899999999998</v>
      </c>
      <c r="AC370" s="24">
        <f>AA370*$AE$7</f>
        <v>1.8731024999999994</v>
      </c>
      <c r="AD370" s="24">
        <f>AB370*$AE$7</f>
        <v>1.054017</v>
      </c>
      <c r="AE370" s="24"/>
      <c r="AF370" s="24">
        <f>(AA370+AC370)*$AH$7</f>
        <v>0.24350332499999994</v>
      </c>
      <c r="AG370" s="24">
        <f>(AB370+AD370)*$AH$7</f>
        <v>0.13702220999999998</v>
      </c>
      <c r="AH370" s="24"/>
      <c r="AI370" s="116">
        <v>8.7799999999999994</v>
      </c>
      <c r="AJ370" s="117">
        <v>4.9400000000000004</v>
      </c>
      <c r="AK370" s="117">
        <f>AI370*$AK$9</f>
        <v>9.2189999999999994</v>
      </c>
      <c r="AL370" s="117">
        <f>AJ370*$AL$9</f>
        <v>5.1870000000000003</v>
      </c>
      <c r="AM370" s="116">
        <f t="shared" si="157"/>
        <v>1.8437999999999999</v>
      </c>
      <c r="AN370" s="117">
        <f t="shared" si="157"/>
        <v>1.0374000000000001</v>
      </c>
      <c r="AO370" s="117"/>
      <c r="AP370" s="116">
        <f t="shared" si="158"/>
        <v>11.062799999999999</v>
      </c>
      <c r="AQ370" s="117">
        <f t="shared" si="158"/>
        <v>6.2244000000000002</v>
      </c>
    </row>
    <row r="371" spans="1:43" ht="51.75" hidden="1" customHeight="1">
      <c r="A371" s="187"/>
      <c r="B371" s="182"/>
      <c r="C371" s="189"/>
      <c r="D371" s="31" t="s">
        <v>49</v>
      </c>
      <c r="E371" s="22">
        <v>30</v>
      </c>
      <c r="F371" s="22">
        <v>20</v>
      </c>
      <c r="G371" s="24">
        <f>$G$78</f>
        <v>3.6999999999999998E-2</v>
      </c>
      <c r="H371" s="24">
        <f t="shared" si="145"/>
        <v>1.1099999999999999</v>
      </c>
      <c r="I371" s="25"/>
      <c r="J371" s="24">
        <f t="shared" si="150"/>
        <v>0.74</v>
      </c>
      <c r="K371" s="25"/>
      <c r="L371" s="24"/>
      <c r="M371" s="24"/>
      <c r="N371" s="24"/>
      <c r="O371" s="24"/>
      <c r="P371" s="24"/>
      <c r="Q371" s="24"/>
      <c r="R371" s="24"/>
      <c r="S371" s="26"/>
      <c r="T371" s="24"/>
      <c r="U371" s="27"/>
      <c r="V371" s="27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116"/>
      <c r="AJ371" s="117"/>
      <c r="AK371" s="117"/>
      <c r="AL371" s="117"/>
      <c r="AM371" s="116">
        <f>AI371*$AO$7</f>
        <v>0</v>
      </c>
      <c r="AN371" s="117">
        <f>AJ371*$AO$7</f>
        <v>0</v>
      </c>
      <c r="AO371" s="117"/>
      <c r="AP371" s="116">
        <f>AI371+AM371</f>
        <v>0</v>
      </c>
      <c r="AQ371" s="117">
        <f>AJ371+AN371</f>
        <v>0</v>
      </c>
    </row>
    <row r="372" spans="1:43" ht="18.75" customHeight="1">
      <c r="A372" s="114" t="s">
        <v>516</v>
      </c>
      <c r="B372" s="30" t="s">
        <v>517</v>
      </c>
      <c r="C372" s="115"/>
      <c r="D372" s="31"/>
      <c r="E372" s="22"/>
      <c r="F372" s="22"/>
      <c r="G372" s="24"/>
      <c r="H372" s="24"/>
      <c r="I372" s="25"/>
      <c r="J372" s="24"/>
      <c r="K372" s="25"/>
      <c r="L372" s="24"/>
      <c r="M372" s="24"/>
      <c r="N372" s="24"/>
      <c r="O372" s="24"/>
      <c r="P372" s="24"/>
      <c r="Q372" s="24"/>
      <c r="R372" s="24"/>
      <c r="S372" s="26"/>
      <c r="T372" s="24"/>
      <c r="U372" s="27"/>
      <c r="V372" s="27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116"/>
      <c r="AJ372" s="117"/>
      <c r="AK372" s="117"/>
      <c r="AL372" s="117"/>
      <c r="AM372" s="116"/>
      <c r="AN372" s="117"/>
      <c r="AO372" s="117"/>
      <c r="AP372" s="116"/>
      <c r="AQ372" s="117"/>
    </row>
    <row r="373" spans="1:43" ht="42" customHeight="1">
      <c r="A373" s="114" t="s">
        <v>518</v>
      </c>
      <c r="B373" s="30" t="s">
        <v>519</v>
      </c>
      <c r="C373" s="115" t="s">
        <v>178</v>
      </c>
      <c r="D373" s="31"/>
      <c r="E373" s="22"/>
      <c r="F373" s="22"/>
      <c r="G373" s="24"/>
      <c r="H373" s="24"/>
      <c r="I373" s="25"/>
      <c r="J373" s="24"/>
      <c r="K373" s="25"/>
      <c r="L373" s="24"/>
      <c r="M373" s="24"/>
      <c r="N373" s="24"/>
      <c r="O373" s="24"/>
      <c r="P373" s="24"/>
      <c r="Q373" s="24"/>
      <c r="R373" s="24"/>
      <c r="S373" s="26"/>
      <c r="T373" s="24"/>
      <c r="U373" s="27"/>
      <c r="V373" s="27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116">
        <v>10.71</v>
      </c>
      <c r="AJ373" s="117">
        <v>2.89</v>
      </c>
      <c r="AK373" s="117">
        <f>AI373*$AK$9</f>
        <v>11.245500000000002</v>
      </c>
      <c r="AL373" s="117">
        <f>AJ373*$AL$9</f>
        <v>3.0345000000000004</v>
      </c>
      <c r="AM373" s="116">
        <f>AK373*$AO$7</f>
        <v>2.2491000000000003</v>
      </c>
      <c r="AN373" s="117">
        <f>AL373*$AO$7</f>
        <v>0.60690000000000011</v>
      </c>
      <c r="AO373" s="117"/>
      <c r="AP373" s="116">
        <f>AK373+AM373</f>
        <v>13.494600000000002</v>
      </c>
      <c r="AQ373" s="117">
        <f>AL373+AN373</f>
        <v>3.6414000000000004</v>
      </c>
    </row>
    <row r="374" spans="1:43" ht="39" customHeight="1">
      <c r="A374" s="186" t="s">
        <v>520</v>
      </c>
      <c r="B374" s="181" t="s">
        <v>521</v>
      </c>
      <c r="C374" s="188" t="s">
        <v>178</v>
      </c>
      <c r="D374" s="31" t="s">
        <v>179</v>
      </c>
      <c r="E374" s="22">
        <v>40</v>
      </c>
      <c r="F374" s="22">
        <v>20</v>
      </c>
      <c r="G374" s="24">
        <f>$G$77</f>
        <v>4.5999999999999999E-2</v>
      </c>
      <c r="H374" s="24">
        <f t="shared" si="145"/>
        <v>1.8399999999999999</v>
      </c>
      <c r="I374" s="25">
        <f>H374+H375</f>
        <v>3.6899999999999995</v>
      </c>
      <c r="J374" s="24">
        <f t="shared" si="150"/>
        <v>0.91999999999999993</v>
      </c>
      <c r="K374" s="25">
        <f>J374+J375</f>
        <v>2.4</v>
      </c>
      <c r="L374" s="24"/>
      <c r="M374" s="24"/>
      <c r="N374" s="24"/>
      <c r="O374" s="24">
        <f>I374*$Q$7</f>
        <v>5.5349999999999989E-2</v>
      </c>
      <c r="P374" s="24">
        <f>K374*$Q$7</f>
        <v>3.5999999999999997E-2</v>
      </c>
      <c r="Q374" s="24"/>
      <c r="R374" s="24">
        <f>I374*$T$7</f>
        <v>1.2545999999999999</v>
      </c>
      <c r="S374" s="26">
        <f>K374*$T$7</f>
        <v>0.81600000000000006</v>
      </c>
      <c r="T374" s="24"/>
      <c r="U374" s="27">
        <f>I374*$W$7</f>
        <v>3.6899999999999997E-4</v>
      </c>
      <c r="V374" s="27">
        <f>K374*$W$7</f>
        <v>2.4000000000000001E-4</v>
      </c>
      <c r="W374" s="24"/>
      <c r="X374" s="24">
        <f>I374*$Z$7</f>
        <v>2.8095659999999993</v>
      </c>
      <c r="Y374" s="24">
        <f>K374*$Z$7</f>
        <v>1.8273599999999999</v>
      </c>
      <c r="Z374" s="24"/>
      <c r="AA374" s="24">
        <f>I374+O374+R374+U374+X374</f>
        <v>7.8098849999999986</v>
      </c>
      <c r="AB374" s="24">
        <f>K374+P374+S374+V374+Y374</f>
        <v>5.0795999999999992</v>
      </c>
      <c r="AC374" s="24">
        <f>AA374*$AE$7</f>
        <v>2.3429654999999996</v>
      </c>
      <c r="AD374" s="24">
        <f>AB374*$AE$7</f>
        <v>1.5238799999999997</v>
      </c>
      <c r="AE374" s="24"/>
      <c r="AF374" s="24">
        <f>(AA374+AC374)*$AH$7</f>
        <v>0.30458551499999992</v>
      </c>
      <c r="AG374" s="24">
        <f>(AB374+AD374)*$AH$7</f>
        <v>0.19810439999999999</v>
      </c>
      <c r="AH374" s="24"/>
      <c r="AI374" s="116">
        <v>10.98</v>
      </c>
      <c r="AJ374" s="117">
        <v>7.14</v>
      </c>
      <c r="AK374" s="117">
        <f>AI374*$AK$9</f>
        <v>11.529000000000002</v>
      </c>
      <c r="AL374" s="117">
        <f>AJ374*$AL$9</f>
        <v>7.4969999999999999</v>
      </c>
      <c r="AM374" s="116">
        <f>AK374*$AO$7</f>
        <v>2.3058000000000005</v>
      </c>
      <c r="AN374" s="117">
        <f>AL374*$AO$7</f>
        <v>1.4994000000000001</v>
      </c>
      <c r="AO374" s="117"/>
      <c r="AP374" s="116">
        <f>AK374+AM374</f>
        <v>13.834800000000001</v>
      </c>
      <c r="AQ374" s="117">
        <f>AL374+AN374</f>
        <v>8.9963999999999995</v>
      </c>
    </row>
    <row r="375" spans="1:43" ht="31.5" hidden="1" customHeight="1">
      <c r="A375" s="187"/>
      <c r="B375" s="182"/>
      <c r="C375" s="189"/>
      <c r="D375" s="31" t="s">
        <v>49</v>
      </c>
      <c r="E375" s="22">
        <v>50</v>
      </c>
      <c r="F375" s="22">
        <v>40</v>
      </c>
      <c r="G375" s="24">
        <f>$G$78</f>
        <v>3.6999999999999998E-2</v>
      </c>
      <c r="H375" s="24">
        <f t="shared" si="145"/>
        <v>1.8499999999999999</v>
      </c>
      <c r="I375" s="25"/>
      <c r="J375" s="24">
        <f t="shared" si="150"/>
        <v>1.48</v>
      </c>
      <c r="K375" s="25"/>
      <c r="L375" s="24"/>
      <c r="M375" s="24"/>
      <c r="N375" s="24"/>
      <c r="O375" s="24"/>
      <c r="P375" s="24"/>
      <c r="Q375" s="24"/>
      <c r="R375" s="24"/>
      <c r="S375" s="26"/>
      <c r="T375" s="24"/>
      <c r="U375" s="27"/>
      <c r="V375" s="27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116"/>
      <c r="AJ375" s="117"/>
      <c r="AK375" s="117"/>
      <c r="AL375" s="117"/>
      <c r="AM375" s="116"/>
      <c r="AN375" s="117"/>
      <c r="AO375" s="117"/>
      <c r="AP375" s="116"/>
      <c r="AQ375" s="117"/>
    </row>
    <row r="376" spans="1:43" ht="45" customHeight="1">
      <c r="A376" s="186" t="s">
        <v>522</v>
      </c>
      <c r="B376" s="181" t="s">
        <v>523</v>
      </c>
      <c r="C376" s="188" t="s">
        <v>178</v>
      </c>
      <c r="D376" s="31" t="s">
        <v>179</v>
      </c>
      <c r="E376" s="22">
        <v>40</v>
      </c>
      <c r="F376" s="22">
        <v>20</v>
      </c>
      <c r="G376" s="24">
        <f>$G$77</f>
        <v>4.5999999999999999E-2</v>
      </c>
      <c r="H376" s="24">
        <f t="shared" si="145"/>
        <v>1.8399999999999999</v>
      </c>
      <c r="I376" s="25">
        <f>H376+H377</f>
        <v>3.6899999999999995</v>
      </c>
      <c r="J376" s="24">
        <f t="shared" si="150"/>
        <v>0.91999999999999993</v>
      </c>
      <c r="K376" s="25">
        <f>J376+J377</f>
        <v>2.4</v>
      </c>
      <c r="L376" s="24"/>
      <c r="M376" s="24"/>
      <c r="N376" s="24"/>
      <c r="O376" s="24">
        <f>I376*$Q$7</f>
        <v>5.5349999999999989E-2</v>
      </c>
      <c r="P376" s="24">
        <f>K376*$Q$7</f>
        <v>3.5999999999999997E-2</v>
      </c>
      <c r="Q376" s="24"/>
      <c r="R376" s="24">
        <f>I376*$T$7</f>
        <v>1.2545999999999999</v>
      </c>
      <c r="S376" s="26">
        <f>K376*$T$7</f>
        <v>0.81600000000000006</v>
      </c>
      <c r="T376" s="24"/>
      <c r="U376" s="27">
        <f>I376*$W$7</f>
        <v>3.6899999999999997E-4</v>
      </c>
      <c r="V376" s="27">
        <f>K376*$W$7</f>
        <v>2.4000000000000001E-4</v>
      </c>
      <c r="W376" s="24"/>
      <c r="X376" s="24">
        <f>I376*$Z$7</f>
        <v>2.8095659999999993</v>
      </c>
      <c r="Y376" s="24">
        <f>K376*$Z$7</f>
        <v>1.8273599999999999</v>
      </c>
      <c r="Z376" s="24"/>
      <c r="AA376" s="24">
        <f>I376+O376+R376+U376+X376</f>
        <v>7.8098849999999986</v>
      </c>
      <c r="AB376" s="24">
        <f>K376+P376+S376+V376+Y376</f>
        <v>5.0795999999999992</v>
      </c>
      <c r="AC376" s="24">
        <f>AA376*$AE$7</f>
        <v>2.3429654999999996</v>
      </c>
      <c r="AD376" s="24">
        <f>AB376*$AE$7</f>
        <v>1.5238799999999997</v>
      </c>
      <c r="AE376" s="24"/>
      <c r="AF376" s="24">
        <f>(AA376+AC376)*$AH$7</f>
        <v>0.30458551499999992</v>
      </c>
      <c r="AG376" s="24">
        <f>(AB376+AD376)*$AH$7</f>
        <v>0.19810439999999999</v>
      </c>
      <c r="AH376" s="24"/>
      <c r="AI376" s="116">
        <v>10.98</v>
      </c>
      <c r="AJ376" s="117">
        <v>7.14</v>
      </c>
      <c r="AK376" s="117">
        <f>AI376*$AK$9</f>
        <v>11.529000000000002</v>
      </c>
      <c r="AL376" s="117">
        <f>AJ376*$AL$9</f>
        <v>7.4969999999999999</v>
      </c>
      <c r="AM376" s="116">
        <f>AK376*$AO$7</f>
        <v>2.3058000000000005</v>
      </c>
      <c r="AN376" s="117">
        <f>AL376*$AO$7</f>
        <v>1.4994000000000001</v>
      </c>
      <c r="AO376" s="117"/>
      <c r="AP376" s="116">
        <f>AK376+AM376</f>
        <v>13.834800000000001</v>
      </c>
      <c r="AQ376" s="117">
        <f>AL376+AN376</f>
        <v>8.9963999999999995</v>
      </c>
    </row>
    <row r="377" spans="1:43" ht="47.25" hidden="1" customHeight="1">
      <c r="A377" s="187"/>
      <c r="B377" s="182"/>
      <c r="C377" s="189"/>
      <c r="D377" s="31" t="s">
        <v>49</v>
      </c>
      <c r="E377" s="22">
        <v>50</v>
      </c>
      <c r="F377" s="22">
        <v>40</v>
      </c>
      <c r="G377" s="24">
        <f>$G$78</f>
        <v>3.6999999999999998E-2</v>
      </c>
      <c r="H377" s="24">
        <f t="shared" si="145"/>
        <v>1.8499999999999999</v>
      </c>
      <c r="I377" s="25"/>
      <c r="J377" s="24">
        <f t="shared" si="150"/>
        <v>1.48</v>
      </c>
      <c r="K377" s="25"/>
      <c r="L377" s="24"/>
      <c r="M377" s="24"/>
      <c r="N377" s="24"/>
      <c r="O377" s="24"/>
      <c r="P377" s="24"/>
      <c r="Q377" s="24"/>
      <c r="R377" s="24"/>
      <c r="S377" s="26"/>
      <c r="T377" s="24"/>
      <c r="U377" s="27"/>
      <c r="V377" s="27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116"/>
      <c r="AJ377" s="117"/>
      <c r="AK377" s="117"/>
      <c r="AL377" s="117"/>
      <c r="AM377" s="116"/>
      <c r="AN377" s="117"/>
      <c r="AO377" s="117"/>
      <c r="AP377" s="116"/>
      <c r="AQ377" s="117"/>
    </row>
    <row r="378" spans="1:43" ht="21.75" customHeight="1">
      <c r="A378" s="114" t="s">
        <v>524</v>
      </c>
      <c r="B378" s="30" t="s">
        <v>525</v>
      </c>
      <c r="C378" s="115"/>
      <c r="D378" s="31"/>
      <c r="E378" s="22"/>
      <c r="F378" s="22"/>
      <c r="G378" s="24"/>
      <c r="H378" s="24"/>
      <c r="I378" s="25"/>
      <c r="J378" s="24"/>
      <c r="K378" s="25"/>
      <c r="L378" s="24"/>
      <c r="M378" s="24"/>
      <c r="N378" s="24"/>
      <c r="O378" s="24"/>
      <c r="P378" s="24"/>
      <c r="Q378" s="24"/>
      <c r="R378" s="24"/>
      <c r="S378" s="26"/>
      <c r="T378" s="24"/>
      <c r="U378" s="27"/>
      <c r="V378" s="27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116"/>
      <c r="AJ378" s="117"/>
      <c r="AK378" s="117"/>
      <c r="AL378" s="117"/>
      <c r="AM378" s="116"/>
      <c r="AN378" s="117"/>
      <c r="AO378" s="117"/>
      <c r="AP378" s="116"/>
      <c r="AQ378" s="117"/>
    </row>
    <row r="379" spans="1:43" ht="33" customHeight="1">
      <c r="A379" s="114" t="s">
        <v>526</v>
      </c>
      <c r="B379" s="30" t="s">
        <v>527</v>
      </c>
      <c r="C379" s="115" t="s">
        <v>178</v>
      </c>
      <c r="D379" s="31" t="s">
        <v>49</v>
      </c>
      <c r="E379" s="22">
        <v>65</v>
      </c>
      <c r="F379" s="22">
        <v>55</v>
      </c>
      <c r="G379" s="24">
        <f>$G$78</f>
        <v>3.6999999999999998E-2</v>
      </c>
      <c r="H379" s="24">
        <f t="shared" si="145"/>
        <v>2.4049999999999998</v>
      </c>
      <c r="I379" s="25">
        <f>H379</f>
        <v>2.4049999999999998</v>
      </c>
      <c r="J379" s="24">
        <f t="shared" si="150"/>
        <v>2.0349999999999997</v>
      </c>
      <c r="K379" s="25">
        <f>J379</f>
        <v>2.0349999999999997</v>
      </c>
      <c r="L379" s="24"/>
      <c r="M379" s="24"/>
      <c r="N379" s="24"/>
      <c r="O379" s="24">
        <f>I379*$Q$7</f>
        <v>3.6074999999999996E-2</v>
      </c>
      <c r="P379" s="24">
        <f>K379*$Q$7</f>
        <v>3.0524999999999993E-2</v>
      </c>
      <c r="Q379" s="24"/>
      <c r="R379" s="24">
        <f>I379*$T$7</f>
        <v>0.81769999999999998</v>
      </c>
      <c r="S379" s="26">
        <f>K379*$T$7</f>
        <v>0.69189999999999996</v>
      </c>
      <c r="T379" s="24"/>
      <c r="U379" s="27">
        <f>I379*$W$7</f>
        <v>2.4049999999999999E-4</v>
      </c>
      <c r="V379" s="27">
        <f>K379*$W$7</f>
        <v>2.0349999999999999E-4</v>
      </c>
      <c r="W379" s="24"/>
      <c r="X379" s="24">
        <f>I379*$Z$7</f>
        <v>1.8311669999999998</v>
      </c>
      <c r="Y379" s="24">
        <f>K379*$Z$7</f>
        <v>1.5494489999999996</v>
      </c>
      <c r="Z379" s="24"/>
      <c r="AA379" s="24">
        <f>I379+O379+R379+U379+X379</f>
        <v>5.0901824999999992</v>
      </c>
      <c r="AB379" s="24">
        <f>K379+P379+S379+V379+Y379</f>
        <v>4.3070774999999992</v>
      </c>
      <c r="AC379" s="24">
        <f>AA379*$AE$7</f>
        <v>1.5270547499999998</v>
      </c>
      <c r="AD379" s="24">
        <f>AB379*$AE$7</f>
        <v>1.2921232499999997</v>
      </c>
      <c r="AE379" s="24"/>
      <c r="AF379" s="24">
        <f>(AA379+AC379)*$AH$7</f>
        <v>0.19851711749999995</v>
      </c>
      <c r="AG379" s="24">
        <f>(AB379+AD379)*$AH$7</f>
        <v>0.16797602249999996</v>
      </c>
      <c r="AH379" s="24"/>
      <c r="AI379" s="116">
        <v>7.16</v>
      </c>
      <c r="AJ379" s="117">
        <v>6.06</v>
      </c>
      <c r="AK379" s="117">
        <f>AI379*$AK$9</f>
        <v>7.5180000000000007</v>
      </c>
      <c r="AL379" s="117">
        <f>AJ379*$AL$9</f>
        <v>6.3629999999999995</v>
      </c>
      <c r="AM379" s="116">
        <f t="shared" ref="AM379:AN382" si="159">AK379*$AO$7</f>
        <v>1.5036000000000003</v>
      </c>
      <c r="AN379" s="117">
        <f t="shared" si="159"/>
        <v>1.2726</v>
      </c>
      <c r="AO379" s="117"/>
      <c r="AP379" s="116">
        <f t="shared" ref="AP379:AQ382" si="160">AK379+AM379</f>
        <v>9.0216000000000012</v>
      </c>
      <c r="AQ379" s="117">
        <f t="shared" si="160"/>
        <v>7.6355999999999993</v>
      </c>
    </row>
    <row r="380" spans="1:43" ht="29.25" customHeight="1">
      <c r="A380" s="186" t="s">
        <v>528</v>
      </c>
      <c r="B380" s="181" t="s">
        <v>529</v>
      </c>
      <c r="C380" s="188" t="s">
        <v>178</v>
      </c>
      <c r="D380" s="31" t="s">
        <v>179</v>
      </c>
      <c r="E380" s="22">
        <v>35</v>
      </c>
      <c r="F380" s="22">
        <v>30</v>
      </c>
      <c r="G380" s="24">
        <f>$G$77</f>
        <v>4.5999999999999999E-2</v>
      </c>
      <c r="H380" s="24">
        <f t="shared" si="145"/>
        <v>1.6099999999999999</v>
      </c>
      <c r="I380" s="25">
        <f>H380+H381</f>
        <v>3.09</v>
      </c>
      <c r="J380" s="24">
        <f t="shared" si="150"/>
        <v>1.38</v>
      </c>
      <c r="K380" s="25">
        <f>J380+J381</f>
        <v>2.4899999999999998</v>
      </c>
      <c r="L380" s="24"/>
      <c r="M380" s="24"/>
      <c r="N380" s="24"/>
      <c r="O380" s="24">
        <f>I380*$Q$7</f>
        <v>4.6349999999999995E-2</v>
      </c>
      <c r="P380" s="24">
        <f>K380*$Q$7</f>
        <v>3.7349999999999994E-2</v>
      </c>
      <c r="Q380" s="24"/>
      <c r="R380" s="24">
        <f>I380*$T$7</f>
        <v>1.0506</v>
      </c>
      <c r="S380" s="26">
        <f>K380*$T$7</f>
        <v>0.84660000000000002</v>
      </c>
      <c r="T380" s="24"/>
      <c r="U380" s="27">
        <f>I380*$W$7</f>
        <v>3.0899999999999998E-4</v>
      </c>
      <c r="V380" s="27">
        <f>K380*$W$7</f>
        <v>2.4899999999999998E-4</v>
      </c>
      <c r="W380" s="24"/>
      <c r="X380" s="24">
        <f>I380*$Z$7</f>
        <v>2.3527259999999997</v>
      </c>
      <c r="Y380" s="24">
        <f>K380*$Z$7</f>
        <v>1.8958859999999997</v>
      </c>
      <c r="Z380" s="24"/>
      <c r="AA380" s="24">
        <f>I380+O380+R380+U380+X380</f>
        <v>6.5399849999999988</v>
      </c>
      <c r="AB380" s="24">
        <f>K380+P380+S380+V380+Y380</f>
        <v>5.2700849999999999</v>
      </c>
      <c r="AC380" s="24">
        <f>AA380*$AE$7</f>
        <v>1.9619954999999996</v>
      </c>
      <c r="AD380" s="24">
        <f>AB380*$AE$7</f>
        <v>1.5810255</v>
      </c>
      <c r="AE380" s="24"/>
      <c r="AF380" s="24">
        <f>(AA380+AC380)*$AH$7</f>
        <v>0.25505941499999996</v>
      </c>
      <c r="AG380" s="24">
        <f>(AB380+AD380)*$AH$7</f>
        <v>0.20553331499999999</v>
      </c>
      <c r="AH380" s="24"/>
      <c r="AI380" s="116">
        <v>9.1999999999999993</v>
      </c>
      <c r="AJ380" s="117">
        <v>7.41</v>
      </c>
      <c r="AK380" s="117">
        <f>AI380*$AK$9</f>
        <v>9.66</v>
      </c>
      <c r="AL380" s="117">
        <f>AJ380*$AL$9</f>
        <v>7.7805000000000009</v>
      </c>
      <c r="AM380" s="116">
        <f t="shared" si="159"/>
        <v>1.9320000000000002</v>
      </c>
      <c r="AN380" s="117">
        <f t="shared" si="159"/>
        <v>1.5561000000000003</v>
      </c>
      <c r="AO380" s="117"/>
      <c r="AP380" s="116">
        <f t="shared" si="160"/>
        <v>11.592000000000001</v>
      </c>
      <c r="AQ380" s="117">
        <f t="shared" si="160"/>
        <v>9.3366000000000007</v>
      </c>
    </row>
    <row r="381" spans="1:43" ht="18.75" hidden="1" customHeight="1">
      <c r="A381" s="187"/>
      <c r="B381" s="182"/>
      <c r="C381" s="189"/>
      <c r="D381" s="31" t="s">
        <v>49</v>
      </c>
      <c r="E381" s="22">
        <v>40</v>
      </c>
      <c r="F381" s="22">
        <v>30</v>
      </c>
      <c r="G381" s="24">
        <f>$G$78</f>
        <v>3.6999999999999998E-2</v>
      </c>
      <c r="H381" s="24">
        <f t="shared" si="145"/>
        <v>1.48</v>
      </c>
      <c r="I381" s="25"/>
      <c r="J381" s="24">
        <f t="shared" si="150"/>
        <v>1.1099999999999999</v>
      </c>
      <c r="K381" s="25"/>
      <c r="L381" s="24"/>
      <c r="M381" s="24"/>
      <c r="N381" s="24"/>
      <c r="O381" s="24"/>
      <c r="P381" s="24"/>
      <c r="Q381" s="24"/>
      <c r="R381" s="24"/>
      <c r="S381" s="26"/>
      <c r="T381" s="24"/>
      <c r="U381" s="27"/>
      <c r="V381" s="27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116"/>
      <c r="AJ381" s="117"/>
      <c r="AK381" s="117">
        <f>AI381*$AK$9</f>
        <v>0</v>
      </c>
      <c r="AL381" s="117">
        <f>AJ381*$AL$9</f>
        <v>0</v>
      </c>
      <c r="AM381" s="116">
        <f t="shared" si="159"/>
        <v>0</v>
      </c>
      <c r="AN381" s="117">
        <f t="shared" si="159"/>
        <v>0</v>
      </c>
      <c r="AO381" s="117"/>
      <c r="AP381" s="116">
        <f t="shared" si="160"/>
        <v>0</v>
      </c>
      <c r="AQ381" s="117">
        <f t="shared" si="160"/>
        <v>0</v>
      </c>
    </row>
    <row r="382" spans="1:43" ht="28.5" customHeight="1">
      <c r="A382" s="114" t="s">
        <v>530</v>
      </c>
      <c r="B382" s="30" t="s">
        <v>531</v>
      </c>
      <c r="C382" s="115" t="s">
        <v>178</v>
      </c>
      <c r="D382" s="31" t="s">
        <v>49</v>
      </c>
      <c r="E382" s="22">
        <v>30</v>
      </c>
      <c r="F382" s="22">
        <v>25</v>
      </c>
      <c r="G382" s="24">
        <f>$G$78</f>
        <v>3.6999999999999998E-2</v>
      </c>
      <c r="H382" s="24">
        <f t="shared" si="145"/>
        <v>1.1099999999999999</v>
      </c>
      <c r="I382" s="25">
        <f>H382</f>
        <v>1.1099999999999999</v>
      </c>
      <c r="J382" s="24">
        <f t="shared" si="150"/>
        <v>0.92499999999999993</v>
      </c>
      <c r="K382" s="25">
        <f>J382</f>
        <v>0.92499999999999993</v>
      </c>
      <c r="L382" s="24"/>
      <c r="M382" s="24"/>
      <c r="N382" s="24"/>
      <c r="O382" s="24">
        <f>I382*$Q$7</f>
        <v>1.6649999999999998E-2</v>
      </c>
      <c r="P382" s="24">
        <f>K382*$Q$7</f>
        <v>1.3874999999999998E-2</v>
      </c>
      <c r="Q382" s="24"/>
      <c r="R382" s="24">
        <f>I382*$T$7</f>
        <v>0.37739999999999996</v>
      </c>
      <c r="S382" s="26">
        <f>K382*$T$7</f>
        <v>0.3145</v>
      </c>
      <c r="T382" s="24"/>
      <c r="U382" s="27">
        <f>I382*$W$7</f>
        <v>1.1099999999999999E-4</v>
      </c>
      <c r="V382" s="27">
        <f>K382*$W$7</f>
        <v>9.2499999999999999E-5</v>
      </c>
      <c r="W382" s="24"/>
      <c r="X382" s="24">
        <f>I382*$Z$7</f>
        <v>0.84515399999999985</v>
      </c>
      <c r="Y382" s="24">
        <f>K382*$Z$7</f>
        <v>0.70429499999999989</v>
      </c>
      <c r="Z382" s="24"/>
      <c r="AA382" s="24">
        <f>I382+O382+R382+U382+X382</f>
        <v>2.3493149999999998</v>
      </c>
      <c r="AB382" s="24">
        <f>K382+P382+S382+V382+Y382</f>
        <v>1.9577624999999999</v>
      </c>
      <c r="AC382" s="24">
        <f>AA382*$AE$7</f>
        <v>0.70479449999999988</v>
      </c>
      <c r="AD382" s="24">
        <f>AB382*$AE$7</f>
        <v>0.58732874999999996</v>
      </c>
      <c r="AE382" s="24"/>
      <c r="AF382" s="24">
        <f>(AA382+AC382)*$AH$7</f>
        <v>9.1623284999999985E-2</v>
      </c>
      <c r="AG382" s="24">
        <f>(AB382+AD382)*$AH$7</f>
        <v>7.635273749999999E-2</v>
      </c>
      <c r="AH382" s="24"/>
      <c r="AI382" s="116">
        <v>3.31</v>
      </c>
      <c r="AJ382" s="117">
        <v>2.75</v>
      </c>
      <c r="AK382" s="117">
        <f>AI382*$AK$9</f>
        <v>3.4755000000000003</v>
      </c>
      <c r="AL382" s="117">
        <f>AJ382*$AL$9</f>
        <v>2.8875000000000002</v>
      </c>
      <c r="AM382" s="116">
        <f t="shared" si="159"/>
        <v>0.69510000000000005</v>
      </c>
      <c r="AN382" s="117">
        <f t="shared" si="159"/>
        <v>0.57750000000000001</v>
      </c>
      <c r="AO382" s="117"/>
      <c r="AP382" s="116">
        <f t="shared" si="160"/>
        <v>4.1706000000000003</v>
      </c>
      <c r="AQ382" s="117">
        <f t="shared" si="160"/>
        <v>3.4650000000000003</v>
      </c>
    </row>
    <row r="383" spans="1:43" ht="18.75" customHeight="1">
      <c r="A383" s="114" t="s">
        <v>532</v>
      </c>
      <c r="B383" s="30" t="s">
        <v>533</v>
      </c>
      <c r="C383" s="115"/>
      <c r="D383" s="31"/>
      <c r="E383" s="22"/>
      <c r="F383" s="22"/>
      <c r="G383" s="24"/>
      <c r="H383" s="24"/>
      <c r="I383" s="25"/>
      <c r="J383" s="24"/>
      <c r="K383" s="25"/>
      <c r="L383" s="24"/>
      <c r="M383" s="24"/>
      <c r="N383" s="24"/>
      <c r="O383" s="24"/>
      <c r="P383" s="24"/>
      <c r="Q383" s="24"/>
      <c r="R383" s="24"/>
      <c r="S383" s="26"/>
      <c r="T383" s="24"/>
      <c r="U383" s="27"/>
      <c r="V383" s="27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116"/>
      <c r="AJ383" s="117"/>
      <c r="AK383" s="117"/>
      <c r="AL383" s="117"/>
      <c r="AM383" s="116"/>
      <c r="AN383" s="117"/>
      <c r="AO383" s="117"/>
      <c r="AP383" s="116"/>
      <c r="AQ383" s="117"/>
    </row>
    <row r="384" spans="1:43" ht="51.75">
      <c r="A384" s="114" t="s">
        <v>534</v>
      </c>
      <c r="B384" s="30" t="s">
        <v>535</v>
      </c>
      <c r="C384" s="115" t="s">
        <v>178</v>
      </c>
      <c r="D384" s="31" t="s">
        <v>49</v>
      </c>
      <c r="E384" s="22">
        <v>20</v>
      </c>
      <c r="F384" s="22">
        <v>15</v>
      </c>
      <c r="G384" s="24">
        <f>$G$78</f>
        <v>3.6999999999999998E-2</v>
      </c>
      <c r="H384" s="24">
        <f t="shared" si="145"/>
        <v>0.74</v>
      </c>
      <c r="I384" s="25">
        <f>H384</f>
        <v>0.74</v>
      </c>
      <c r="J384" s="24">
        <f t="shared" si="150"/>
        <v>0.55499999999999994</v>
      </c>
      <c r="K384" s="25">
        <f>J384</f>
        <v>0.55499999999999994</v>
      </c>
      <c r="L384" s="24"/>
      <c r="M384" s="24"/>
      <c r="N384" s="24"/>
      <c r="O384" s="24">
        <f>I384*$Q$7</f>
        <v>1.1099999999999999E-2</v>
      </c>
      <c r="P384" s="24">
        <f>K384*$Q$7</f>
        <v>8.3249999999999991E-3</v>
      </c>
      <c r="Q384" s="24"/>
      <c r="R384" s="24">
        <f>I384*$T$7</f>
        <v>0.25159999999999999</v>
      </c>
      <c r="S384" s="26">
        <f>K384*$T$7</f>
        <v>0.18869999999999998</v>
      </c>
      <c r="T384" s="24"/>
      <c r="U384" s="27">
        <f>I384*$W$7</f>
        <v>7.3999999999999996E-5</v>
      </c>
      <c r="V384" s="27">
        <f>K384*$W$7</f>
        <v>5.5499999999999994E-5</v>
      </c>
      <c r="W384" s="24"/>
      <c r="X384" s="24">
        <f>I384*$Z$7</f>
        <v>0.56343599999999994</v>
      </c>
      <c r="Y384" s="24">
        <f>K384*$Z$7</f>
        <v>0.42257699999999992</v>
      </c>
      <c r="Z384" s="24"/>
      <c r="AA384" s="24">
        <f>I384+O384+R384+U384+X384</f>
        <v>1.5662099999999999</v>
      </c>
      <c r="AB384" s="24">
        <f>K384+P384+S384+V384+Y384</f>
        <v>1.1746574999999999</v>
      </c>
      <c r="AC384" s="24">
        <f>AA384*$AE$7</f>
        <v>0.46986299999999992</v>
      </c>
      <c r="AD384" s="24">
        <f>AB384*$AE$7</f>
        <v>0.35239724999999994</v>
      </c>
      <c r="AE384" s="24"/>
      <c r="AF384" s="24">
        <f>(AA384+AC384)*$AH$7</f>
        <v>6.1082190000000001E-2</v>
      </c>
      <c r="AG384" s="24">
        <f>(AB384+AD384)*$AH$7</f>
        <v>4.5811642499999992E-2</v>
      </c>
      <c r="AH384" s="24"/>
      <c r="AI384" s="116">
        <v>2.21</v>
      </c>
      <c r="AJ384" s="117">
        <v>1.65</v>
      </c>
      <c r="AK384" s="117">
        <f>AI384*$AK$9</f>
        <v>2.3205</v>
      </c>
      <c r="AL384" s="117">
        <f>AJ384*$AL$9</f>
        <v>1.7324999999999999</v>
      </c>
      <c r="AM384" s="116">
        <f>AK384*$AO$7</f>
        <v>0.46410000000000001</v>
      </c>
      <c r="AN384" s="117">
        <f>AL384*$AO$7</f>
        <v>0.34650000000000003</v>
      </c>
      <c r="AO384" s="117"/>
      <c r="AP384" s="116">
        <f>AK384+AM384</f>
        <v>2.7846000000000002</v>
      </c>
      <c r="AQ384" s="117">
        <f>AL384+AN384</f>
        <v>2.0789999999999997</v>
      </c>
    </row>
    <row r="385" spans="1:43" ht="21" customHeight="1">
      <c r="A385" s="186" t="s">
        <v>536</v>
      </c>
      <c r="B385" s="181" t="s">
        <v>537</v>
      </c>
      <c r="C385" s="188" t="s">
        <v>178</v>
      </c>
      <c r="D385" s="31" t="s">
        <v>179</v>
      </c>
      <c r="E385" s="22">
        <v>20</v>
      </c>
      <c r="F385" s="22">
        <v>10</v>
      </c>
      <c r="G385" s="24">
        <f>$G$77</f>
        <v>4.5999999999999999E-2</v>
      </c>
      <c r="H385" s="24">
        <f t="shared" si="145"/>
        <v>0.91999999999999993</v>
      </c>
      <c r="I385" s="25">
        <f>H385+H386</f>
        <v>2.7699999999999996</v>
      </c>
      <c r="J385" s="24">
        <f t="shared" si="150"/>
        <v>0.45999999999999996</v>
      </c>
      <c r="K385" s="25">
        <f>J385+J386</f>
        <v>0.83</v>
      </c>
      <c r="L385" s="24"/>
      <c r="M385" s="24"/>
      <c r="N385" s="24"/>
      <c r="O385" s="24">
        <f>I385*$Q$7</f>
        <v>4.154999999999999E-2</v>
      </c>
      <c r="P385" s="24">
        <f>K385*$Q$7</f>
        <v>1.2449999999999999E-2</v>
      </c>
      <c r="Q385" s="24"/>
      <c r="R385" s="24">
        <f>I385*$T$7</f>
        <v>0.94179999999999997</v>
      </c>
      <c r="S385" s="26">
        <f>K385*$T$7</f>
        <v>0.28220000000000001</v>
      </c>
      <c r="T385" s="24"/>
      <c r="U385" s="27">
        <f>I385*$W$7</f>
        <v>2.7699999999999996E-4</v>
      </c>
      <c r="V385" s="27">
        <f>K385*$W$7</f>
        <v>8.2999999999999998E-5</v>
      </c>
      <c r="W385" s="24"/>
      <c r="X385" s="24">
        <f>I385*$Z$7</f>
        <v>2.1090779999999998</v>
      </c>
      <c r="Y385" s="24">
        <f>K385*$Z$7</f>
        <v>0.63196199999999991</v>
      </c>
      <c r="Z385" s="24"/>
      <c r="AA385" s="24">
        <f>I385+O385+R385+U385+X385</f>
        <v>5.8627049999999992</v>
      </c>
      <c r="AB385" s="24">
        <f>K385+P385+S385+V385+Y385</f>
        <v>1.7566949999999999</v>
      </c>
      <c r="AC385" s="24">
        <f>AA385*$AE$7</f>
        <v>1.7588114999999998</v>
      </c>
      <c r="AD385" s="24">
        <f>AB385*$AE$7</f>
        <v>0.52700849999999999</v>
      </c>
      <c r="AE385" s="24"/>
      <c r="AF385" s="24">
        <f>(AA385+AC385)*$AH$7</f>
        <v>0.22864549499999995</v>
      </c>
      <c r="AG385" s="24">
        <f>(AB385+AD385)*$AH$7</f>
        <v>6.8511104999999989E-2</v>
      </c>
      <c r="AH385" s="24"/>
      <c r="AI385" s="116">
        <v>8.24</v>
      </c>
      <c r="AJ385" s="117">
        <v>2.4700000000000002</v>
      </c>
      <c r="AK385" s="117">
        <f>AI385*$AK$9</f>
        <v>8.652000000000001</v>
      </c>
      <c r="AL385" s="117">
        <f>AJ385*$AL$9</f>
        <v>2.5935000000000001</v>
      </c>
      <c r="AM385" s="116">
        <f>AK385*$AO$7</f>
        <v>1.7304000000000004</v>
      </c>
      <c r="AN385" s="117">
        <f>AL385*$AO$7</f>
        <v>0.51870000000000005</v>
      </c>
      <c r="AO385" s="117"/>
      <c r="AP385" s="116">
        <f>AK385+AM385</f>
        <v>10.382400000000001</v>
      </c>
      <c r="AQ385" s="117">
        <f>AL385+AN385</f>
        <v>3.1122000000000001</v>
      </c>
    </row>
    <row r="386" spans="1:43" ht="51.75" hidden="1" customHeight="1">
      <c r="A386" s="187"/>
      <c r="B386" s="182"/>
      <c r="C386" s="189"/>
      <c r="D386" s="31" t="s">
        <v>49</v>
      </c>
      <c r="E386" s="22">
        <v>50</v>
      </c>
      <c r="F386" s="22">
        <v>10</v>
      </c>
      <c r="G386" s="24">
        <f>$G$78</f>
        <v>3.6999999999999998E-2</v>
      </c>
      <c r="H386" s="24">
        <f t="shared" si="145"/>
        <v>1.8499999999999999</v>
      </c>
      <c r="I386" s="25"/>
      <c r="J386" s="24">
        <f t="shared" si="150"/>
        <v>0.37</v>
      </c>
      <c r="K386" s="25"/>
      <c r="L386" s="24"/>
      <c r="M386" s="24"/>
      <c r="N386" s="24"/>
      <c r="O386" s="24"/>
      <c r="P386" s="24"/>
      <c r="Q386" s="24"/>
      <c r="R386" s="24"/>
      <c r="S386" s="26"/>
      <c r="T386" s="24"/>
      <c r="U386" s="27"/>
      <c r="V386" s="27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116"/>
      <c r="AJ386" s="117"/>
      <c r="AK386" s="117"/>
      <c r="AL386" s="117"/>
      <c r="AM386" s="116"/>
      <c r="AN386" s="117"/>
      <c r="AO386" s="117"/>
      <c r="AP386" s="116"/>
      <c r="AQ386" s="117"/>
    </row>
    <row r="387" spans="1:43" ht="19.5" customHeight="1">
      <c r="A387" s="114" t="s">
        <v>538</v>
      </c>
      <c r="B387" s="30" t="s">
        <v>539</v>
      </c>
      <c r="C387" s="115"/>
      <c r="D387" s="31"/>
      <c r="E387" s="22"/>
      <c r="F387" s="22"/>
      <c r="G387" s="24"/>
      <c r="H387" s="24"/>
      <c r="I387" s="25"/>
      <c r="J387" s="24"/>
      <c r="K387" s="25"/>
      <c r="L387" s="24"/>
      <c r="M387" s="24"/>
      <c r="N387" s="24"/>
      <c r="O387" s="24"/>
      <c r="P387" s="24"/>
      <c r="Q387" s="24"/>
      <c r="R387" s="24"/>
      <c r="S387" s="26"/>
      <c r="T387" s="24"/>
      <c r="U387" s="27"/>
      <c r="V387" s="27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116"/>
      <c r="AJ387" s="117"/>
      <c r="AK387" s="117"/>
      <c r="AL387" s="117"/>
      <c r="AM387" s="116"/>
      <c r="AN387" s="117"/>
      <c r="AO387" s="117"/>
      <c r="AP387" s="116"/>
      <c r="AQ387" s="117"/>
    </row>
    <row r="388" spans="1:43" ht="26.25" customHeight="1">
      <c r="A388" s="186" t="s">
        <v>540</v>
      </c>
      <c r="B388" s="181" t="s">
        <v>541</v>
      </c>
      <c r="C388" s="188" t="s">
        <v>178</v>
      </c>
      <c r="D388" s="31" t="s">
        <v>179</v>
      </c>
      <c r="E388" s="22">
        <v>10</v>
      </c>
      <c r="F388" s="22">
        <v>5</v>
      </c>
      <c r="G388" s="24">
        <f>$G$77</f>
        <v>4.5999999999999999E-2</v>
      </c>
      <c r="H388" s="24">
        <f t="shared" si="145"/>
        <v>0.45999999999999996</v>
      </c>
      <c r="I388" s="25">
        <f>H388+H389</f>
        <v>1.2</v>
      </c>
      <c r="J388" s="24">
        <f t="shared" si="150"/>
        <v>0.22999999999999998</v>
      </c>
      <c r="K388" s="25">
        <f>J388+J389</f>
        <v>0.6</v>
      </c>
      <c r="L388" s="24"/>
      <c r="M388" s="24"/>
      <c r="N388" s="24"/>
      <c r="O388" s="24">
        <f>I388*$Q$7</f>
        <v>1.7999999999999999E-2</v>
      </c>
      <c r="P388" s="24">
        <f>K388*$Q$7</f>
        <v>8.9999999999999993E-3</v>
      </c>
      <c r="Q388" s="24"/>
      <c r="R388" s="24">
        <f>I388*$T$7</f>
        <v>0.40800000000000003</v>
      </c>
      <c r="S388" s="26">
        <f>K388*$T$7</f>
        <v>0.20400000000000001</v>
      </c>
      <c r="T388" s="24"/>
      <c r="U388" s="27">
        <f>I388*$W$7</f>
        <v>1.2E-4</v>
      </c>
      <c r="V388" s="27">
        <f>K388*$W$7</f>
        <v>6.0000000000000002E-5</v>
      </c>
      <c r="W388" s="24"/>
      <c r="X388" s="24">
        <f>I388*$Z$7</f>
        <v>0.91367999999999994</v>
      </c>
      <c r="Y388" s="24">
        <f>K388*$Z$7</f>
        <v>0.45683999999999997</v>
      </c>
      <c r="Z388" s="24"/>
      <c r="AA388" s="24">
        <f>I388+O388+R388+U388+X388</f>
        <v>2.5397999999999996</v>
      </c>
      <c r="AB388" s="24">
        <f>K388+P388+S388+V388+Y388</f>
        <v>1.2698999999999998</v>
      </c>
      <c r="AC388" s="24">
        <f>AA388*$AE$7</f>
        <v>0.76193999999999984</v>
      </c>
      <c r="AD388" s="24">
        <f>AB388*$AE$7</f>
        <v>0.38096999999999992</v>
      </c>
      <c r="AE388" s="24"/>
      <c r="AF388" s="24">
        <f>(AA388+AC388)*$AH$7</f>
        <v>9.9052199999999993E-2</v>
      </c>
      <c r="AG388" s="24">
        <f>(AB388+AD388)*$AH$7</f>
        <v>4.9526099999999997E-2</v>
      </c>
      <c r="AH388" s="24"/>
      <c r="AI388" s="116">
        <v>3.57</v>
      </c>
      <c r="AJ388" s="117">
        <v>1.79</v>
      </c>
      <c r="AK388" s="117">
        <f>AI388*$AK$9</f>
        <v>3.7484999999999999</v>
      </c>
      <c r="AL388" s="117">
        <f>AJ388*$AL$9</f>
        <v>1.8795000000000002</v>
      </c>
      <c r="AM388" s="116">
        <f>AK388*$AO$7</f>
        <v>0.74970000000000003</v>
      </c>
      <c r="AN388" s="117">
        <f>AL388*$AO$7</f>
        <v>0.37590000000000007</v>
      </c>
      <c r="AO388" s="117"/>
      <c r="AP388" s="116">
        <f>AK388+AM388</f>
        <v>4.4981999999999998</v>
      </c>
      <c r="AQ388" s="117">
        <f>AL388+AN388</f>
        <v>2.2554000000000003</v>
      </c>
    </row>
    <row r="389" spans="1:43" ht="0.75" customHeight="1">
      <c r="A389" s="187"/>
      <c r="B389" s="182"/>
      <c r="C389" s="189"/>
      <c r="D389" s="31" t="s">
        <v>49</v>
      </c>
      <c r="E389" s="22">
        <v>20</v>
      </c>
      <c r="F389" s="22">
        <v>10</v>
      </c>
      <c r="G389" s="24">
        <f>$G$78</f>
        <v>3.6999999999999998E-2</v>
      </c>
      <c r="H389" s="24">
        <f t="shared" si="145"/>
        <v>0.74</v>
      </c>
      <c r="I389" s="25"/>
      <c r="J389" s="24">
        <f t="shared" si="150"/>
        <v>0.37</v>
      </c>
      <c r="K389" s="25"/>
      <c r="L389" s="24"/>
      <c r="M389" s="24"/>
      <c r="N389" s="24"/>
      <c r="O389" s="24"/>
      <c r="P389" s="24"/>
      <c r="Q389" s="24"/>
      <c r="R389" s="24"/>
      <c r="S389" s="26"/>
      <c r="T389" s="24"/>
      <c r="U389" s="27"/>
      <c r="V389" s="27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116"/>
      <c r="AJ389" s="117"/>
      <c r="AK389" s="117"/>
      <c r="AL389" s="117"/>
      <c r="AM389" s="116"/>
      <c r="AN389" s="117"/>
      <c r="AO389" s="117"/>
      <c r="AP389" s="116"/>
      <c r="AQ389" s="117"/>
    </row>
    <row r="390" spans="1:43" ht="18.75" customHeight="1">
      <c r="A390" s="114" t="s">
        <v>542</v>
      </c>
      <c r="B390" s="30" t="s">
        <v>543</v>
      </c>
      <c r="C390" s="115"/>
      <c r="D390" s="31"/>
      <c r="E390" s="22"/>
      <c r="F390" s="22"/>
      <c r="G390" s="24"/>
      <c r="H390" s="24"/>
      <c r="I390" s="25"/>
      <c r="J390" s="24"/>
      <c r="K390" s="25"/>
      <c r="L390" s="24"/>
      <c r="M390" s="24"/>
      <c r="N390" s="24"/>
      <c r="O390" s="24"/>
      <c r="P390" s="24"/>
      <c r="Q390" s="24"/>
      <c r="R390" s="24"/>
      <c r="S390" s="26"/>
      <c r="T390" s="24"/>
      <c r="U390" s="27"/>
      <c r="V390" s="27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116"/>
      <c r="AJ390" s="117"/>
      <c r="AK390" s="117"/>
      <c r="AL390" s="117"/>
      <c r="AM390" s="116"/>
      <c r="AN390" s="117"/>
      <c r="AO390" s="117"/>
      <c r="AP390" s="116"/>
      <c r="AQ390" s="117"/>
    </row>
    <row r="391" spans="1:43" ht="28.5" customHeight="1">
      <c r="A391" s="186" t="s">
        <v>544</v>
      </c>
      <c r="B391" s="181" t="s">
        <v>545</v>
      </c>
      <c r="C391" s="188" t="s">
        <v>178</v>
      </c>
      <c r="D391" s="31" t="s">
        <v>179</v>
      </c>
      <c r="E391" s="22">
        <v>20</v>
      </c>
      <c r="F391" s="22">
        <v>5</v>
      </c>
      <c r="G391" s="24">
        <f>$G$77</f>
        <v>4.5999999999999999E-2</v>
      </c>
      <c r="H391" s="24">
        <f t="shared" si="145"/>
        <v>0.91999999999999993</v>
      </c>
      <c r="I391" s="25">
        <f>H391+H392</f>
        <v>2.4</v>
      </c>
      <c r="J391" s="24">
        <f t="shared" si="150"/>
        <v>0.22999999999999998</v>
      </c>
      <c r="K391" s="25">
        <f>J391+J392</f>
        <v>0.97</v>
      </c>
      <c r="L391" s="24"/>
      <c r="M391" s="24"/>
      <c r="N391" s="24"/>
      <c r="O391" s="24">
        <f>I391*$Q$7</f>
        <v>3.5999999999999997E-2</v>
      </c>
      <c r="P391" s="24">
        <f>K391*$Q$7</f>
        <v>1.4549999999999999E-2</v>
      </c>
      <c r="Q391" s="24"/>
      <c r="R391" s="24">
        <f>I391*$T$7</f>
        <v>0.81600000000000006</v>
      </c>
      <c r="S391" s="26">
        <f>K391*$T$7</f>
        <v>0.32980000000000004</v>
      </c>
      <c r="T391" s="24"/>
      <c r="U391" s="27">
        <f>I391*$W$7</f>
        <v>2.4000000000000001E-4</v>
      </c>
      <c r="V391" s="27">
        <f>K391*$W$7</f>
        <v>9.7E-5</v>
      </c>
      <c r="W391" s="24"/>
      <c r="X391" s="24">
        <f>I391*$Z$7</f>
        <v>1.8273599999999999</v>
      </c>
      <c r="Y391" s="24">
        <f>K391*$Z$7</f>
        <v>0.73855799999999994</v>
      </c>
      <c r="Z391" s="24"/>
      <c r="AA391" s="24">
        <f>I391+O391+R391+U391+X391</f>
        <v>5.0795999999999992</v>
      </c>
      <c r="AB391" s="24">
        <f>K391+P391+S391+V391+Y391</f>
        <v>2.0530049999999997</v>
      </c>
      <c r="AC391" s="24">
        <f>AA391*$AE$7</f>
        <v>1.5238799999999997</v>
      </c>
      <c r="AD391" s="24">
        <f>AB391*$AE$7</f>
        <v>0.61590149999999988</v>
      </c>
      <c r="AE391" s="24"/>
      <c r="AF391" s="24">
        <f>(AA391+AC391)*$AH$7</f>
        <v>0.19810439999999999</v>
      </c>
      <c r="AG391" s="24">
        <f>(AB391+AD391)*$AH$7</f>
        <v>8.006719499999998E-2</v>
      </c>
      <c r="AH391" s="24"/>
      <c r="AI391" s="116">
        <v>7.14</v>
      </c>
      <c r="AJ391" s="117">
        <v>2.89</v>
      </c>
      <c r="AK391" s="117">
        <f>AI391*$AK$9</f>
        <v>7.4969999999999999</v>
      </c>
      <c r="AL391" s="117">
        <f>AJ391*$AL$9</f>
        <v>3.0345000000000004</v>
      </c>
      <c r="AM391" s="116">
        <f>AK391*$AO$7</f>
        <v>1.4994000000000001</v>
      </c>
      <c r="AN391" s="117">
        <f>AL391*$AO$7</f>
        <v>0.60690000000000011</v>
      </c>
      <c r="AO391" s="117"/>
      <c r="AP391" s="116">
        <f>AK391+AM391</f>
        <v>8.9963999999999995</v>
      </c>
      <c r="AQ391" s="117">
        <f>AL391+AN391</f>
        <v>3.6414000000000004</v>
      </c>
    </row>
    <row r="392" spans="1:43" ht="6" hidden="1" customHeight="1">
      <c r="A392" s="187"/>
      <c r="B392" s="182"/>
      <c r="C392" s="189"/>
      <c r="D392" s="31" t="s">
        <v>49</v>
      </c>
      <c r="E392" s="22">
        <v>40</v>
      </c>
      <c r="F392" s="22">
        <v>20</v>
      </c>
      <c r="G392" s="24">
        <f>$G$78</f>
        <v>3.6999999999999998E-2</v>
      </c>
      <c r="H392" s="24">
        <f t="shared" si="145"/>
        <v>1.48</v>
      </c>
      <c r="I392" s="25"/>
      <c r="J392" s="24">
        <f t="shared" si="150"/>
        <v>0.74</v>
      </c>
      <c r="K392" s="25"/>
      <c r="L392" s="24"/>
      <c r="M392" s="24"/>
      <c r="N392" s="24"/>
      <c r="O392" s="24"/>
      <c r="P392" s="24"/>
      <c r="Q392" s="24"/>
      <c r="R392" s="24"/>
      <c r="S392" s="26"/>
      <c r="T392" s="24"/>
      <c r="U392" s="27"/>
      <c r="V392" s="27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116"/>
      <c r="AJ392" s="117"/>
      <c r="AK392" s="117"/>
      <c r="AL392" s="117"/>
      <c r="AM392" s="116"/>
      <c r="AN392" s="117"/>
      <c r="AO392" s="117"/>
      <c r="AP392" s="116"/>
      <c r="AQ392" s="117"/>
    </row>
    <row r="393" spans="1:43" ht="19.5" customHeight="1">
      <c r="A393" s="114" t="s">
        <v>546</v>
      </c>
      <c r="B393" s="30" t="s">
        <v>547</v>
      </c>
      <c r="C393" s="115"/>
      <c r="D393" s="31"/>
      <c r="E393" s="22"/>
      <c r="F393" s="22"/>
      <c r="G393" s="24"/>
      <c r="H393" s="24"/>
      <c r="I393" s="25"/>
      <c r="J393" s="24"/>
      <c r="K393" s="25"/>
      <c r="L393" s="24"/>
      <c r="M393" s="24"/>
      <c r="N393" s="24"/>
      <c r="O393" s="24"/>
      <c r="P393" s="24"/>
      <c r="Q393" s="24"/>
      <c r="R393" s="24"/>
      <c r="S393" s="26"/>
      <c r="T393" s="24"/>
      <c r="U393" s="27"/>
      <c r="V393" s="27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116"/>
      <c r="AJ393" s="117"/>
      <c r="AK393" s="117"/>
      <c r="AL393" s="117"/>
      <c r="AM393" s="116"/>
      <c r="AN393" s="117"/>
      <c r="AO393" s="117"/>
      <c r="AP393" s="116"/>
      <c r="AQ393" s="117"/>
    </row>
    <row r="394" spans="1:43" ht="30" customHeight="1">
      <c r="A394" s="186" t="s">
        <v>548</v>
      </c>
      <c r="B394" s="181" t="s">
        <v>549</v>
      </c>
      <c r="C394" s="188" t="s">
        <v>178</v>
      </c>
      <c r="D394" s="31" t="s">
        <v>179</v>
      </c>
      <c r="E394" s="22">
        <v>20</v>
      </c>
      <c r="F394" s="22">
        <v>15</v>
      </c>
      <c r="G394" s="24">
        <f>$G$77</f>
        <v>4.5999999999999999E-2</v>
      </c>
      <c r="H394" s="24">
        <f t="shared" si="145"/>
        <v>0.91999999999999993</v>
      </c>
      <c r="I394" s="25">
        <f>H394+H395</f>
        <v>2.0299999999999998</v>
      </c>
      <c r="J394" s="24">
        <f t="shared" si="150"/>
        <v>0.69</v>
      </c>
      <c r="K394" s="25">
        <f>J394+J395</f>
        <v>1.43</v>
      </c>
      <c r="L394" s="24"/>
      <c r="M394" s="24"/>
      <c r="N394" s="24"/>
      <c r="O394" s="24">
        <f>I394*$Q$7</f>
        <v>3.0449999999999994E-2</v>
      </c>
      <c r="P394" s="24">
        <f>K394*$Q$7</f>
        <v>2.1449999999999997E-2</v>
      </c>
      <c r="Q394" s="24"/>
      <c r="R394" s="24">
        <f>I394*$T$7</f>
        <v>0.69020000000000004</v>
      </c>
      <c r="S394" s="26">
        <f>K394*$T$7</f>
        <v>0.48620000000000002</v>
      </c>
      <c r="T394" s="24"/>
      <c r="U394" s="27">
        <f>I394*$W$7</f>
        <v>2.03E-4</v>
      </c>
      <c r="V394" s="27">
        <f>K394*$W$7</f>
        <v>1.4300000000000001E-4</v>
      </c>
      <c r="W394" s="24"/>
      <c r="X394" s="24">
        <f>I394*$Z$7</f>
        <v>1.5456419999999997</v>
      </c>
      <c r="Y394" s="24">
        <f>K394*$Z$7</f>
        <v>1.0888019999999998</v>
      </c>
      <c r="Z394" s="24"/>
      <c r="AA394" s="24">
        <f>I394+O394+R394+U394+X394</f>
        <v>4.2964949999999993</v>
      </c>
      <c r="AB394" s="24">
        <f>K394+P394+S394+V394+Y394</f>
        <v>3.0265949999999995</v>
      </c>
      <c r="AC394" s="24">
        <f>AA394*$AE$7</f>
        <v>1.2889484999999998</v>
      </c>
      <c r="AD394" s="24">
        <f>AB394*$AE$7</f>
        <v>0.9079784999999998</v>
      </c>
      <c r="AE394" s="24"/>
      <c r="AF394" s="24">
        <f>(AA394+AC394)*$AH$7</f>
        <v>0.16756330499999997</v>
      </c>
      <c r="AG394" s="24">
        <f>(AB394+AD394)*$AH$7</f>
        <v>0.11803720499999996</v>
      </c>
      <c r="AH394" s="24"/>
      <c r="AI394" s="116">
        <v>6.04</v>
      </c>
      <c r="AJ394" s="117">
        <v>4.25</v>
      </c>
      <c r="AK394" s="117">
        <f>AI394*$AK$9</f>
        <v>6.3420000000000005</v>
      </c>
      <c r="AL394" s="117">
        <f>AJ394*$AL$9</f>
        <v>4.4625000000000004</v>
      </c>
      <c r="AM394" s="116">
        <f t="shared" ref="AM394:AN396" si="161">AK394*$AO$7</f>
        <v>1.2684000000000002</v>
      </c>
      <c r="AN394" s="117">
        <f t="shared" si="161"/>
        <v>0.89250000000000007</v>
      </c>
      <c r="AO394" s="117"/>
      <c r="AP394" s="116">
        <f t="shared" ref="AP394:AQ396" si="162">AK394+AM394</f>
        <v>7.6104000000000003</v>
      </c>
      <c r="AQ394" s="117">
        <f t="shared" si="162"/>
        <v>5.3550000000000004</v>
      </c>
    </row>
    <row r="395" spans="1:43" ht="51.75" hidden="1" customHeight="1">
      <c r="A395" s="187"/>
      <c r="B395" s="182"/>
      <c r="C395" s="189"/>
      <c r="D395" s="31" t="s">
        <v>49</v>
      </c>
      <c r="E395" s="22">
        <v>30</v>
      </c>
      <c r="F395" s="22">
        <v>20</v>
      </c>
      <c r="G395" s="24">
        <f>$G$78</f>
        <v>3.6999999999999998E-2</v>
      </c>
      <c r="H395" s="24">
        <f t="shared" si="145"/>
        <v>1.1099999999999999</v>
      </c>
      <c r="I395" s="25"/>
      <c r="J395" s="24">
        <f t="shared" si="150"/>
        <v>0.74</v>
      </c>
      <c r="K395" s="25"/>
      <c r="L395" s="24"/>
      <c r="M395" s="24"/>
      <c r="N395" s="24"/>
      <c r="O395" s="24"/>
      <c r="P395" s="24"/>
      <c r="Q395" s="24"/>
      <c r="R395" s="24"/>
      <c r="S395" s="26"/>
      <c r="T395" s="24"/>
      <c r="U395" s="27"/>
      <c r="V395" s="27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116"/>
      <c r="AJ395" s="117"/>
      <c r="AK395" s="117">
        <f>AI395*$AK$9</f>
        <v>0</v>
      </c>
      <c r="AL395" s="117">
        <f>AJ395*$AL$9</f>
        <v>0</v>
      </c>
      <c r="AM395" s="116">
        <f t="shared" si="161"/>
        <v>0</v>
      </c>
      <c r="AN395" s="117">
        <f t="shared" si="161"/>
        <v>0</v>
      </c>
      <c r="AO395" s="117"/>
      <c r="AP395" s="116">
        <f t="shared" si="162"/>
        <v>0</v>
      </c>
      <c r="AQ395" s="117">
        <f t="shared" si="162"/>
        <v>0</v>
      </c>
    </row>
    <row r="396" spans="1:43" ht="23.25" customHeight="1">
      <c r="A396" s="186" t="s">
        <v>550</v>
      </c>
      <c r="B396" s="181" t="s">
        <v>551</v>
      </c>
      <c r="C396" s="188" t="s">
        <v>178</v>
      </c>
      <c r="D396" s="31" t="s">
        <v>179</v>
      </c>
      <c r="E396" s="22">
        <v>15</v>
      </c>
      <c r="F396" s="22">
        <v>10</v>
      </c>
      <c r="G396" s="24">
        <f>$G$77</f>
        <v>4.5999999999999999E-2</v>
      </c>
      <c r="H396" s="24">
        <f t="shared" si="145"/>
        <v>0.69</v>
      </c>
      <c r="I396" s="25">
        <f>H396+H397</f>
        <v>1.7999999999999998</v>
      </c>
      <c r="J396" s="24">
        <f t="shared" si="150"/>
        <v>0.45999999999999996</v>
      </c>
      <c r="K396" s="25">
        <f>J396+J397</f>
        <v>0.83</v>
      </c>
      <c r="L396" s="24"/>
      <c r="M396" s="24"/>
      <c r="N396" s="24"/>
      <c r="O396" s="24">
        <f>I396*$Q$7</f>
        <v>2.6999999999999996E-2</v>
      </c>
      <c r="P396" s="24">
        <f>K396*$Q$7</f>
        <v>1.2449999999999999E-2</v>
      </c>
      <c r="Q396" s="24"/>
      <c r="R396" s="24">
        <f>I396*$T$7</f>
        <v>0.61199999999999999</v>
      </c>
      <c r="S396" s="26">
        <f>K396*$T$7</f>
        <v>0.28220000000000001</v>
      </c>
      <c r="T396" s="24"/>
      <c r="U396" s="27">
        <f>I396*$W$7</f>
        <v>1.7999999999999998E-4</v>
      </c>
      <c r="V396" s="27">
        <f>K396*$W$7</f>
        <v>8.2999999999999998E-5</v>
      </c>
      <c r="W396" s="24"/>
      <c r="X396" s="24">
        <f>I396*$Z$7</f>
        <v>1.3705199999999997</v>
      </c>
      <c r="Y396" s="24">
        <f>K396*$Z$7</f>
        <v>0.63196199999999991</v>
      </c>
      <c r="Z396" s="24"/>
      <c r="AA396" s="24">
        <f>I396+O396+R396+U396+X396</f>
        <v>3.8096999999999994</v>
      </c>
      <c r="AB396" s="24">
        <f>K396+P396+S396+V396+Y396</f>
        <v>1.7566949999999999</v>
      </c>
      <c r="AC396" s="24">
        <f>AA396*$AE$7</f>
        <v>1.1429099999999999</v>
      </c>
      <c r="AD396" s="24">
        <f>AB396*$AE$7</f>
        <v>0.52700849999999999</v>
      </c>
      <c r="AE396" s="24"/>
      <c r="AF396" s="24">
        <f>(AA396+AC396)*$AH$7</f>
        <v>0.14857829999999997</v>
      </c>
      <c r="AG396" s="24">
        <f>(AB396+AD396)*$AH$7</f>
        <v>6.8511104999999989E-2</v>
      </c>
      <c r="AH396" s="24"/>
      <c r="AI396" s="116">
        <v>5.36</v>
      </c>
      <c r="AJ396" s="117">
        <v>2.4700000000000002</v>
      </c>
      <c r="AK396" s="117">
        <f>AI396*$AK$9</f>
        <v>5.628000000000001</v>
      </c>
      <c r="AL396" s="117">
        <f>AJ396*$AL$9</f>
        <v>2.5935000000000001</v>
      </c>
      <c r="AM396" s="116">
        <f t="shared" si="161"/>
        <v>1.1256000000000002</v>
      </c>
      <c r="AN396" s="117">
        <f t="shared" si="161"/>
        <v>0.51870000000000005</v>
      </c>
      <c r="AO396" s="117"/>
      <c r="AP396" s="116">
        <f t="shared" si="162"/>
        <v>6.7536000000000014</v>
      </c>
      <c r="AQ396" s="117">
        <f t="shared" si="162"/>
        <v>3.1122000000000001</v>
      </c>
    </row>
    <row r="397" spans="1:43" ht="0.75" customHeight="1">
      <c r="A397" s="187"/>
      <c r="B397" s="182"/>
      <c r="C397" s="189"/>
      <c r="D397" s="31" t="s">
        <v>49</v>
      </c>
      <c r="E397" s="22">
        <v>30</v>
      </c>
      <c r="F397" s="22">
        <v>10</v>
      </c>
      <c r="G397" s="24">
        <f>$G$78</f>
        <v>3.6999999999999998E-2</v>
      </c>
      <c r="H397" s="24">
        <f t="shared" si="145"/>
        <v>1.1099999999999999</v>
      </c>
      <c r="I397" s="25"/>
      <c r="J397" s="24">
        <f t="shared" si="150"/>
        <v>0.37</v>
      </c>
      <c r="K397" s="25"/>
      <c r="L397" s="24"/>
      <c r="M397" s="24"/>
      <c r="N397" s="24"/>
      <c r="O397" s="24"/>
      <c r="P397" s="24"/>
      <c r="Q397" s="24"/>
      <c r="R397" s="24"/>
      <c r="S397" s="26"/>
      <c r="T397" s="24"/>
      <c r="U397" s="27"/>
      <c r="V397" s="27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116"/>
      <c r="AJ397" s="117"/>
      <c r="AK397" s="117"/>
      <c r="AL397" s="117"/>
      <c r="AM397" s="116"/>
      <c r="AN397" s="117"/>
      <c r="AO397" s="117"/>
      <c r="AP397" s="116"/>
      <c r="AQ397" s="117"/>
    </row>
    <row r="398" spans="1:43" ht="20.25" customHeight="1">
      <c r="A398" s="114" t="s">
        <v>552</v>
      </c>
      <c r="B398" s="30" t="s">
        <v>402</v>
      </c>
      <c r="C398" s="115"/>
      <c r="D398" s="31"/>
      <c r="E398" s="22"/>
      <c r="F398" s="22"/>
      <c r="G398" s="24"/>
      <c r="H398" s="24"/>
      <c r="I398" s="25"/>
      <c r="J398" s="24"/>
      <c r="K398" s="25"/>
      <c r="L398" s="24"/>
      <c r="M398" s="24"/>
      <c r="N398" s="24"/>
      <c r="O398" s="24"/>
      <c r="P398" s="24"/>
      <c r="Q398" s="24"/>
      <c r="R398" s="24"/>
      <c r="S398" s="26"/>
      <c r="T398" s="24"/>
      <c r="U398" s="27"/>
      <c r="V398" s="27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116"/>
      <c r="AJ398" s="117"/>
      <c r="AK398" s="117"/>
      <c r="AL398" s="117"/>
      <c r="AM398" s="116"/>
      <c r="AN398" s="117"/>
      <c r="AO398" s="117"/>
      <c r="AP398" s="116"/>
      <c r="AQ398" s="117"/>
    </row>
    <row r="399" spans="1:43" ht="28.5" customHeight="1">
      <c r="A399" s="186" t="s">
        <v>553</v>
      </c>
      <c r="B399" s="181" t="s">
        <v>554</v>
      </c>
      <c r="C399" s="188" t="s">
        <v>178</v>
      </c>
      <c r="D399" s="31" t="s">
        <v>179</v>
      </c>
      <c r="E399" s="22">
        <v>40</v>
      </c>
      <c r="F399" s="22">
        <v>30</v>
      </c>
      <c r="G399" s="24">
        <f>$G$77</f>
        <v>4.5999999999999999E-2</v>
      </c>
      <c r="H399" s="24">
        <f t="shared" si="145"/>
        <v>1.8399999999999999</v>
      </c>
      <c r="I399" s="25">
        <f>H399+H400</f>
        <v>3.32</v>
      </c>
      <c r="J399" s="24">
        <f t="shared" si="150"/>
        <v>1.38</v>
      </c>
      <c r="K399" s="25">
        <f>J399+J400</f>
        <v>2.6749999999999998</v>
      </c>
      <c r="L399" s="24"/>
      <c r="M399" s="24"/>
      <c r="N399" s="24"/>
      <c r="O399" s="24">
        <f>I399*$Q$7</f>
        <v>4.9799999999999997E-2</v>
      </c>
      <c r="P399" s="24">
        <f>K399*$Q$7</f>
        <v>4.0124999999999994E-2</v>
      </c>
      <c r="Q399" s="24"/>
      <c r="R399" s="24">
        <f>I399*$T$7</f>
        <v>1.1288</v>
      </c>
      <c r="S399" s="26">
        <f>K399*$T$7</f>
        <v>0.90949999999999998</v>
      </c>
      <c r="T399" s="24"/>
      <c r="U399" s="27">
        <f>I399*$W$7</f>
        <v>3.3199999999999999E-4</v>
      </c>
      <c r="V399" s="27">
        <f>K399*$W$7</f>
        <v>2.675E-4</v>
      </c>
      <c r="W399" s="24"/>
      <c r="X399" s="24">
        <f>I399*$Z$7</f>
        <v>2.5278479999999997</v>
      </c>
      <c r="Y399" s="24">
        <f>K399*$Z$7</f>
        <v>2.0367449999999998</v>
      </c>
      <c r="Z399" s="24"/>
      <c r="AA399" s="24">
        <f>I399+O399+R399+U399+X399</f>
        <v>7.0267799999999996</v>
      </c>
      <c r="AB399" s="24">
        <f>K399+P399+S399+V399+Y399</f>
        <v>5.6616374999999994</v>
      </c>
      <c r="AC399" s="24">
        <f>AA399*$AE$7</f>
        <v>2.108034</v>
      </c>
      <c r="AD399" s="24">
        <f>AB399*$AE$7</f>
        <v>1.6984912499999998</v>
      </c>
      <c r="AE399" s="24"/>
      <c r="AF399" s="24">
        <f>(AA399+AC399)*$AH$7</f>
        <v>0.27404441999999996</v>
      </c>
      <c r="AG399" s="24">
        <f>(AB399+AD399)*$AH$7</f>
        <v>0.22080386249999998</v>
      </c>
      <c r="AH399" s="24"/>
      <c r="AI399" s="116">
        <v>9.8800000000000008</v>
      </c>
      <c r="AJ399" s="117">
        <v>7.96</v>
      </c>
      <c r="AK399" s="117">
        <f>AI399*$AK$9</f>
        <v>10.374000000000001</v>
      </c>
      <c r="AL399" s="117">
        <f>AJ399*$AL$9</f>
        <v>8.3580000000000005</v>
      </c>
      <c r="AM399" s="116">
        <f t="shared" ref="AM399:AN403" si="163">AK399*$AO$7</f>
        <v>2.0748000000000002</v>
      </c>
      <c r="AN399" s="117">
        <f t="shared" si="163"/>
        <v>1.6716000000000002</v>
      </c>
      <c r="AO399" s="117"/>
      <c r="AP399" s="116">
        <f>AK399+AM399</f>
        <v>12.4488</v>
      </c>
      <c r="AQ399" s="117">
        <f>AL399+AN399</f>
        <v>10.0296</v>
      </c>
    </row>
    <row r="400" spans="1:43" ht="33.75" hidden="1" customHeight="1">
      <c r="A400" s="187"/>
      <c r="B400" s="182"/>
      <c r="C400" s="189"/>
      <c r="D400" s="31" t="s">
        <v>49</v>
      </c>
      <c r="E400" s="22">
        <v>40</v>
      </c>
      <c r="F400" s="22">
        <v>35</v>
      </c>
      <c r="G400" s="24">
        <f>$G$78</f>
        <v>3.6999999999999998E-2</v>
      </c>
      <c r="H400" s="24">
        <f t="shared" si="145"/>
        <v>1.48</v>
      </c>
      <c r="I400" s="25"/>
      <c r="J400" s="24">
        <f t="shared" si="150"/>
        <v>1.2949999999999999</v>
      </c>
      <c r="K400" s="25"/>
      <c r="L400" s="24"/>
      <c r="M400" s="24"/>
      <c r="N400" s="24"/>
      <c r="O400" s="24"/>
      <c r="P400" s="24"/>
      <c r="Q400" s="24"/>
      <c r="R400" s="24"/>
      <c r="S400" s="26"/>
      <c r="T400" s="24"/>
      <c r="U400" s="27"/>
      <c r="V400" s="27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116"/>
      <c r="AJ400" s="117"/>
      <c r="AK400" s="117">
        <f>AI400*$AK$9</f>
        <v>0</v>
      </c>
      <c r="AL400" s="117">
        <f>AJ400*$AL$9</f>
        <v>0</v>
      </c>
      <c r="AM400" s="116">
        <f t="shared" si="163"/>
        <v>0</v>
      </c>
      <c r="AN400" s="117">
        <f t="shared" si="163"/>
        <v>0</v>
      </c>
      <c r="AO400" s="117"/>
      <c r="AP400" s="116">
        <f>AK400+AM400</f>
        <v>0</v>
      </c>
      <c r="AQ400" s="117"/>
    </row>
    <row r="401" spans="1:43" ht="51.75" customHeight="1">
      <c r="A401" s="186" t="s">
        <v>555</v>
      </c>
      <c r="B401" s="181" t="s">
        <v>556</v>
      </c>
      <c r="C401" s="188" t="s">
        <v>178</v>
      </c>
      <c r="D401" s="31" t="s">
        <v>179</v>
      </c>
      <c r="E401" s="22">
        <v>180</v>
      </c>
      <c r="F401" s="22">
        <v>60</v>
      </c>
      <c r="G401" s="24">
        <f>$G$77</f>
        <v>4.5999999999999999E-2</v>
      </c>
      <c r="H401" s="24">
        <f t="shared" si="145"/>
        <v>8.2799999999999994</v>
      </c>
      <c r="I401" s="25">
        <f>H401+H402</f>
        <v>10.5</v>
      </c>
      <c r="J401" s="24">
        <f t="shared" si="150"/>
        <v>2.76</v>
      </c>
      <c r="K401" s="25">
        <f>J401+J402</f>
        <v>3.8699999999999997</v>
      </c>
      <c r="L401" s="24"/>
      <c r="M401" s="24"/>
      <c r="N401" s="24"/>
      <c r="O401" s="24">
        <f>I401*$Q$7</f>
        <v>0.1575</v>
      </c>
      <c r="P401" s="24">
        <f>K401*$Q$7</f>
        <v>5.804999999999999E-2</v>
      </c>
      <c r="Q401" s="24"/>
      <c r="R401" s="24">
        <f>I401*$T$7</f>
        <v>3.5700000000000003</v>
      </c>
      <c r="S401" s="26">
        <f>K401*$T$7</f>
        <v>1.3158000000000001</v>
      </c>
      <c r="T401" s="24"/>
      <c r="U401" s="27">
        <f>I401*$W$7</f>
        <v>1.0500000000000002E-3</v>
      </c>
      <c r="V401" s="27">
        <f>K401*$W$7</f>
        <v>3.8699999999999997E-4</v>
      </c>
      <c r="W401" s="24"/>
      <c r="X401" s="24">
        <f>I401*$Z$7</f>
        <v>7.9946999999999999</v>
      </c>
      <c r="Y401" s="24">
        <f>K401*$Z$7</f>
        <v>2.9466179999999995</v>
      </c>
      <c r="Z401" s="24"/>
      <c r="AA401" s="24">
        <f>I401+O401+R401+U401+X401</f>
        <v>22.22325</v>
      </c>
      <c r="AB401" s="24">
        <f>K401+P401+S401+V401+Y401</f>
        <v>8.1908549999999991</v>
      </c>
      <c r="AC401" s="24">
        <f>AA401*$AE$7</f>
        <v>6.6669749999999999</v>
      </c>
      <c r="AD401" s="24">
        <f>AB401*$AE$7</f>
        <v>2.4572564999999997</v>
      </c>
      <c r="AE401" s="24"/>
      <c r="AF401" s="24">
        <f>(AA401+AC401)*$AH$7</f>
        <v>0.86670674999999997</v>
      </c>
      <c r="AG401" s="24">
        <f>(AB401+AD401)*$AH$7</f>
        <v>0.31944334499999993</v>
      </c>
      <c r="AH401" s="24"/>
      <c r="AI401" s="116">
        <v>31.25</v>
      </c>
      <c r="AJ401" s="117">
        <v>11.52</v>
      </c>
      <c r="AK401" s="117">
        <f>AI401*$AK$9</f>
        <v>32.8125</v>
      </c>
      <c r="AL401" s="117">
        <f>AJ401*$AL$9</f>
        <v>12.096</v>
      </c>
      <c r="AM401" s="116">
        <f t="shared" si="163"/>
        <v>6.5625</v>
      </c>
      <c r="AN401" s="117">
        <f t="shared" si="163"/>
        <v>2.4192</v>
      </c>
      <c r="AO401" s="117"/>
      <c r="AP401" s="116">
        <f>AK401+AM401</f>
        <v>39.375</v>
      </c>
      <c r="AQ401" s="117">
        <f>AL401+AN401</f>
        <v>14.5152</v>
      </c>
    </row>
    <row r="402" spans="1:43" ht="0.75" customHeight="1">
      <c r="A402" s="187"/>
      <c r="B402" s="182"/>
      <c r="C402" s="189"/>
      <c r="D402" s="31" t="s">
        <v>49</v>
      </c>
      <c r="E402" s="22">
        <v>60</v>
      </c>
      <c r="F402" s="22">
        <v>30</v>
      </c>
      <c r="G402" s="24">
        <f>$G$78</f>
        <v>3.6999999999999998E-2</v>
      </c>
      <c r="H402" s="24">
        <f t="shared" si="145"/>
        <v>2.2199999999999998</v>
      </c>
      <c r="I402" s="25"/>
      <c r="J402" s="24">
        <f t="shared" si="150"/>
        <v>1.1099999999999999</v>
      </c>
      <c r="K402" s="25"/>
      <c r="L402" s="24"/>
      <c r="M402" s="24"/>
      <c r="N402" s="24"/>
      <c r="O402" s="24"/>
      <c r="P402" s="24"/>
      <c r="Q402" s="24"/>
      <c r="R402" s="24"/>
      <c r="S402" s="26"/>
      <c r="T402" s="24"/>
      <c r="U402" s="27"/>
      <c r="V402" s="27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116"/>
      <c r="AJ402" s="117"/>
      <c r="AK402" s="117">
        <f>AI402*$AK$9</f>
        <v>0</v>
      </c>
      <c r="AL402" s="117"/>
      <c r="AM402" s="116">
        <f t="shared" si="163"/>
        <v>0</v>
      </c>
      <c r="AN402" s="117">
        <f t="shared" si="163"/>
        <v>0</v>
      </c>
      <c r="AO402" s="117"/>
      <c r="AP402" s="116">
        <f>AK402+AM402</f>
        <v>0</v>
      </c>
      <c r="AQ402" s="117">
        <f>AL402+AN402</f>
        <v>0</v>
      </c>
    </row>
    <row r="403" spans="1:43" ht="29.25" customHeight="1">
      <c r="A403" s="186" t="s">
        <v>557</v>
      </c>
      <c r="B403" s="181" t="s">
        <v>558</v>
      </c>
      <c r="C403" s="188" t="s">
        <v>178</v>
      </c>
      <c r="D403" s="31" t="s">
        <v>179</v>
      </c>
      <c r="E403" s="22">
        <v>10</v>
      </c>
      <c r="F403" s="22">
        <v>5</v>
      </c>
      <c r="G403" s="24">
        <f>$G$77</f>
        <v>4.5999999999999999E-2</v>
      </c>
      <c r="H403" s="24">
        <f t="shared" si="145"/>
        <v>0.45999999999999996</v>
      </c>
      <c r="I403" s="25">
        <f>H403+H404</f>
        <v>1.5699999999999998</v>
      </c>
      <c r="J403" s="24">
        <f t="shared" si="150"/>
        <v>0.22999999999999998</v>
      </c>
      <c r="K403" s="25">
        <f>J403+J404</f>
        <v>0.97</v>
      </c>
      <c r="L403" s="24"/>
      <c r="M403" s="24"/>
      <c r="N403" s="24"/>
      <c r="O403" s="24">
        <f>I403*$Q$7</f>
        <v>2.3549999999999998E-2</v>
      </c>
      <c r="P403" s="24">
        <f>K403*$Q$7</f>
        <v>1.4549999999999999E-2</v>
      </c>
      <c r="Q403" s="24"/>
      <c r="R403" s="24">
        <f>I403*$T$7</f>
        <v>0.53379999999999994</v>
      </c>
      <c r="S403" s="26">
        <f>K403*$T$7</f>
        <v>0.32980000000000004</v>
      </c>
      <c r="T403" s="24"/>
      <c r="U403" s="27">
        <f>I403*$W$7</f>
        <v>1.5699999999999999E-4</v>
      </c>
      <c r="V403" s="27">
        <f>K403*$W$7</f>
        <v>9.7E-5</v>
      </c>
      <c r="W403" s="24"/>
      <c r="X403" s="24">
        <f>I403*$Z$7</f>
        <v>1.1953979999999997</v>
      </c>
      <c r="Y403" s="24">
        <f>K403*$Z$7</f>
        <v>0.73855799999999994</v>
      </c>
      <c r="Z403" s="24"/>
      <c r="AA403" s="24">
        <f>I403+O403+R403+U403+X403</f>
        <v>3.3229049999999996</v>
      </c>
      <c r="AB403" s="24">
        <f>K403+P403+S403+V403+Y403</f>
        <v>2.0530049999999997</v>
      </c>
      <c r="AC403" s="24">
        <f>AA403*$AE$7</f>
        <v>0.9968714999999998</v>
      </c>
      <c r="AD403" s="24">
        <f>AB403*$AE$7</f>
        <v>0.61590149999999988</v>
      </c>
      <c r="AE403" s="24"/>
      <c r="AF403" s="24">
        <f>(AA403+AC403)*$AH$7</f>
        <v>0.129593295</v>
      </c>
      <c r="AG403" s="24">
        <f>(AB403+AD403)*$AH$7</f>
        <v>8.006719499999998E-2</v>
      </c>
      <c r="AH403" s="24"/>
      <c r="AI403" s="116">
        <v>4.67</v>
      </c>
      <c r="AJ403" s="117">
        <v>2.89</v>
      </c>
      <c r="AK403" s="117">
        <f>AI403*$AK$9</f>
        <v>4.9035000000000002</v>
      </c>
      <c r="AL403" s="117">
        <f>AJ403*$AL$9</f>
        <v>3.0345000000000004</v>
      </c>
      <c r="AM403" s="116">
        <f t="shared" si="163"/>
        <v>0.98070000000000013</v>
      </c>
      <c r="AN403" s="117">
        <f t="shared" si="163"/>
        <v>0.60690000000000011</v>
      </c>
      <c r="AO403" s="117"/>
      <c r="AP403" s="116">
        <f>AK403+AM403</f>
        <v>5.8841999999999999</v>
      </c>
      <c r="AQ403" s="117">
        <f>AL403+AN403</f>
        <v>3.6414000000000004</v>
      </c>
    </row>
    <row r="404" spans="1:43" ht="51.75" hidden="1" customHeight="1">
      <c r="A404" s="187"/>
      <c r="B404" s="182"/>
      <c r="C404" s="189"/>
      <c r="D404" s="31" t="s">
        <v>49</v>
      </c>
      <c r="E404" s="22">
        <v>30</v>
      </c>
      <c r="F404" s="22">
        <v>20</v>
      </c>
      <c r="G404" s="24">
        <f>$G$78</f>
        <v>3.6999999999999998E-2</v>
      </c>
      <c r="H404" s="24">
        <f t="shared" si="145"/>
        <v>1.1099999999999999</v>
      </c>
      <c r="I404" s="25"/>
      <c r="J404" s="24">
        <f t="shared" si="150"/>
        <v>0.74</v>
      </c>
      <c r="K404" s="25"/>
      <c r="L404" s="24"/>
      <c r="M404" s="24"/>
      <c r="N404" s="24"/>
      <c r="O404" s="24"/>
      <c r="P404" s="24"/>
      <c r="Q404" s="24"/>
      <c r="R404" s="24"/>
      <c r="S404" s="26"/>
      <c r="T404" s="24"/>
      <c r="U404" s="27"/>
      <c r="V404" s="27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116"/>
      <c r="AJ404" s="117"/>
      <c r="AK404" s="117"/>
      <c r="AL404" s="117"/>
      <c r="AM404" s="116"/>
      <c r="AN404" s="117"/>
      <c r="AO404" s="117"/>
      <c r="AP404" s="116"/>
      <c r="AQ404" s="117"/>
    </row>
    <row r="405" spans="1:43" ht="20.25" customHeight="1">
      <c r="A405" s="114" t="s">
        <v>559</v>
      </c>
      <c r="B405" s="30" t="s">
        <v>560</v>
      </c>
      <c r="C405" s="115"/>
      <c r="D405" s="31"/>
      <c r="E405" s="22"/>
      <c r="F405" s="22"/>
      <c r="G405" s="24"/>
      <c r="H405" s="24"/>
      <c r="I405" s="25"/>
      <c r="J405" s="24"/>
      <c r="K405" s="25"/>
      <c r="L405" s="24"/>
      <c r="M405" s="24"/>
      <c r="N405" s="24"/>
      <c r="O405" s="24"/>
      <c r="P405" s="24"/>
      <c r="Q405" s="24"/>
      <c r="R405" s="24"/>
      <c r="S405" s="26"/>
      <c r="T405" s="24"/>
      <c r="U405" s="27"/>
      <c r="V405" s="27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116"/>
      <c r="AJ405" s="117"/>
      <c r="AK405" s="117"/>
      <c r="AL405" s="117"/>
      <c r="AM405" s="116"/>
      <c r="AN405" s="117"/>
      <c r="AO405" s="117"/>
      <c r="AP405" s="116"/>
      <c r="AQ405" s="117"/>
    </row>
    <row r="406" spans="1:43" ht="21.75" customHeight="1">
      <c r="A406" s="186" t="s">
        <v>561</v>
      </c>
      <c r="B406" s="181" t="s">
        <v>562</v>
      </c>
      <c r="C406" s="188" t="s">
        <v>178</v>
      </c>
      <c r="D406" s="31" t="s">
        <v>179</v>
      </c>
      <c r="E406" s="22">
        <v>20</v>
      </c>
      <c r="F406" s="22">
        <v>15</v>
      </c>
      <c r="G406" s="24">
        <f>$G$77</f>
        <v>4.5999999999999999E-2</v>
      </c>
      <c r="H406" s="24">
        <f t="shared" ref="H406:H467" si="164">E406*G406</f>
        <v>0.91999999999999993</v>
      </c>
      <c r="I406" s="25">
        <f>H406+H407</f>
        <v>2.0299999999999998</v>
      </c>
      <c r="J406" s="24">
        <f t="shared" si="150"/>
        <v>0.69</v>
      </c>
      <c r="K406" s="25">
        <f>J406+J407</f>
        <v>1.6149999999999998</v>
      </c>
      <c r="L406" s="24"/>
      <c r="M406" s="24"/>
      <c r="N406" s="24"/>
      <c r="O406" s="24">
        <f>I406*$Q$7</f>
        <v>3.0449999999999994E-2</v>
      </c>
      <c r="P406" s="24">
        <f>K406*$Q$7</f>
        <v>2.4224999999999997E-2</v>
      </c>
      <c r="Q406" s="24"/>
      <c r="R406" s="24">
        <f>I406*$T$7</f>
        <v>0.69020000000000004</v>
      </c>
      <c r="S406" s="26">
        <f>K406*$T$7</f>
        <v>0.54909999999999992</v>
      </c>
      <c r="T406" s="24"/>
      <c r="U406" s="27">
        <f>I406*$W$7</f>
        <v>2.03E-4</v>
      </c>
      <c r="V406" s="27">
        <f>K406*$W$7</f>
        <v>1.615E-4</v>
      </c>
      <c r="W406" s="24"/>
      <c r="X406" s="24">
        <f>I406*$Z$7</f>
        <v>1.5456419999999997</v>
      </c>
      <c r="Y406" s="24">
        <f>K406*$Z$7</f>
        <v>1.2296609999999997</v>
      </c>
      <c r="Z406" s="24"/>
      <c r="AA406" s="24">
        <f>I406+O406+R406+U406+X406</f>
        <v>4.2964949999999993</v>
      </c>
      <c r="AB406" s="24">
        <f>K406+P406+S406+V406+Y406</f>
        <v>3.4181474999999995</v>
      </c>
      <c r="AC406" s="24">
        <f>AA406*$AE$7</f>
        <v>1.2889484999999998</v>
      </c>
      <c r="AD406" s="24">
        <f>AB406*$AE$7</f>
        <v>1.0254442499999998</v>
      </c>
      <c r="AE406" s="24"/>
      <c r="AF406" s="24">
        <f>(AA406+AC406)*$AH$7</f>
        <v>0.16756330499999997</v>
      </c>
      <c r="AG406" s="24">
        <f>(AB406+AD406)*$AH$7</f>
        <v>0.13330775249999999</v>
      </c>
      <c r="AH406" s="24"/>
      <c r="AI406" s="116">
        <v>6.04</v>
      </c>
      <c r="AJ406" s="117">
        <v>4.8099999999999996</v>
      </c>
      <c r="AK406" s="117">
        <f t="shared" ref="AK406:AK414" si="165">AI406*$AK$9</f>
        <v>6.3420000000000005</v>
      </c>
      <c r="AL406" s="117">
        <f t="shared" ref="AL406:AL414" si="166">AJ406*$AL$9</f>
        <v>5.0504999999999995</v>
      </c>
      <c r="AM406" s="116">
        <f t="shared" ref="AM406:AN416" si="167">AK406*$AO$7</f>
        <v>1.2684000000000002</v>
      </c>
      <c r="AN406" s="117">
        <f t="shared" si="167"/>
        <v>1.0101</v>
      </c>
      <c r="AO406" s="117"/>
      <c r="AP406" s="116">
        <f t="shared" ref="AP406:AQ416" si="168">AK406+AM406</f>
        <v>7.6104000000000003</v>
      </c>
      <c r="AQ406" s="117">
        <f t="shared" si="168"/>
        <v>6.0605999999999991</v>
      </c>
    </row>
    <row r="407" spans="1:43" ht="51.75" hidden="1" customHeight="1">
      <c r="A407" s="187"/>
      <c r="B407" s="182"/>
      <c r="C407" s="189"/>
      <c r="D407" s="31" t="s">
        <v>49</v>
      </c>
      <c r="E407" s="22">
        <v>30</v>
      </c>
      <c r="F407" s="22">
        <v>25</v>
      </c>
      <c r="G407" s="24">
        <f>$G$78</f>
        <v>3.6999999999999998E-2</v>
      </c>
      <c r="H407" s="24">
        <f t="shared" si="164"/>
        <v>1.1099999999999999</v>
      </c>
      <c r="I407" s="25"/>
      <c r="J407" s="24">
        <f t="shared" si="150"/>
        <v>0.92499999999999993</v>
      </c>
      <c r="K407" s="25"/>
      <c r="L407" s="24"/>
      <c r="M407" s="24"/>
      <c r="N407" s="24"/>
      <c r="O407" s="24"/>
      <c r="P407" s="24"/>
      <c r="Q407" s="24"/>
      <c r="R407" s="24"/>
      <c r="S407" s="26"/>
      <c r="T407" s="24"/>
      <c r="U407" s="27"/>
      <c r="V407" s="27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116"/>
      <c r="AJ407" s="117"/>
      <c r="AK407" s="117">
        <f t="shared" si="165"/>
        <v>0</v>
      </c>
      <c r="AL407" s="117">
        <f t="shared" si="166"/>
        <v>0</v>
      </c>
      <c r="AM407" s="116">
        <f t="shared" si="167"/>
        <v>0</v>
      </c>
      <c r="AN407" s="117">
        <f t="shared" si="167"/>
        <v>0</v>
      </c>
      <c r="AO407" s="117"/>
      <c r="AP407" s="116">
        <f t="shared" si="168"/>
        <v>0</v>
      </c>
      <c r="AQ407" s="117">
        <f t="shared" si="168"/>
        <v>0</v>
      </c>
    </row>
    <row r="408" spans="1:43" ht="31.5" customHeight="1">
      <c r="A408" s="186" t="s">
        <v>563</v>
      </c>
      <c r="B408" s="181" t="s">
        <v>564</v>
      </c>
      <c r="C408" s="188" t="s">
        <v>178</v>
      </c>
      <c r="D408" s="31" t="s">
        <v>179</v>
      </c>
      <c r="E408" s="22">
        <v>25</v>
      </c>
      <c r="F408" s="22">
        <v>10</v>
      </c>
      <c r="G408" s="24">
        <f>$G$77</f>
        <v>4.5999999999999999E-2</v>
      </c>
      <c r="H408" s="24">
        <f t="shared" si="164"/>
        <v>1.1499999999999999</v>
      </c>
      <c r="I408" s="25">
        <f>H408+H409</f>
        <v>4.8499999999999996</v>
      </c>
      <c r="J408" s="24">
        <f t="shared" ref="J408:J471" si="169">F408*G408</f>
        <v>0.45999999999999996</v>
      </c>
      <c r="K408" s="25">
        <f>J408+J409</f>
        <v>3.42</v>
      </c>
      <c r="L408" s="24"/>
      <c r="M408" s="24"/>
      <c r="N408" s="24"/>
      <c r="O408" s="24">
        <f>I408*$Q$7</f>
        <v>7.2749999999999995E-2</v>
      </c>
      <c r="P408" s="24">
        <f>K408*$Q$7</f>
        <v>5.1299999999999998E-2</v>
      </c>
      <c r="Q408" s="24"/>
      <c r="R408" s="24">
        <f>I408*$T$7</f>
        <v>1.649</v>
      </c>
      <c r="S408" s="26">
        <f>K408*$T$7</f>
        <v>1.1628000000000001</v>
      </c>
      <c r="T408" s="24"/>
      <c r="U408" s="27">
        <f>I408*$W$7</f>
        <v>4.8499999999999997E-4</v>
      </c>
      <c r="V408" s="27">
        <f>K408*$W$7</f>
        <v>3.4200000000000002E-4</v>
      </c>
      <c r="W408" s="24"/>
      <c r="X408" s="24">
        <f>I408*$Z$7</f>
        <v>3.6927899999999996</v>
      </c>
      <c r="Y408" s="24">
        <f>K408*$Z$7</f>
        <v>2.6039879999999997</v>
      </c>
      <c r="Z408" s="24"/>
      <c r="AA408" s="24">
        <f>I408+O408+R408+U408+X408</f>
        <v>10.265025</v>
      </c>
      <c r="AB408" s="24">
        <f>K408+P408+S408+V408+Y408</f>
        <v>7.2384299999999993</v>
      </c>
      <c r="AC408" s="24">
        <f>AA408*$AE$7</f>
        <v>3.0795074999999996</v>
      </c>
      <c r="AD408" s="24">
        <f>AB408*$AE$7</f>
        <v>2.1715289999999996</v>
      </c>
      <c r="AE408" s="24"/>
      <c r="AF408" s="24">
        <f>(AA408+AC408)*$AH$7</f>
        <v>0.40033597499999996</v>
      </c>
      <c r="AG408" s="24">
        <f>(AB408+AD408)*$AH$7</f>
        <v>0.28229876999999998</v>
      </c>
      <c r="AH408" s="24"/>
      <c r="AI408" s="116">
        <v>14.43</v>
      </c>
      <c r="AJ408" s="117">
        <v>10.17</v>
      </c>
      <c r="AK408" s="117">
        <f t="shared" si="165"/>
        <v>15.1515</v>
      </c>
      <c r="AL408" s="117">
        <f t="shared" si="166"/>
        <v>10.6785</v>
      </c>
      <c r="AM408" s="116">
        <f t="shared" si="167"/>
        <v>3.0303000000000004</v>
      </c>
      <c r="AN408" s="117">
        <f t="shared" si="167"/>
        <v>2.1356999999999999</v>
      </c>
      <c r="AO408" s="117"/>
      <c r="AP408" s="116">
        <f t="shared" si="168"/>
        <v>18.181800000000003</v>
      </c>
      <c r="AQ408" s="117">
        <f t="shared" si="168"/>
        <v>12.8142</v>
      </c>
    </row>
    <row r="409" spans="1:43" ht="35.25" hidden="1" customHeight="1">
      <c r="A409" s="187"/>
      <c r="B409" s="182"/>
      <c r="C409" s="189"/>
      <c r="D409" s="31" t="s">
        <v>49</v>
      </c>
      <c r="E409" s="22">
        <v>100</v>
      </c>
      <c r="F409" s="22">
        <v>80</v>
      </c>
      <c r="G409" s="24">
        <f>$G$78</f>
        <v>3.6999999999999998E-2</v>
      </c>
      <c r="H409" s="24">
        <f t="shared" si="164"/>
        <v>3.6999999999999997</v>
      </c>
      <c r="I409" s="25"/>
      <c r="J409" s="24">
        <f t="shared" si="169"/>
        <v>2.96</v>
      </c>
      <c r="K409" s="25"/>
      <c r="L409" s="24"/>
      <c r="M409" s="24"/>
      <c r="N409" s="24"/>
      <c r="O409" s="24"/>
      <c r="P409" s="24"/>
      <c r="Q409" s="24"/>
      <c r="R409" s="24"/>
      <c r="S409" s="26"/>
      <c r="T409" s="24"/>
      <c r="U409" s="27"/>
      <c r="V409" s="27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116"/>
      <c r="AJ409" s="117"/>
      <c r="AK409" s="117">
        <f t="shared" si="165"/>
        <v>0</v>
      </c>
      <c r="AL409" s="117">
        <f t="shared" si="166"/>
        <v>0</v>
      </c>
      <c r="AM409" s="116">
        <f t="shared" si="167"/>
        <v>0</v>
      </c>
      <c r="AN409" s="117">
        <f t="shared" si="167"/>
        <v>0</v>
      </c>
      <c r="AO409" s="117"/>
      <c r="AP409" s="116">
        <f t="shared" si="168"/>
        <v>0</v>
      </c>
      <c r="AQ409" s="117">
        <f t="shared" si="168"/>
        <v>0</v>
      </c>
    </row>
    <row r="410" spans="1:43" ht="26.25" customHeight="1">
      <c r="A410" s="186" t="s">
        <v>565</v>
      </c>
      <c r="B410" s="181" t="s">
        <v>566</v>
      </c>
      <c r="C410" s="188" t="s">
        <v>178</v>
      </c>
      <c r="D410" s="31" t="s">
        <v>179</v>
      </c>
      <c r="E410" s="22">
        <v>5</v>
      </c>
      <c r="F410" s="22"/>
      <c r="G410" s="24">
        <f>$G$77</f>
        <v>4.5999999999999999E-2</v>
      </c>
      <c r="H410" s="24">
        <f t="shared" si="164"/>
        <v>0.22999999999999998</v>
      </c>
      <c r="I410" s="25">
        <f>H410+H411</f>
        <v>0.97</v>
      </c>
      <c r="J410" s="24">
        <f t="shared" si="169"/>
        <v>0</v>
      </c>
      <c r="K410" s="25">
        <f>J410+J411</f>
        <v>0.74</v>
      </c>
      <c r="L410" s="24"/>
      <c r="M410" s="24"/>
      <c r="N410" s="24"/>
      <c r="O410" s="24">
        <f>I410*$Q$7</f>
        <v>1.4549999999999999E-2</v>
      </c>
      <c r="P410" s="24">
        <f>K410*$Q$7</f>
        <v>1.1099999999999999E-2</v>
      </c>
      <c r="Q410" s="24"/>
      <c r="R410" s="24">
        <f>I410*$T$7</f>
        <v>0.32980000000000004</v>
      </c>
      <c r="S410" s="26">
        <f>K410*$T$7</f>
        <v>0.25159999999999999</v>
      </c>
      <c r="T410" s="24"/>
      <c r="U410" s="27">
        <f>I410*$W$7</f>
        <v>9.7E-5</v>
      </c>
      <c r="V410" s="27">
        <f>K410*$W$7</f>
        <v>7.3999999999999996E-5</v>
      </c>
      <c r="W410" s="24"/>
      <c r="X410" s="24">
        <f>I410*$Z$7</f>
        <v>0.73855799999999994</v>
      </c>
      <c r="Y410" s="24">
        <f>K410*$Z$7</f>
        <v>0.56343599999999994</v>
      </c>
      <c r="Z410" s="24"/>
      <c r="AA410" s="24">
        <f>I410+O410+R410+U410+X410</f>
        <v>2.0530049999999997</v>
      </c>
      <c r="AB410" s="24">
        <f>K410+P410+S410+V410+Y410</f>
        <v>1.5662099999999999</v>
      </c>
      <c r="AC410" s="24">
        <f>AA410*$AE$7</f>
        <v>0.61590149999999988</v>
      </c>
      <c r="AD410" s="24">
        <f>AB410*$AE$7</f>
        <v>0.46986299999999992</v>
      </c>
      <c r="AE410" s="24"/>
      <c r="AF410" s="24">
        <f>(AA410+AC410)*$AH$7</f>
        <v>8.006719499999998E-2</v>
      </c>
      <c r="AG410" s="24">
        <f>(AB410+AD410)*$AH$7</f>
        <v>6.1082190000000001E-2</v>
      </c>
      <c r="AH410" s="24"/>
      <c r="AI410" s="116">
        <v>2.89</v>
      </c>
      <c r="AJ410" s="117">
        <v>2.21</v>
      </c>
      <c r="AK410" s="117">
        <f t="shared" si="165"/>
        <v>3.0345000000000004</v>
      </c>
      <c r="AL410" s="117">
        <f t="shared" si="166"/>
        <v>2.3205</v>
      </c>
      <c r="AM410" s="116">
        <f t="shared" si="167"/>
        <v>0.60690000000000011</v>
      </c>
      <c r="AN410" s="117">
        <f t="shared" si="167"/>
        <v>0.46410000000000001</v>
      </c>
      <c r="AO410" s="117"/>
      <c r="AP410" s="116">
        <f t="shared" si="168"/>
        <v>3.6414000000000004</v>
      </c>
      <c r="AQ410" s="117">
        <f t="shared" si="168"/>
        <v>2.7846000000000002</v>
      </c>
    </row>
    <row r="411" spans="1:43" ht="51.75" hidden="1" customHeight="1">
      <c r="A411" s="187"/>
      <c r="B411" s="182"/>
      <c r="C411" s="189"/>
      <c r="D411" s="31" t="s">
        <v>49</v>
      </c>
      <c r="E411" s="22">
        <v>20</v>
      </c>
      <c r="F411" s="22">
        <v>20</v>
      </c>
      <c r="G411" s="24">
        <f>$G$78</f>
        <v>3.6999999999999998E-2</v>
      </c>
      <c r="H411" s="24">
        <f t="shared" si="164"/>
        <v>0.74</v>
      </c>
      <c r="I411" s="25"/>
      <c r="J411" s="24">
        <f t="shared" si="169"/>
        <v>0.74</v>
      </c>
      <c r="K411" s="25"/>
      <c r="L411" s="24"/>
      <c r="M411" s="24"/>
      <c r="N411" s="24"/>
      <c r="O411" s="24"/>
      <c r="P411" s="24"/>
      <c r="Q411" s="24"/>
      <c r="R411" s="24"/>
      <c r="S411" s="26"/>
      <c r="T411" s="24"/>
      <c r="U411" s="27"/>
      <c r="V411" s="27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116"/>
      <c r="AJ411" s="117"/>
      <c r="AK411" s="117">
        <f t="shared" si="165"/>
        <v>0</v>
      </c>
      <c r="AL411" s="117">
        <f t="shared" si="166"/>
        <v>0</v>
      </c>
      <c r="AM411" s="116">
        <f t="shared" si="167"/>
        <v>0</v>
      </c>
      <c r="AN411" s="117">
        <f t="shared" si="167"/>
        <v>0</v>
      </c>
      <c r="AO411" s="117"/>
      <c r="AP411" s="116">
        <f t="shared" si="168"/>
        <v>0</v>
      </c>
      <c r="AQ411" s="117">
        <f t="shared" si="168"/>
        <v>0</v>
      </c>
    </row>
    <row r="412" spans="1:43" ht="39">
      <c r="A412" s="186" t="s">
        <v>567</v>
      </c>
      <c r="B412" s="181" t="s">
        <v>568</v>
      </c>
      <c r="C412" s="188" t="s">
        <v>178</v>
      </c>
      <c r="D412" s="31" t="s">
        <v>179</v>
      </c>
      <c r="E412" s="22">
        <v>10</v>
      </c>
      <c r="F412" s="22">
        <v>10</v>
      </c>
      <c r="G412" s="24">
        <f>$G$77</f>
        <v>4.5999999999999999E-2</v>
      </c>
      <c r="H412" s="24">
        <f t="shared" si="164"/>
        <v>0.45999999999999996</v>
      </c>
      <c r="I412" s="25">
        <f>H412+H413</f>
        <v>1.2</v>
      </c>
      <c r="J412" s="24">
        <f t="shared" si="169"/>
        <v>0.45999999999999996</v>
      </c>
      <c r="K412" s="25">
        <f>J412+J413</f>
        <v>1.2</v>
      </c>
      <c r="L412" s="24"/>
      <c r="M412" s="24"/>
      <c r="N412" s="24"/>
      <c r="O412" s="24">
        <f>I412*$Q$7</f>
        <v>1.7999999999999999E-2</v>
      </c>
      <c r="P412" s="24">
        <f>K412*$Q$7</f>
        <v>1.7999999999999999E-2</v>
      </c>
      <c r="Q412" s="24"/>
      <c r="R412" s="24">
        <f>I412*$T$7</f>
        <v>0.40800000000000003</v>
      </c>
      <c r="S412" s="26">
        <f>K412*$T$7</f>
        <v>0.40800000000000003</v>
      </c>
      <c r="T412" s="24"/>
      <c r="U412" s="27">
        <f>I412*$W$7</f>
        <v>1.2E-4</v>
      </c>
      <c r="V412" s="27">
        <f>K412*$W$7</f>
        <v>1.2E-4</v>
      </c>
      <c r="W412" s="24"/>
      <c r="X412" s="24">
        <f>I412*$Z$7</f>
        <v>0.91367999999999994</v>
      </c>
      <c r="Y412" s="24">
        <f>K412*$Z$7</f>
        <v>0.91367999999999994</v>
      </c>
      <c r="Z412" s="24"/>
      <c r="AA412" s="24">
        <f>I412+O412+R412+U412+X412</f>
        <v>2.5397999999999996</v>
      </c>
      <c r="AB412" s="24">
        <f>K412+P412+S412+V412+Y412</f>
        <v>2.5397999999999996</v>
      </c>
      <c r="AC412" s="24">
        <f>AA412*$AE$7</f>
        <v>0.76193999999999984</v>
      </c>
      <c r="AD412" s="24">
        <f>AB412*$AE$7</f>
        <v>0.76193999999999984</v>
      </c>
      <c r="AE412" s="24"/>
      <c r="AF412" s="24">
        <f>(AA412+AC412)*$AH$7</f>
        <v>9.9052199999999993E-2</v>
      </c>
      <c r="AG412" s="24">
        <f>(AB412+AD412)*$AH$7</f>
        <v>9.9052199999999993E-2</v>
      </c>
      <c r="AH412" s="24"/>
      <c r="AI412" s="116">
        <v>3.57</v>
      </c>
      <c r="AJ412" s="117">
        <v>3.57</v>
      </c>
      <c r="AK412" s="117">
        <f t="shared" si="165"/>
        <v>3.7484999999999999</v>
      </c>
      <c r="AL412" s="117">
        <f t="shared" si="166"/>
        <v>3.7484999999999999</v>
      </c>
      <c r="AM412" s="116">
        <f t="shared" si="167"/>
        <v>0.74970000000000003</v>
      </c>
      <c r="AN412" s="117">
        <f t="shared" si="167"/>
        <v>0.74970000000000003</v>
      </c>
      <c r="AO412" s="117"/>
      <c r="AP412" s="116">
        <f t="shared" si="168"/>
        <v>4.4981999999999998</v>
      </c>
      <c r="AQ412" s="117">
        <f t="shared" si="168"/>
        <v>4.4981999999999998</v>
      </c>
    </row>
    <row r="413" spans="1:43" ht="0.75" customHeight="1">
      <c r="A413" s="187"/>
      <c r="B413" s="182"/>
      <c r="C413" s="189"/>
      <c r="D413" s="31" t="s">
        <v>49</v>
      </c>
      <c r="E413" s="22">
        <v>20</v>
      </c>
      <c r="F413" s="22">
        <v>20</v>
      </c>
      <c r="G413" s="24">
        <f>$G$78</f>
        <v>3.6999999999999998E-2</v>
      </c>
      <c r="H413" s="24">
        <f t="shared" si="164"/>
        <v>0.74</v>
      </c>
      <c r="I413" s="25"/>
      <c r="J413" s="24">
        <f t="shared" si="169"/>
        <v>0.74</v>
      </c>
      <c r="K413" s="25"/>
      <c r="L413" s="24"/>
      <c r="M413" s="24"/>
      <c r="N413" s="24"/>
      <c r="O413" s="24"/>
      <c r="P413" s="24"/>
      <c r="Q413" s="24"/>
      <c r="R413" s="24"/>
      <c r="S413" s="26"/>
      <c r="T413" s="24"/>
      <c r="U413" s="27"/>
      <c r="V413" s="27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116"/>
      <c r="AJ413" s="117"/>
      <c r="AK413" s="117">
        <f t="shared" si="165"/>
        <v>0</v>
      </c>
      <c r="AL413" s="117">
        <f t="shared" si="166"/>
        <v>0</v>
      </c>
      <c r="AM413" s="116">
        <f t="shared" si="167"/>
        <v>0</v>
      </c>
      <c r="AN413" s="117">
        <f t="shared" si="167"/>
        <v>0</v>
      </c>
      <c r="AO413" s="117"/>
      <c r="AP413" s="116">
        <f t="shared" si="168"/>
        <v>0</v>
      </c>
      <c r="AQ413" s="117">
        <f t="shared" si="168"/>
        <v>0</v>
      </c>
    </row>
    <row r="414" spans="1:43" ht="22.5" customHeight="1">
      <c r="A414" s="186" t="s">
        <v>569</v>
      </c>
      <c r="B414" s="181" t="s">
        <v>570</v>
      </c>
      <c r="C414" s="188" t="s">
        <v>178</v>
      </c>
      <c r="D414" s="31" t="s">
        <v>179</v>
      </c>
      <c r="E414" s="22">
        <v>15</v>
      </c>
      <c r="F414" s="22">
        <v>15</v>
      </c>
      <c r="G414" s="24">
        <f>$G$77</f>
        <v>4.5999999999999999E-2</v>
      </c>
      <c r="H414" s="24">
        <f t="shared" si="164"/>
        <v>0.69</v>
      </c>
      <c r="I414" s="25">
        <f>H414+H415</f>
        <v>2.54</v>
      </c>
      <c r="J414" s="24">
        <f t="shared" si="169"/>
        <v>0.69</v>
      </c>
      <c r="K414" s="25">
        <f>J414+J415</f>
        <v>2.54</v>
      </c>
      <c r="L414" s="24"/>
      <c r="M414" s="24"/>
      <c r="N414" s="24"/>
      <c r="O414" s="24">
        <f>I414*$Q$7</f>
        <v>3.8100000000000002E-2</v>
      </c>
      <c r="P414" s="24">
        <f>K414*$Q$7</f>
        <v>3.8100000000000002E-2</v>
      </c>
      <c r="Q414" s="24"/>
      <c r="R414" s="24">
        <f>I414*$T$7</f>
        <v>0.86360000000000003</v>
      </c>
      <c r="S414" s="26">
        <f>K414*$T$7</f>
        <v>0.86360000000000003</v>
      </c>
      <c r="T414" s="24"/>
      <c r="U414" s="27">
        <f>I414*$W$7</f>
        <v>2.5399999999999999E-4</v>
      </c>
      <c r="V414" s="27">
        <f>K414*$W$7</f>
        <v>2.5399999999999999E-4</v>
      </c>
      <c r="W414" s="24"/>
      <c r="X414" s="24">
        <f>I414*$Z$7</f>
        <v>1.933956</v>
      </c>
      <c r="Y414" s="24">
        <f>K414*$Z$7</f>
        <v>1.933956</v>
      </c>
      <c r="Z414" s="24"/>
      <c r="AA414" s="24">
        <f>I414+O414+R414+U414+X414</f>
        <v>5.3759100000000002</v>
      </c>
      <c r="AB414" s="24">
        <f>K414+P414+S414+V414+Y414</f>
        <v>5.3759100000000002</v>
      </c>
      <c r="AC414" s="24">
        <f>AA414*$AE$7</f>
        <v>1.612773</v>
      </c>
      <c r="AD414" s="24">
        <f>AB414*$AE$7</f>
        <v>1.612773</v>
      </c>
      <c r="AE414" s="24"/>
      <c r="AF414" s="24">
        <f>(AA414+AC414)*$AH$7</f>
        <v>0.20966049</v>
      </c>
      <c r="AG414" s="24">
        <f>(AB414+AD414)*$AH$7</f>
        <v>0.20966049</v>
      </c>
      <c r="AH414" s="24"/>
      <c r="AI414" s="116">
        <v>7.56</v>
      </c>
      <c r="AJ414" s="117">
        <v>7.56</v>
      </c>
      <c r="AK414" s="117">
        <f t="shared" si="165"/>
        <v>7.9379999999999997</v>
      </c>
      <c r="AL414" s="117">
        <f t="shared" si="166"/>
        <v>7.9379999999999997</v>
      </c>
      <c r="AM414" s="116">
        <f t="shared" si="167"/>
        <v>1.5876000000000001</v>
      </c>
      <c r="AN414" s="117">
        <f t="shared" si="167"/>
        <v>1.5876000000000001</v>
      </c>
      <c r="AO414" s="117"/>
      <c r="AP414" s="116">
        <f t="shared" si="168"/>
        <v>9.5256000000000007</v>
      </c>
      <c r="AQ414" s="117">
        <f t="shared" si="168"/>
        <v>9.5256000000000007</v>
      </c>
    </row>
    <row r="415" spans="1:43" ht="0.75" customHeight="1">
      <c r="A415" s="187"/>
      <c r="B415" s="182"/>
      <c r="C415" s="189"/>
      <c r="D415" s="31" t="s">
        <v>49</v>
      </c>
      <c r="E415" s="22">
        <v>50</v>
      </c>
      <c r="F415" s="22">
        <v>50</v>
      </c>
      <c r="G415" s="24">
        <f>$G$78</f>
        <v>3.6999999999999998E-2</v>
      </c>
      <c r="H415" s="24">
        <f t="shared" si="164"/>
        <v>1.8499999999999999</v>
      </c>
      <c r="I415" s="25"/>
      <c r="J415" s="24">
        <f t="shared" si="169"/>
        <v>1.8499999999999999</v>
      </c>
      <c r="K415" s="25"/>
      <c r="L415" s="24"/>
      <c r="M415" s="24"/>
      <c r="N415" s="24"/>
      <c r="O415" s="24"/>
      <c r="P415" s="24"/>
      <c r="Q415" s="24"/>
      <c r="R415" s="24"/>
      <c r="S415" s="26"/>
      <c r="T415" s="24"/>
      <c r="U415" s="27"/>
      <c r="V415" s="27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116"/>
      <c r="AJ415" s="117"/>
      <c r="AK415" s="117"/>
      <c r="AL415" s="117"/>
      <c r="AM415" s="116"/>
      <c r="AN415" s="117">
        <f t="shared" si="167"/>
        <v>0</v>
      </c>
      <c r="AO415" s="117"/>
      <c r="AP415" s="116">
        <f t="shared" si="168"/>
        <v>0</v>
      </c>
      <c r="AQ415" s="117">
        <f t="shared" si="168"/>
        <v>0</v>
      </c>
    </row>
    <row r="416" spans="1:43" ht="23.25" customHeight="1">
      <c r="A416" s="186" t="s">
        <v>571</v>
      </c>
      <c r="B416" s="181" t="s">
        <v>572</v>
      </c>
      <c r="C416" s="188" t="s">
        <v>178</v>
      </c>
      <c r="D416" s="31" t="s">
        <v>179</v>
      </c>
      <c r="E416" s="22">
        <v>20</v>
      </c>
      <c r="F416" s="22">
        <v>20</v>
      </c>
      <c r="G416" s="24">
        <f>$G$77</f>
        <v>4.5999999999999999E-2</v>
      </c>
      <c r="H416" s="24">
        <f t="shared" si="164"/>
        <v>0.91999999999999993</v>
      </c>
      <c r="I416" s="25">
        <f>H416+H417</f>
        <v>1.66</v>
      </c>
      <c r="J416" s="24">
        <f t="shared" si="169"/>
        <v>0.91999999999999993</v>
      </c>
      <c r="K416" s="25">
        <f>J416+J417</f>
        <v>1.4749999999999999</v>
      </c>
      <c r="L416" s="24"/>
      <c r="M416" s="24"/>
      <c r="N416" s="24"/>
      <c r="O416" s="24">
        <f>I416*$Q$7</f>
        <v>2.4899999999999999E-2</v>
      </c>
      <c r="P416" s="24">
        <f>K416*$Q$7</f>
        <v>2.2124999999999999E-2</v>
      </c>
      <c r="Q416" s="24"/>
      <c r="R416" s="24">
        <f>I416*$T$7</f>
        <v>0.56440000000000001</v>
      </c>
      <c r="S416" s="26">
        <f>K416*$T$7</f>
        <v>0.50149999999999995</v>
      </c>
      <c r="T416" s="24"/>
      <c r="U416" s="27">
        <f>I416*$W$7</f>
        <v>1.66E-4</v>
      </c>
      <c r="V416" s="27">
        <f>K416*$W$7</f>
        <v>1.4749999999999998E-4</v>
      </c>
      <c r="W416" s="24"/>
      <c r="X416" s="24">
        <f>I416*$Z$7</f>
        <v>1.2639239999999998</v>
      </c>
      <c r="Y416" s="24">
        <f>K416*$Z$7</f>
        <v>1.1230649999999998</v>
      </c>
      <c r="Z416" s="24"/>
      <c r="AA416" s="24">
        <f>I416+O416+R416+U416+X416</f>
        <v>3.5133899999999998</v>
      </c>
      <c r="AB416" s="24">
        <f>K416+P416+S416+V416+Y416</f>
        <v>3.1218374999999994</v>
      </c>
      <c r="AC416" s="24">
        <f>AA416*$AE$7</f>
        <v>1.054017</v>
      </c>
      <c r="AD416" s="24">
        <f>AB416*$AE$7</f>
        <v>0.93655124999999972</v>
      </c>
      <c r="AE416" s="24"/>
      <c r="AF416" s="24">
        <f>(AA416+AC416)*$AH$7</f>
        <v>0.13702220999999998</v>
      </c>
      <c r="AG416" s="24">
        <f>(AB416+AD416)*$AH$7</f>
        <v>0.12175166249999997</v>
      </c>
      <c r="AH416" s="24"/>
      <c r="AI416" s="116">
        <v>4.9400000000000004</v>
      </c>
      <c r="AJ416" s="117">
        <v>4.3899999999999997</v>
      </c>
      <c r="AK416" s="117">
        <f>AI416*$AK$9</f>
        <v>5.1870000000000003</v>
      </c>
      <c r="AL416" s="117">
        <f>AJ416*$AL$9</f>
        <v>4.6094999999999997</v>
      </c>
      <c r="AM416" s="116">
        <f>AK416*$AO$7</f>
        <v>1.0374000000000001</v>
      </c>
      <c r="AN416" s="117">
        <f t="shared" si="167"/>
        <v>0.92189999999999994</v>
      </c>
      <c r="AO416" s="117"/>
      <c r="AP416" s="116">
        <f>AK416+AM416</f>
        <v>6.2244000000000002</v>
      </c>
      <c r="AQ416" s="117">
        <f t="shared" si="168"/>
        <v>5.5313999999999997</v>
      </c>
    </row>
    <row r="417" spans="1:43" ht="0.75" customHeight="1">
      <c r="A417" s="187"/>
      <c r="B417" s="182"/>
      <c r="C417" s="189"/>
      <c r="D417" s="31" t="s">
        <v>49</v>
      </c>
      <c r="E417" s="22">
        <v>20</v>
      </c>
      <c r="F417" s="22">
        <v>15</v>
      </c>
      <c r="G417" s="24">
        <f>$G$78</f>
        <v>3.6999999999999998E-2</v>
      </c>
      <c r="H417" s="24">
        <f t="shared" si="164"/>
        <v>0.74</v>
      </c>
      <c r="I417" s="25"/>
      <c r="J417" s="24">
        <f t="shared" si="169"/>
        <v>0.55499999999999994</v>
      </c>
      <c r="K417" s="25"/>
      <c r="L417" s="24"/>
      <c r="M417" s="24"/>
      <c r="N417" s="24"/>
      <c r="O417" s="24"/>
      <c r="P417" s="24"/>
      <c r="Q417" s="24"/>
      <c r="R417" s="24"/>
      <c r="S417" s="26"/>
      <c r="T417" s="24"/>
      <c r="U417" s="27"/>
      <c r="V417" s="27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116"/>
      <c r="AJ417" s="117"/>
      <c r="AK417" s="117"/>
      <c r="AL417" s="117"/>
      <c r="AM417" s="116"/>
      <c r="AN417" s="117"/>
      <c r="AO417" s="117"/>
      <c r="AP417" s="116"/>
      <c r="AQ417" s="117"/>
    </row>
    <row r="418" spans="1:43" ht="29.25" customHeight="1">
      <c r="A418" s="114" t="s">
        <v>573</v>
      </c>
      <c r="B418" s="30" t="s">
        <v>574</v>
      </c>
      <c r="C418" s="115"/>
      <c r="D418" s="31"/>
      <c r="E418" s="22"/>
      <c r="F418" s="22"/>
      <c r="G418" s="24"/>
      <c r="H418" s="24"/>
      <c r="I418" s="25"/>
      <c r="J418" s="24"/>
      <c r="K418" s="25"/>
      <c r="L418" s="24"/>
      <c r="M418" s="24"/>
      <c r="N418" s="24"/>
      <c r="O418" s="24"/>
      <c r="P418" s="24"/>
      <c r="Q418" s="24"/>
      <c r="R418" s="24"/>
      <c r="S418" s="26"/>
      <c r="T418" s="24"/>
      <c r="U418" s="27"/>
      <c r="V418" s="27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116"/>
      <c r="AJ418" s="117"/>
      <c r="AK418" s="117"/>
      <c r="AL418" s="117"/>
      <c r="AM418" s="116"/>
      <c r="AN418" s="117"/>
      <c r="AO418" s="117"/>
      <c r="AP418" s="116"/>
      <c r="AQ418" s="117"/>
    </row>
    <row r="419" spans="1:43" ht="28.5" customHeight="1">
      <c r="A419" s="186" t="s">
        <v>575</v>
      </c>
      <c r="B419" s="181" t="s">
        <v>576</v>
      </c>
      <c r="C419" s="188" t="s">
        <v>178</v>
      </c>
      <c r="D419" s="31" t="s">
        <v>179</v>
      </c>
      <c r="E419" s="22">
        <v>25</v>
      </c>
      <c r="F419" s="22">
        <v>25</v>
      </c>
      <c r="G419" s="24">
        <f>$G$77</f>
        <v>4.5999999999999999E-2</v>
      </c>
      <c r="H419" s="24">
        <f t="shared" si="164"/>
        <v>1.1499999999999999</v>
      </c>
      <c r="I419" s="25">
        <f>H419+H420</f>
        <v>2.0749999999999997</v>
      </c>
      <c r="J419" s="24">
        <f t="shared" si="169"/>
        <v>1.1499999999999999</v>
      </c>
      <c r="K419" s="25">
        <f>J419+J420</f>
        <v>2.0749999999999997</v>
      </c>
      <c r="L419" s="24"/>
      <c r="M419" s="24"/>
      <c r="N419" s="24"/>
      <c r="O419" s="24">
        <f>I419*$Q$7</f>
        <v>3.1124999999999996E-2</v>
      </c>
      <c r="P419" s="24">
        <f>K419*$Q$7</f>
        <v>3.1124999999999996E-2</v>
      </c>
      <c r="Q419" s="24"/>
      <c r="R419" s="24">
        <f>I419*$T$7</f>
        <v>0.7054999999999999</v>
      </c>
      <c r="S419" s="26">
        <f>K419*$T$7</f>
        <v>0.7054999999999999</v>
      </c>
      <c r="T419" s="24"/>
      <c r="U419" s="27">
        <f>I419*$W$7</f>
        <v>2.0749999999999998E-4</v>
      </c>
      <c r="V419" s="27">
        <f>K419*$W$7</f>
        <v>2.0749999999999998E-4</v>
      </c>
      <c r="W419" s="24"/>
      <c r="X419" s="24">
        <f>I419*$Z$7</f>
        <v>1.5799049999999997</v>
      </c>
      <c r="Y419" s="24">
        <f>K419*$Z$7</f>
        <v>1.5799049999999997</v>
      </c>
      <c r="Z419" s="24"/>
      <c r="AA419" s="24">
        <f>I419+O419+R419+U419+X419</f>
        <v>4.3917374999999996</v>
      </c>
      <c r="AB419" s="24">
        <f>K419+P419+S419+V419+Y419</f>
        <v>4.3917374999999996</v>
      </c>
      <c r="AC419" s="24">
        <f>AA419*$AE$7</f>
        <v>1.3175212499999998</v>
      </c>
      <c r="AD419" s="24">
        <f>AB419*$AE$7</f>
        <v>1.3175212499999998</v>
      </c>
      <c r="AE419" s="24"/>
      <c r="AF419" s="24">
        <f>(AA419+AC419)*$AH$7</f>
        <v>0.17127776249999996</v>
      </c>
      <c r="AG419" s="24">
        <f>(AB419+AD419)*$AH$7</f>
        <v>0.17127776249999996</v>
      </c>
      <c r="AH419" s="24"/>
      <c r="AI419" s="116">
        <v>6.17</v>
      </c>
      <c r="AJ419" s="117">
        <v>6.17</v>
      </c>
      <c r="AK419" s="117">
        <f>AI419*$AK$9</f>
        <v>6.4785000000000004</v>
      </c>
      <c r="AL419" s="117">
        <f>AJ419*$AL$9</f>
        <v>6.4785000000000004</v>
      </c>
      <c r="AM419" s="116">
        <f t="shared" ref="AM419:AN421" si="170">AK419*$AO$7</f>
        <v>1.2957000000000001</v>
      </c>
      <c r="AN419" s="117">
        <f t="shared" si="170"/>
        <v>1.2957000000000001</v>
      </c>
      <c r="AO419" s="117"/>
      <c r="AP419" s="116">
        <f t="shared" ref="AP419:AQ421" si="171">AK419+AM419</f>
        <v>7.7742000000000004</v>
      </c>
      <c r="AQ419" s="117">
        <f t="shared" si="171"/>
        <v>7.7742000000000004</v>
      </c>
    </row>
    <row r="420" spans="1:43" ht="30.75" hidden="1" customHeight="1">
      <c r="A420" s="187"/>
      <c r="B420" s="182"/>
      <c r="C420" s="189"/>
      <c r="D420" s="31" t="s">
        <v>49</v>
      </c>
      <c r="E420" s="22">
        <v>25</v>
      </c>
      <c r="F420" s="22">
        <v>25</v>
      </c>
      <c r="G420" s="24">
        <f>$G$78</f>
        <v>3.6999999999999998E-2</v>
      </c>
      <c r="H420" s="24">
        <f t="shared" si="164"/>
        <v>0.92499999999999993</v>
      </c>
      <c r="I420" s="25"/>
      <c r="J420" s="24">
        <f t="shared" si="169"/>
        <v>0.92499999999999993</v>
      </c>
      <c r="K420" s="25"/>
      <c r="L420" s="24"/>
      <c r="M420" s="24"/>
      <c r="N420" s="24"/>
      <c r="O420" s="24"/>
      <c r="P420" s="24"/>
      <c r="Q420" s="24"/>
      <c r="R420" s="24"/>
      <c r="S420" s="26"/>
      <c r="T420" s="24"/>
      <c r="U420" s="27"/>
      <c r="V420" s="27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116"/>
      <c r="AJ420" s="117"/>
      <c r="AK420" s="117">
        <f>AI420*$AK$9</f>
        <v>0</v>
      </c>
      <c r="AL420" s="117">
        <f>AJ420*$AL$9</f>
        <v>0</v>
      </c>
      <c r="AM420" s="116">
        <f t="shared" si="170"/>
        <v>0</v>
      </c>
      <c r="AN420" s="117">
        <f t="shared" si="170"/>
        <v>0</v>
      </c>
      <c r="AO420" s="117"/>
      <c r="AP420" s="116">
        <f t="shared" si="171"/>
        <v>0</v>
      </c>
      <c r="AQ420" s="117">
        <f t="shared" si="171"/>
        <v>0</v>
      </c>
    </row>
    <row r="421" spans="1:43" ht="38.25" customHeight="1">
      <c r="A421" s="186" t="s">
        <v>577</v>
      </c>
      <c r="B421" s="181" t="s">
        <v>578</v>
      </c>
      <c r="C421" s="188" t="s">
        <v>178</v>
      </c>
      <c r="D421" s="31" t="s">
        <v>179</v>
      </c>
      <c r="E421" s="22">
        <v>15</v>
      </c>
      <c r="F421" s="22">
        <v>15</v>
      </c>
      <c r="G421" s="24">
        <f>$G$77</f>
        <v>4.5999999999999999E-2</v>
      </c>
      <c r="H421" s="24">
        <f t="shared" si="164"/>
        <v>0.69</v>
      </c>
      <c r="I421" s="25">
        <f>H421+H422</f>
        <v>1.2449999999999999</v>
      </c>
      <c r="J421" s="24">
        <f t="shared" si="169"/>
        <v>0.69</v>
      </c>
      <c r="K421" s="25">
        <f>J421+J422</f>
        <v>1.2449999999999999</v>
      </c>
      <c r="L421" s="24"/>
      <c r="M421" s="24"/>
      <c r="N421" s="24"/>
      <c r="O421" s="24">
        <f>I421*$Q$7</f>
        <v>1.8674999999999997E-2</v>
      </c>
      <c r="P421" s="24">
        <f>K421*$Q$7</f>
        <v>1.8674999999999997E-2</v>
      </c>
      <c r="Q421" s="24"/>
      <c r="R421" s="24">
        <f>I421*$T$7</f>
        <v>0.42330000000000001</v>
      </c>
      <c r="S421" s="26">
        <f>K421*$T$7</f>
        <v>0.42330000000000001</v>
      </c>
      <c r="T421" s="24"/>
      <c r="U421" s="27">
        <f>I421*$W$7</f>
        <v>1.2449999999999999E-4</v>
      </c>
      <c r="V421" s="27">
        <f>K421*$W$7</f>
        <v>1.2449999999999999E-4</v>
      </c>
      <c r="W421" s="24"/>
      <c r="X421" s="24">
        <f>I421*$Z$7</f>
        <v>0.94794299999999987</v>
      </c>
      <c r="Y421" s="24">
        <f>K421*$Z$7</f>
        <v>0.94794299999999987</v>
      </c>
      <c r="Z421" s="24"/>
      <c r="AA421" s="24">
        <f>I421+O421+R421+U421+X421</f>
        <v>2.6350425</v>
      </c>
      <c r="AB421" s="24">
        <f>K421+P421+S421+V421+Y421</f>
        <v>2.6350425</v>
      </c>
      <c r="AC421" s="24">
        <f>AA421*$AE$7</f>
        <v>0.79051274999999999</v>
      </c>
      <c r="AD421" s="24">
        <f>AB421*$AE$7</f>
        <v>0.79051274999999999</v>
      </c>
      <c r="AE421" s="24"/>
      <c r="AF421" s="24">
        <f>(AA421+AC421)*$AH$7</f>
        <v>0.1027666575</v>
      </c>
      <c r="AG421" s="24">
        <f>(AB421+AD421)*$AH$7</f>
        <v>0.1027666575</v>
      </c>
      <c r="AH421" s="24"/>
      <c r="AI421" s="116">
        <v>3.71</v>
      </c>
      <c r="AJ421" s="117">
        <v>3.71</v>
      </c>
      <c r="AK421" s="117">
        <f>AI421*$AK$9</f>
        <v>3.8955000000000002</v>
      </c>
      <c r="AL421" s="117">
        <f>AJ421*$AL$9</f>
        <v>3.8955000000000002</v>
      </c>
      <c r="AM421" s="116">
        <f t="shared" si="170"/>
        <v>0.77910000000000013</v>
      </c>
      <c r="AN421" s="117">
        <f t="shared" si="170"/>
        <v>0.77910000000000013</v>
      </c>
      <c r="AO421" s="117"/>
      <c r="AP421" s="116">
        <f t="shared" si="171"/>
        <v>4.6745999999999999</v>
      </c>
      <c r="AQ421" s="117">
        <f t="shared" si="171"/>
        <v>4.6745999999999999</v>
      </c>
    </row>
    <row r="422" spans="1:43" ht="31.5" hidden="1" customHeight="1">
      <c r="A422" s="187"/>
      <c r="B422" s="182"/>
      <c r="C422" s="189"/>
      <c r="D422" s="31" t="s">
        <v>49</v>
      </c>
      <c r="E422" s="22">
        <v>15</v>
      </c>
      <c r="F422" s="22">
        <v>15</v>
      </c>
      <c r="G422" s="24">
        <f>$G$78</f>
        <v>3.6999999999999998E-2</v>
      </c>
      <c r="H422" s="24">
        <f t="shared" si="164"/>
        <v>0.55499999999999994</v>
      </c>
      <c r="I422" s="25"/>
      <c r="J422" s="24">
        <f t="shared" si="169"/>
        <v>0.55499999999999994</v>
      </c>
      <c r="K422" s="25"/>
      <c r="L422" s="24"/>
      <c r="M422" s="24"/>
      <c r="N422" s="24"/>
      <c r="O422" s="24"/>
      <c r="P422" s="24"/>
      <c r="Q422" s="24"/>
      <c r="R422" s="24"/>
      <c r="S422" s="26"/>
      <c r="T422" s="24"/>
      <c r="U422" s="27"/>
      <c r="V422" s="27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116"/>
      <c r="AJ422" s="117"/>
      <c r="AK422" s="117"/>
      <c r="AL422" s="117"/>
      <c r="AM422" s="116"/>
      <c r="AN422" s="117"/>
      <c r="AO422" s="117"/>
      <c r="AP422" s="116"/>
      <c r="AQ422" s="117"/>
    </row>
    <row r="423" spans="1:43" ht="25.5" customHeight="1">
      <c r="A423" s="114" t="s">
        <v>579</v>
      </c>
      <c r="B423" s="30" t="s">
        <v>580</v>
      </c>
      <c r="C423" s="115"/>
      <c r="D423" s="31"/>
      <c r="E423" s="22"/>
      <c r="F423" s="22"/>
      <c r="G423" s="24"/>
      <c r="H423" s="24"/>
      <c r="I423" s="25"/>
      <c r="J423" s="24"/>
      <c r="K423" s="25"/>
      <c r="L423" s="24"/>
      <c r="M423" s="24"/>
      <c r="N423" s="24"/>
      <c r="O423" s="24"/>
      <c r="P423" s="24"/>
      <c r="Q423" s="24"/>
      <c r="R423" s="24"/>
      <c r="S423" s="26"/>
      <c r="T423" s="24"/>
      <c r="U423" s="27"/>
      <c r="V423" s="27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116"/>
      <c r="AJ423" s="117"/>
      <c r="AK423" s="117"/>
      <c r="AL423" s="117"/>
      <c r="AM423" s="116"/>
      <c r="AN423" s="117"/>
      <c r="AO423" s="117"/>
      <c r="AP423" s="116"/>
      <c r="AQ423" s="117"/>
    </row>
    <row r="424" spans="1:43" ht="42" customHeight="1">
      <c r="A424" s="186" t="s">
        <v>581</v>
      </c>
      <c r="B424" s="181" t="s">
        <v>582</v>
      </c>
      <c r="C424" s="188" t="s">
        <v>178</v>
      </c>
      <c r="D424" s="31" t="s">
        <v>179</v>
      </c>
      <c r="E424" s="22">
        <v>10</v>
      </c>
      <c r="F424" s="22">
        <v>5</v>
      </c>
      <c r="G424" s="24">
        <f>$G$77</f>
        <v>4.5999999999999999E-2</v>
      </c>
      <c r="H424" s="24">
        <f t="shared" si="164"/>
        <v>0.45999999999999996</v>
      </c>
      <c r="I424" s="25">
        <f>H424+H425</f>
        <v>0.64500000000000002</v>
      </c>
      <c r="J424" s="24">
        <f t="shared" si="169"/>
        <v>0.22999999999999998</v>
      </c>
      <c r="K424" s="25">
        <f>J424+J425</f>
        <v>0.41499999999999998</v>
      </c>
      <c r="L424" s="24"/>
      <c r="M424" s="24"/>
      <c r="N424" s="24"/>
      <c r="O424" s="24">
        <f>I424*$Q$7</f>
        <v>9.6749999999999996E-3</v>
      </c>
      <c r="P424" s="24">
        <f>K424*$Q$7</f>
        <v>6.2249999999999996E-3</v>
      </c>
      <c r="Q424" s="24"/>
      <c r="R424" s="24">
        <f>I424*$T$7</f>
        <v>0.21930000000000002</v>
      </c>
      <c r="S424" s="26">
        <f>K424*$T$7</f>
        <v>0.1411</v>
      </c>
      <c r="T424" s="24"/>
      <c r="U424" s="27">
        <f>I424*$W$7</f>
        <v>6.4500000000000009E-5</v>
      </c>
      <c r="V424" s="27">
        <f>K424*$W$7</f>
        <v>4.1499999999999999E-5</v>
      </c>
      <c r="W424" s="24"/>
      <c r="X424" s="24">
        <f>I424*$Z$7</f>
        <v>0.49110300000000001</v>
      </c>
      <c r="Y424" s="24">
        <f>K424*$Z$7</f>
        <v>0.31598099999999996</v>
      </c>
      <c r="Z424" s="24"/>
      <c r="AA424" s="24">
        <f>I424+O424+R424+U424+X424</f>
        <v>1.3651425000000001</v>
      </c>
      <c r="AB424" s="24">
        <f>K424+P424+S424+V424+Y424</f>
        <v>0.87834749999999995</v>
      </c>
      <c r="AC424" s="24">
        <f>AA424*$AE$7</f>
        <v>0.40954275000000001</v>
      </c>
      <c r="AD424" s="24">
        <f>AB424*$AE$7</f>
        <v>0.26350425</v>
      </c>
      <c r="AE424" s="24"/>
      <c r="AF424" s="24">
        <f>(AA424+AC424)*$AH$7</f>
        <v>5.3240557500000001E-2</v>
      </c>
      <c r="AG424" s="24">
        <f>(AB424+AD424)*$AH$7</f>
        <v>3.4255552499999994E-2</v>
      </c>
      <c r="AH424" s="24"/>
      <c r="AI424" s="116">
        <v>1.92</v>
      </c>
      <c r="AJ424" s="117">
        <v>1.24</v>
      </c>
      <c r="AK424" s="117">
        <f t="shared" ref="AK424:AK434" si="172">AI424*$AK$9</f>
        <v>2.016</v>
      </c>
      <c r="AL424" s="117">
        <f>AJ424*$AL$9</f>
        <v>1.302</v>
      </c>
      <c r="AM424" s="116">
        <f t="shared" ref="AM424:AN434" si="173">AK424*$AO$7</f>
        <v>0.4032</v>
      </c>
      <c r="AN424" s="117">
        <f t="shared" si="173"/>
        <v>0.26040000000000002</v>
      </c>
      <c r="AO424" s="117"/>
      <c r="AP424" s="116">
        <f t="shared" ref="AP424:AQ434" si="174">AK424+AM424</f>
        <v>2.4192</v>
      </c>
      <c r="AQ424" s="117">
        <f t="shared" si="174"/>
        <v>1.5624</v>
      </c>
    </row>
    <row r="425" spans="1:43" ht="46.5" hidden="1" customHeight="1">
      <c r="A425" s="187"/>
      <c r="B425" s="182"/>
      <c r="C425" s="189"/>
      <c r="D425" s="31" t="s">
        <v>49</v>
      </c>
      <c r="E425" s="22">
        <v>5</v>
      </c>
      <c r="F425" s="22">
        <v>5</v>
      </c>
      <c r="G425" s="24">
        <f>$G$78</f>
        <v>3.6999999999999998E-2</v>
      </c>
      <c r="H425" s="24">
        <f t="shared" si="164"/>
        <v>0.185</v>
      </c>
      <c r="I425" s="25"/>
      <c r="J425" s="24">
        <f t="shared" si="169"/>
        <v>0.185</v>
      </c>
      <c r="K425" s="25"/>
      <c r="L425" s="24"/>
      <c r="M425" s="24"/>
      <c r="N425" s="24"/>
      <c r="O425" s="24"/>
      <c r="P425" s="24"/>
      <c r="Q425" s="24"/>
      <c r="R425" s="24"/>
      <c r="S425" s="26"/>
      <c r="T425" s="24"/>
      <c r="U425" s="27"/>
      <c r="V425" s="27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116"/>
      <c r="AJ425" s="117"/>
      <c r="AK425" s="117">
        <f t="shared" si="172"/>
        <v>0</v>
      </c>
      <c r="AL425" s="117"/>
      <c r="AM425" s="116">
        <f t="shared" si="173"/>
        <v>0</v>
      </c>
      <c r="AN425" s="117">
        <f t="shared" si="173"/>
        <v>0</v>
      </c>
      <c r="AO425" s="146"/>
      <c r="AP425" s="116">
        <f t="shared" si="174"/>
        <v>0</v>
      </c>
      <c r="AQ425" s="117">
        <f t="shared" si="174"/>
        <v>0</v>
      </c>
    </row>
    <row r="426" spans="1:43" ht="33.75" customHeight="1">
      <c r="A426" s="186" t="s">
        <v>583</v>
      </c>
      <c r="B426" s="181" t="s">
        <v>584</v>
      </c>
      <c r="C426" s="188" t="s">
        <v>178</v>
      </c>
      <c r="D426" s="31" t="s">
        <v>179</v>
      </c>
      <c r="E426" s="22">
        <v>15</v>
      </c>
      <c r="F426" s="22">
        <v>10</v>
      </c>
      <c r="G426" s="24">
        <f>$G$77</f>
        <v>4.5999999999999999E-2</v>
      </c>
      <c r="H426" s="24">
        <f t="shared" si="164"/>
        <v>0.69</v>
      </c>
      <c r="I426" s="25">
        <f>H426+H427</f>
        <v>1.43</v>
      </c>
      <c r="J426" s="24">
        <f t="shared" si="169"/>
        <v>0.45999999999999996</v>
      </c>
      <c r="K426" s="25">
        <f>J426+J427</f>
        <v>1.0149999999999999</v>
      </c>
      <c r="L426" s="24"/>
      <c r="M426" s="24"/>
      <c r="N426" s="24"/>
      <c r="O426" s="24">
        <f>I426*$Q$7</f>
        <v>2.1449999999999997E-2</v>
      </c>
      <c r="P426" s="24">
        <f>K426*$Q$7</f>
        <v>1.5224999999999997E-2</v>
      </c>
      <c r="Q426" s="24"/>
      <c r="R426" s="24">
        <f>I426*$T$7</f>
        <v>0.48620000000000002</v>
      </c>
      <c r="S426" s="26">
        <f>K426*$T$7</f>
        <v>0.34510000000000002</v>
      </c>
      <c r="T426" s="24"/>
      <c r="U426" s="27">
        <f>I426*$W$7</f>
        <v>1.4300000000000001E-4</v>
      </c>
      <c r="V426" s="27">
        <f>K426*$W$7</f>
        <v>1.015E-4</v>
      </c>
      <c r="W426" s="24"/>
      <c r="X426" s="24">
        <f>I426*$Z$7</f>
        <v>1.0888019999999998</v>
      </c>
      <c r="Y426" s="24">
        <f>K426*$Z$7</f>
        <v>0.77282099999999987</v>
      </c>
      <c r="Z426" s="24"/>
      <c r="AA426" s="24">
        <f>I426+O426+R426+U426+X426</f>
        <v>3.0265949999999995</v>
      </c>
      <c r="AB426" s="24">
        <f>K426+P426+S426+V426+Y426</f>
        <v>2.1482474999999996</v>
      </c>
      <c r="AC426" s="24">
        <f>AA426*$AE$7</f>
        <v>0.9079784999999998</v>
      </c>
      <c r="AD426" s="24">
        <f>AB426*$AE$7</f>
        <v>0.64447424999999992</v>
      </c>
      <c r="AE426" s="24"/>
      <c r="AF426" s="24">
        <f>(AA426+AC426)*$AH$7</f>
        <v>0.11803720499999996</v>
      </c>
      <c r="AG426" s="24">
        <f>(AB426+AD426)*$AH$7</f>
        <v>8.3781652499999984E-2</v>
      </c>
      <c r="AH426" s="24"/>
      <c r="AI426" s="116">
        <v>4.25</v>
      </c>
      <c r="AJ426" s="117">
        <v>3.02</v>
      </c>
      <c r="AK426" s="117">
        <f t="shared" si="172"/>
        <v>4.4625000000000004</v>
      </c>
      <c r="AL426" s="117">
        <f t="shared" ref="AL426:AL434" si="175">AJ426*$AL$9</f>
        <v>3.1710000000000003</v>
      </c>
      <c r="AM426" s="116">
        <f t="shared" si="173"/>
        <v>0.89250000000000007</v>
      </c>
      <c r="AN426" s="117">
        <f t="shared" si="173"/>
        <v>0.6342000000000001</v>
      </c>
      <c r="AO426" s="146"/>
      <c r="AP426" s="116">
        <f t="shared" si="174"/>
        <v>5.3550000000000004</v>
      </c>
      <c r="AQ426" s="117">
        <f t="shared" si="174"/>
        <v>3.8052000000000001</v>
      </c>
    </row>
    <row r="427" spans="1:43" ht="0.75" customHeight="1">
      <c r="A427" s="187"/>
      <c r="B427" s="182"/>
      <c r="C427" s="189"/>
      <c r="D427" s="31" t="s">
        <v>49</v>
      </c>
      <c r="E427" s="22">
        <v>20</v>
      </c>
      <c r="F427" s="22">
        <v>15</v>
      </c>
      <c r="G427" s="24">
        <f>$G$78</f>
        <v>3.6999999999999998E-2</v>
      </c>
      <c r="H427" s="24">
        <f t="shared" si="164"/>
        <v>0.74</v>
      </c>
      <c r="I427" s="25"/>
      <c r="J427" s="24">
        <f t="shared" si="169"/>
        <v>0.55499999999999994</v>
      </c>
      <c r="K427" s="25"/>
      <c r="L427" s="24"/>
      <c r="M427" s="24"/>
      <c r="N427" s="24"/>
      <c r="O427" s="24"/>
      <c r="P427" s="24"/>
      <c r="Q427" s="24"/>
      <c r="R427" s="24"/>
      <c r="S427" s="26"/>
      <c r="T427" s="24"/>
      <c r="U427" s="27"/>
      <c r="V427" s="27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116"/>
      <c r="AJ427" s="117"/>
      <c r="AK427" s="117">
        <f t="shared" si="172"/>
        <v>0</v>
      </c>
      <c r="AL427" s="117">
        <f t="shared" si="175"/>
        <v>0</v>
      </c>
      <c r="AM427" s="116">
        <f t="shared" si="173"/>
        <v>0</v>
      </c>
      <c r="AN427" s="117">
        <f t="shared" si="173"/>
        <v>0</v>
      </c>
      <c r="AO427" s="146"/>
      <c r="AP427" s="116">
        <f t="shared" si="174"/>
        <v>0</v>
      </c>
      <c r="AQ427" s="117">
        <f t="shared" si="174"/>
        <v>0</v>
      </c>
    </row>
    <row r="428" spans="1:43" ht="23.25" customHeight="1">
      <c r="A428" s="186" t="s">
        <v>585</v>
      </c>
      <c r="B428" s="181" t="s">
        <v>586</v>
      </c>
      <c r="C428" s="188" t="s">
        <v>178</v>
      </c>
      <c r="D428" s="31" t="s">
        <v>179</v>
      </c>
      <c r="E428" s="22">
        <v>15</v>
      </c>
      <c r="F428" s="22">
        <v>10</v>
      </c>
      <c r="G428" s="24">
        <f>$G$77</f>
        <v>4.5999999999999999E-2</v>
      </c>
      <c r="H428" s="24">
        <f t="shared" si="164"/>
        <v>0.69</v>
      </c>
      <c r="I428" s="25">
        <f>H428+H429</f>
        <v>1.2449999999999999</v>
      </c>
      <c r="J428" s="24">
        <f t="shared" si="169"/>
        <v>0.45999999999999996</v>
      </c>
      <c r="K428" s="25">
        <f>J428+J429</f>
        <v>0.94099999999999995</v>
      </c>
      <c r="L428" s="24"/>
      <c r="M428" s="24"/>
      <c r="N428" s="24"/>
      <c r="O428" s="24">
        <f>I428*$Q$7</f>
        <v>1.8674999999999997E-2</v>
      </c>
      <c r="P428" s="24">
        <f>K428*$Q$7</f>
        <v>1.4114999999999999E-2</v>
      </c>
      <c r="Q428" s="24"/>
      <c r="R428" s="24">
        <f>I428*$T$7</f>
        <v>0.42330000000000001</v>
      </c>
      <c r="S428" s="26">
        <f>K428*$T$7</f>
        <v>0.31994</v>
      </c>
      <c r="T428" s="24"/>
      <c r="U428" s="27">
        <f>I428*$W$7</f>
        <v>1.2449999999999999E-4</v>
      </c>
      <c r="V428" s="27">
        <f>K428*$W$7</f>
        <v>9.4099999999999997E-5</v>
      </c>
      <c r="W428" s="24"/>
      <c r="X428" s="24">
        <f>I428*$Z$7</f>
        <v>0.94794299999999987</v>
      </c>
      <c r="Y428" s="24">
        <f>K428*$Z$7</f>
        <v>0.71647739999999993</v>
      </c>
      <c r="Z428" s="24"/>
      <c r="AA428" s="24">
        <f>I428+O428+R428+U428+X428</f>
        <v>2.6350425</v>
      </c>
      <c r="AB428" s="24">
        <f>K428+P428+S428+V428+Y428</f>
        <v>1.9916265000000002</v>
      </c>
      <c r="AC428" s="24">
        <f>AA428*$AE$7</f>
        <v>0.79051274999999999</v>
      </c>
      <c r="AD428" s="24">
        <f>AB428*$AE$7</f>
        <v>0.59748794999999999</v>
      </c>
      <c r="AE428" s="24"/>
      <c r="AF428" s="24">
        <f>(AA428+AC428)*$AH$7</f>
        <v>0.1027666575</v>
      </c>
      <c r="AG428" s="24">
        <f>(AB428+AD428)*$AH$7</f>
        <v>7.76734335E-2</v>
      </c>
      <c r="AH428" s="24"/>
      <c r="AI428" s="116">
        <v>3.71</v>
      </c>
      <c r="AJ428" s="117">
        <v>2.8</v>
      </c>
      <c r="AK428" s="117">
        <f t="shared" si="172"/>
        <v>3.8955000000000002</v>
      </c>
      <c r="AL428" s="117">
        <f t="shared" si="175"/>
        <v>2.94</v>
      </c>
      <c r="AM428" s="116">
        <f t="shared" si="173"/>
        <v>0.77910000000000013</v>
      </c>
      <c r="AN428" s="117">
        <f t="shared" si="173"/>
        <v>0.58799999999999997</v>
      </c>
      <c r="AO428" s="146"/>
      <c r="AP428" s="116">
        <f t="shared" si="174"/>
        <v>4.6745999999999999</v>
      </c>
      <c r="AQ428" s="117">
        <f t="shared" si="174"/>
        <v>3.528</v>
      </c>
    </row>
    <row r="429" spans="1:43" ht="51.75" hidden="1" customHeight="1">
      <c r="A429" s="187"/>
      <c r="B429" s="182"/>
      <c r="C429" s="189"/>
      <c r="D429" s="31" t="s">
        <v>49</v>
      </c>
      <c r="E429" s="22">
        <v>15</v>
      </c>
      <c r="F429" s="22">
        <v>13</v>
      </c>
      <c r="G429" s="24">
        <f>$G$78</f>
        <v>3.6999999999999998E-2</v>
      </c>
      <c r="H429" s="24">
        <f t="shared" si="164"/>
        <v>0.55499999999999994</v>
      </c>
      <c r="I429" s="25"/>
      <c r="J429" s="24">
        <f t="shared" si="169"/>
        <v>0.48099999999999998</v>
      </c>
      <c r="K429" s="25"/>
      <c r="L429" s="24"/>
      <c r="M429" s="24"/>
      <c r="N429" s="24"/>
      <c r="O429" s="24"/>
      <c r="P429" s="24"/>
      <c r="Q429" s="24"/>
      <c r="R429" s="24"/>
      <c r="S429" s="26"/>
      <c r="T429" s="24"/>
      <c r="U429" s="27"/>
      <c r="V429" s="27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116"/>
      <c r="AJ429" s="117"/>
      <c r="AK429" s="117">
        <f t="shared" si="172"/>
        <v>0</v>
      </c>
      <c r="AL429" s="117">
        <f t="shared" si="175"/>
        <v>0</v>
      </c>
      <c r="AM429" s="116">
        <f t="shared" si="173"/>
        <v>0</v>
      </c>
      <c r="AN429" s="117">
        <f t="shared" si="173"/>
        <v>0</v>
      </c>
      <c r="AO429" s="146"/>
      <c r="AP429" s="116">
        <f t="shared" si="174"/>
        <v>0</v>
      </c>
      <c r="AQ429" s="117">
        <f t="shared" si="174"/>
        <v>0</v>
      </c>
    </row>
    <row r="430" spans="1:43" ht="20.25" customHeight="1">
      <c r="A430" s="186" t="s">
        <v>587</v>
      </c>
      <c r="B430" s="181" t="s">
        <v>396</v>
      </c>
      <c r="C430" s="188" t="s">
        <v>178</v>
      </c>
      <c r="D430" s="31" t="s">
        <v>179</v>
      </c>
      <c r="E430" s="22">
        <v>60</v>
      </c>
      <c r="F430" s="22">
        <v>20</v>
      </c>
      <c r="G430" s="24">
        <f>$G$77</f>
        <v>4.5999999999999999E-2</v>
      </c>
      <c r="H430" s="24">
        <f t="shared" si="164"/>
        <v>2.76</v>
      </c>
      <c r="I430" s="25">
        <f>H430+H431</f>
        <v>3.8699999999999997</v>
      </c>
      <c r="J430" s="24">
        <f t="shared" si="169"/>
        <v>0.91999999999999993</v>
      </c>
      <c r="K430" s="25">
        <f>J430+J431</f>
        <v>1.66</v>
      </c>
      <c r="L430" s="24"/>
      <c r="M430" s="24"/>
      <c r="N430" s="24"/>
      <c r="O430" s="24">
        <f>I430*$Q$7</f>
        <v>5.804999999999999E-2</v>
      </c>
      <c r="P430" s="24">
        <f>K430*$Q$7</f>
        <v>2.4899999999999999E-2</v>
      </c>
      <c r="Q430" s="24"/>
      <c r="R430" s="24">
        <f>I430*$T$7</f>
        <v>1.3158000000000001</v>
      </c>
      <c r="S430" s="26">
        <f>K430*$T$7</f>
        <v>0.56440000000000001</v>
      </c>
      <c r="T430" s="24"/>
      <c r="U430" s="27">
        <f>I430*$W$7</f>
        <v>3.8699999999999997E-4</v>
      </c>
      <c r="V430" s="27">
        <f>K430*$W$7</f>
        <v>1.66E-4</v>
      </c>
      <c r="W430" s="24"/>
      <c r="X430" s="24">
        <f>I430*$Z$7</f>
        <v>2.9466179999999995</v>
      </c>
      <c r="Y430" s="24">
        <f>K430*$Z$7</f>
        <v>1.2639239999999998</v>
      </c>
      <c r="Z430" s="24"/>
      <c r="AA430" s="24">
        <f>I430+O430+R430+U430+X430</f>
        <v>8.1908549999999991</v>
      </c>
      <c r="AB430" s="24">
        <f>K430+P430+S430+V430+Y430</f>
        <v>3.5133899999999998</v>
      </c>
      <c r="AC430" s="24">
        <f>AA430*$AE$7</f>
        <v>2.4572564999999997</v>
      </c>
      <c r="AD430" s="24">
        <f>AB430*$AE$7</f>
        <v>1.054017</v>
      </c>
      <c r="AE430" s="24"/>
      <c r="AF430" s="24">
        <f>(AA430+AC430)*$AH$7</f>
        <v>0.31944334499999993</v>
      </c>
      <c r="AG430" s="24">
        <f>(AB430+AD430)*$AH$7</f>
        <v>0.13702220999999998</v>
      </c>
      <c r="AH430" s="24"/>
      <c r="AI430" s="116">
        <v>11.52</v>
      </c>
      <c r="AJ430" s="117">
        <v>4.9400000000000004</v>
      </c>
      <c r="AK430" s="117">
        <f t="shared" si="172"/>
        <v>12.096</v>
      </c>
      <c r="AL430" s="117">
        <f t="shared" si="175"/>
        <v>5.1870000000000003</v>
      </c>
      <c r="AM430" s="116">
        <f t="shared" si="173"/>
        <v>2.4192</v>
      </c>
      <c r="AN430" s="117">
        <f t="shared" si="173"/>
        <v>1.0374000000000001</v>
      </c>
      <c r="AO430" s="146"/>
      <c r="AP430" s="116">
        <f t="shared" si="174"/>
        <v>14.5152</v>
      </c>
      <c r="AQ430" s="117">
        <f t="shared" si="174"/>
        <v>6.2244000000000002</v>
      </c>
    </row>
    <row r="431" spans="1:43" ht="0.75" customHeight="1">
      <c r="A431" s="187"/>
      <c r="B431" s="182"/>
      <c r="C431" s="189"/>
      <c r="D431" s="31" t="s">
        <v>49</v>
      </c>
      <c r="E431" s="22">
        <v>30</v>
      </c>
      <c r="F431" s="22">
        <v>20</v>
      </c>
      <c r="G431" s="24">
        <f>$G$78</f>
        <v>3.6999999999999998E-2</v>
      </c>
      <c r="H431" s="24">
        <f t="shared" si="164"/>
        <v>1.1099999999999999</v>
      </c>
      <c r="I431" s="25"/>
      <c r="J431" s="24">
        <f t="shared" si="169"/>
        <v>0.74</v>
      </c>
      <c r="K431" s="25"/>
      <c r="L431" s="24"/>
      <c r="M431" s="24"/>
      <c r="N431" s="24"/>
      <c r="O431" s="24"/>
      <c r="P431" s="24"/>
      <c r="Q431" s="24"/>
      <c r="R431" s="24"/>
      <c r="S431" s="26"/>
      <c r="T431" s="24"/>
      <c r="U431" s="27"/>
      <c r="V431" s="27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116"/>
      <c r="AJ431" s="117"/>
      <c r="AK431" s="117">
        <f t="shared" si="172"/>
        <v>0</v>
      </c>
      <c r="AL431" s="117">
        <f t="shared" si="175"/>
        <v>0</v>
      </c>
      <c r="AM431" s="116">
        <f t="shared" si="173"/>
        <v>0</v>
      </c>
      <c r="AN431" s="117">
        <f t="shared" si="173"/>
        <v>0</v>
      </c>
      <c r="AO431" s="146"/>
      <c r="AP431" s="116">
        <f t="shared" si="174"/>
        <v>0</v>
      </c>
      <c r="AQ431" s="117">
        <f t="shared" si="174"/>
        <v>0</v>
      </c>
    </row>
    <row r="432" spans="1:43" ht="18.75" customHeight="1">
      <c r="A432" s="186" t="s">
        <v>588</v>
      </c>
      <c r="B432" s="181" t="s">
        <v>589</v>
      </c>
      <c r="C432" s="188" t="s">
        <v>178</v>
      </c>
      <c r="D432" s="31" t="s">
        <v>179</v>
      </c>
      <c r="E432" s="22">
        <v>15</v>
      </c>
      <c r="F432" s="22">
        <v>10</v>
      </c>
      <c r="G432" s="24">
        <f>$G$77</f>
        <v>4.5999999999999999E-2</v>
      </c>
      <c r="H432" s="24">
        <f t="shared" si="164"/>
        <v>0.69</v>
      </c>
      <c r="I432" s="25">
        <f>H432+H433</f>
        <v>1.2449999999999999</v>
      </c>
      <c r="J432" s="24">
        <f t="shared" si="169"/>
        <v>0.45999999999999996</v>
      </c>
      <c r="K432" s="25">
        <f>J432+J433</f>
        <v>0.83</v>
      </c>
      <c r="L432" s="24"/>
      <c r="M432" s="24"/>
      <c r="N432" s="24"/>
      <c r="O432" s="24">
        <f>I432*$Q$7</f>
        <v>1.8674999999999997E-2</v>
      </c>
      <c r="P432" s="24">
        <f>K432*$Q$7</f>
        <v>1.2449999999999999E-2</v>
      </c>
      <c r="Q432" s="24"/>
      <c r="R432" s="24">
        <f>I432*$T$7</f>
        <v>0.42330000000000001</v>
      </c>
      <c r="S432" s="26">
        <f>K432*$T$7</f>
        <v>0.28220000000000001</v>
      </c>
      <c r="T432" s="24"/>
      <c r="U432" s="27">
        <f>I432*$W$7</f>
        <v>1.2449999999999999E-4</v>
      </c>
      <c r="V432" s="27">
        <f>K432*$W$7</f>
        <v>8.2999999999999998E-5</v>
      </c>
      <c r="W432" s="24"/>
      <c r="X432" s="24">
        <f>I432*$Z$7</f>
        <v>0.94794299999999987</v>
      </c>
      <c r="Y432" s="24">
        <f>K432*$Z$7</f>
        <v>0.63196199999999991</v>
      </c>
      <c r="Z432" s="24"/>
      <c r="AA432" s="24">
        <f>I432+O432+R432+U432+X432</f>
        <v>2.6350425</v>
      </c>
      <c r="AB432" s="24">
        <f>K432+P432+S432+V432+Y432</f>
        <v>1.7566949999999999</v>
      </c>
      <c r="AC432" s="24">
        <f>AA432*$AE$7</f>
        <v>0.79051274999999999</v>
      </c>
      <c r="AD432" s="24">
        <f>AB432*$AE$7</f>
        <v>0.52700849999999999</v>
      </c>
      <c r="AE432" s="24"/>
      <c r="AF432" s="24">
        <f>(AA432+AC432)*$AH$7</f>
        <v>0.1027666575</v>
      </c>
      <c r="AG432" s="24">
        <f>(AB432+AD432)*$AH$7</f>
        <v>6.8511104999999989E-2</v>
      </c>
      <c r="AH432" s="24"/>
      <c r="AI432" s="116">
        <v>3.71</v>
      </c>
      <c r="AJ432" s="117">
        <v>2.4700000000000002</v>
      </c>
      <c r="AK432" s="117">
        <f t="shared" si="172"/>
        <v>3.8955000000000002</v>
      </c>
      <c r="AL432" s="117">
        <f t="shared" si="175"/>
        <v>2.5935000000000001</v>
      </c>
      <c r="AM432" s="116">
        <f t="shared" si="173"/>
        <v>0.77910000000000013</v>
      </c>
      <c r="AN432" s="117">
        <f t="shared" si="173"/>
        <v>0.51870000000000005</v>
      </c>
      <c r="AO432" s="146"/>
      <c r="AP432" s="116">
        <f t="shared" si="174"/>
        <v>4.6745999999999999</v>
      </c>
      <c r="AQ432" s="117">
        <f t="shared" si="174"/>
        <v>3.1122000000000001</v>
      </c>
    </row>
    <row r="433" spans="1:43" ht="51.75" hidden="1" customHeight="1">
      <c r="A433" s="187"/>
      <c r="B433" s="182"/>
      <c r="C433" s="189"/>
      <c r="D433" s="31" t="s">
        <v>49</v>
      </c>
      <c r="E433" s="22">
        <v>15</v>
      </c>
      <c r="F433" s="22">
        <v>10</v>
      </c>
      <c r="G433" s="24">
        <f>$G$78</f>
        <v>3.6999999999999998E-2</v>
      </c>
      <c r="H433" s="24">
        <f t="shared" si="164"/>
        <v>0.55499999999999994</v>
      </c>
      <c r="I433" s="25"/>
      <c r="J433" s="24">
        <f t="shared" si="169"/>
        <v>0.37</v>
      </c>
      <c r="K433" s="25"/>
      <c r="L433" s="24"/>
      <c r="M433" s="24"/>
      <c r="N433" s="24"/>
      <c r="O433" s="24"/>
      <c r="P433" s="24"/>
      <c r="Q433" s="24"/>
      <c r="R433" s="24"/>
      <c r="S433" s="26"/>
      <c r="T433" s="24"/>
      <c r="U433" s="27"/>
      <c r="V433" s="27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116"/>
      <c r="AJ433" s="117"/>
      <c r="AK433" s="117">
        <f t="shared" si="172"/>
        <v>0</v>
      </c>
      <c r="AL433" s="117">
        <f t="shared" si="175"/>
        <v>0</v>
      </c>
      <c r="AM433" s="116">
        <f t="shared" si="173"/>
        <v>0</v>
      </c>
      <c r="AN433" s="117">
        <f t="shared" si="173"/>
        <v>0</v>
      </c>
      <c r="AO433" s="146"/>
      <c r="AP433" s="116">
        <f t="shared" si="174"/>
        <v>0</v>
      </c>
      <c r="AQ433" s="117">
        <f t="shared" si="174"/>
        <v>0</v>
      </c>
    </row>
    <row r="434" spans="1:43" ht="21" customHeight="1">
      <c r="A434" s="186" t="s">
        <v>590</v>
      </c>
      <c r="B434" s="181" t="s">
        <v>591</v>
      </c>
      <c r="C434" s="188" t="s">
        <v>178</v>
      </c>
      <c r="D434" s="31" t="s">
        <v>179</v>
      </c>
      <c r="E434" s="22">
        <v>15</v>
      </c>
      <c r="F434" s="22">
        <v>10</v>
      </c>
      <c r="G434" s="24">
        <f>$G$77</f>
        <v>4.5999999999999999E-2</v>
      </c>
      <c r="H434" s="24">
        <f t="shared" si="164"/>
        <v>0.69</v>
      </c>
      <c r="I434" s="25">
        <f>H434+H435</f>
        <v>1.2449999999999999</v>
      </c>
      <c r="J434" s="24">
        <f t="shared" si="169"/>
        <v>0.45999999999999996</v>
      </c>
      <c r="K434" s="25">
        <f>J434+J435</f>
        <v>1.0149999999999999</v>
      </c>
      <c r="L434" s="24"/>
      <c r="M434" s="24"/>
      <c r="N434" s="24"/>
      <c r="O434" s="24">
        <f>I434*$Q$7</f>
        <v>1.8674999999999997E-2</v>
      </c>
      <c r="P434" s="24">
        <f>K434*$Q$7</f>
        <v>1.5224999999999997E-2</v>
      </c>
      <c r="Q434" s="24"/>
      <c r="R434" s="24">
        <f>I434*$T$7</f>
        <v>0.42330000000000001</v>
      </c>
      <c r="S434" s="26">
        <f>K434*$T$7</f>
        <v>0.34510000000000002</v>
      </c>
      <c r="T434" s="24"/>
      <c r="U434" s="27">
        <f>I434*$W$7</f>
        <v>1.2449999999999999E-4</v>
      </c>
      <c r="V434" s="27">
        <f>K434*$W$7</f>
        <v>1.015E-4</v>
      </c>
      <c r="W434" s="24"/>
      <c r="X434" s="24">
        <f>I434*$Z$7</f>
        <v>0.94794299999999987</v>
      </c>
      <c r="Y434" s="24">
        <f>K434*$Z$7</f>
        <v>0.77282099999999987</v>
      </c>
      <c r="Z434" s="24"/>
      <c r="AA434" s="24">
        <f>I434+O434+R434+U434+X434</f>
        <v>2.6350425</v>
      </c>
      <c r="AB434" s="24">
        <f>K434+P434+S434+V434+Y434</f>
        <v>2.1482474999999996</v>
      </c>
      <c r="AC434" s="24">
        <f>AA434*$AE$7</f>
        <v>0.79051274999999999</v>
      </c>
      <c r="AD434" s="24">
        <f>AB434*$AE$7</f>
        <v>0.64447424999999992</v>
      </c>
      <c r="AE434" s="24"/>
      <c r="AF434" s="24">
        <f>(AA434+AC434)*$AH$7</f>
        <v>0.1027666575</v>
      </c>
      <c r="AG434" s="24">
        <f>(AB434+AD434)*$AH$7</f>
        <v>8.3781652499999984E-2</v>
      </c>
      <c r="AH434" s="24"/>
      <c r="AI434" s="116">
        <v>3.71</v>
      </c>
      <c r="AJ434" s="117">
        <v>3.02</v>
      </c>
      <c r="AK434" s="117">
        <f t="shared" si="172"/>
        <v>3.8955000000000002</v>
      </c>
      <c r="AL434" s="117">
        <f t="shared" si="175"/>
        <v>3.1710000000000003</v>
      </c>
      <c r="AM434" s="116">
        <f t="shared" si="173"/>
        <v>0.77910000000000013</v>
      </c>
      <c r="AN434" s="117">
        <f t="shared" si="173"/>
        <v>0.6342000000000001</v>
      </c>
      <c r="AO434" s="146"/>
      <c r="AP434" s="116">
        <f t="shared" si="174"/>
        <v>4.6745999999999999</v>
      </c>
      <c r="AQ434" s="117">
        <f t="shared" si="174"/>
        <v>3.8052000000000001</v>
      </c>
    </row>
    <row r="435" spans="1:43" ht="0.75" customHeight="1">
      <c r="A435" s="187"/>
      <c r="B435" s="182"/>
      <c r="C435" s="189"/>
      <c r="D435" s="31" t="s">
        <v>49</v>
      </c>
      <c r="E435" s="22">
        <v>15</v>
      </c>
      <c r="F435" s="22">
        <v>15</v>
      </c>
      <c r="G435" s="24">
        <f>$G$78</f>
        <v>3.6999999999999998E-2</v>
      </c>
      <c r="H435" s="24">
        <f t="shared" si="164"/>
        <v>0.55499999999999994</v>
      </c>
      <c r="I435" s="25"/>
      <c r="J435" s="24">
        <f t="shared" si="169"/>
        <v>0.55499999999999994</v>
      </c>
      <c r="K435" s="25"/>
      <c r="L435" s="24"/>
      <c r="M435" s="24"/>
      <c r="N435" s="24"/>
      <c r="O435" s="24"/>
      <c r="P435" s="24"/>
      <c r="Q435" s="24"/>
      <c r="R435" s="24"/>
      <c r="S435" s="26"/>
      <c r="T435" s="24"/>
      <c r="U435" s="27"/>
      <c r="V435" s="27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116"/>
      <c r="AJ435" s="117"/>
      <c r="AK435" s="117"/>
      <c r="AL435" s="117"/>
      <c r="AM435" s="116"/>
      <c r="AN435" s="117"/>
      <c r="AO435" s="146"/>
      <c r="AP435" s="116"/>
      <c r="AQ435" s="117"/>
    </row>
    <row r="436" spans="1:43">
      <c r="A436" s="114" t="s">
        <v>592</v>
      </c>
      <c r="B436" s="30" t="s">
        <v>593</v>
      </c>
      <c r="C436" s="115"/>
      <c r="D436" s="31"/>
      <c r="E436" s="22"/>
      <c r="F436" s="22"/>
      <c r="G436" s="24"/>
      <c r="H436" s="24"/>
      <c r="I436" s="25"/>
      <c r="J436" s="24"/>
      <c r="K436" s="25"/>
      <c r="L436" s="24"/>
      <c r="M436" s="24"/>
      <c r="N436" s="24"/>
      <c r="O436" s="24"/>
      <c r="P436" s="24"/>
      <c r="Q436" s="24"/>
      <c r="R436" s="24"/>
      <c r="S436" s="26"/>
      <c r="T436" s="24"/>
      <c r="U436" s="27"/>
      <c r="V436" s="27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116"/>
      <c r="AJ436" s="117"/>
      <c r="AK436" s="117"/>
      <c r="AL436" s="117"/>
      <c r="AM436" s="116"/>
      <c r="AN436" s="117"/>
      <c r="AO436" s="146"/>
      <c r="AP436" s="116"/>
      <c r="AQ436" s="117"/>
    </row>
    <row r="437" spans="1:43">
      <c r="A437" s="114" t="s">
        <v>594</v>
      </c>
      <c r="B437" s="30" t="s">
        <v>595</v>
      </c>
      <c r="C437" s="115"/>
      <c r="D437" s="31"/>
      <c r="E437" s="22"/>
      <c r="F437" s="22"/>
      <c r="G437" s="24"/>
      <c r="H437" s="24"/>
      <c r="I437" s="25"/>
      <c r="J437" s="24"/>
      <c r="K437" s="25"/>
      <c r="L437" s="24"/>
      <c r="M437" s="24"/>
      <c r="N437" s="24"/>
      <c r="O437" s="24"/>
      <c r="P437" s="24"/>
      <c r="Q437" s="24"/>
      <c r="R437" s="24"/>
      <c r="S437" s="26"/>
      <c r="T437" s="24"/>
      <c r="U437" s="27"/>
      <c r="V437" s="27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116"/>
      <c r="AJ437" s="117"/>
      <c r="AK437" s="117"/>
      <c r="AL437" s="117"/>
      <c r="AM437" s="116"/>
      <c r="AN437" s="117"/>
      <c r="AO437" s="146"/>
      <c r="AP437" s="116"/>
      <c r="AQ437" s="117"/>
    </row>
    <row r="438" spans="1:43" ht="29.25" customHeight="1">
      <c r="A438" s="186" t="s">
        <v>596</v>
      </c>
      <c r="B438" s="181" t="s">
        <v>597</v>
      </c>
      <c r="C438" s="188" t="s">
        <v>178</v>
      </c>
      <c r="D438" s="31" t="s">
        <v>179</v>
      </c>
      <c r="E438" s="22">
        <v>120</v>
      </c>
      <c r="F438" s="22">
        <v>40</v>
      </c>
      <c r="G438" s="24">
        <f>$G$77</f>
        <v>4.5999999999999999E-2</v>
      </c>
      <c r="H438" s="24">
        <f t="shared" si="164"/>
        <v>5.52</v>
      </c>
      <c r="I438" s="25">
        <f>H438+H439</f>
        <v>9.2199999999999989</v>
      </c>
      <c r="J438" s="24">
        <f t="shared" si="169"/>
        <v>1.8399999999999999</v>
      </c>
      <c r="K438" s="25">
        <f>J438+J439</f>
        <v>2.9499999999999997</v>
      </c>
      <c r="L438" s="24"/>
      <c r="M438" s="24"/>
      <c r="N438" s="24"/>
      <c r="O438" s="24">
        <f>I438*$Q$7</f>
        <v>0.13829999999999998</v>
      </c>
      <c r="P438" s="24">
        <f>K438*$Q$7</f>
        <v>4.4249999999999998E-2</v>
      </c>
      <c r="Q438" s="24"/>
      <c r="R438" s="24">
        <f>I438*$T$7</f>
        <v>3.1347999999999998</v>
      </c>
      <c r="S438" s="26">
        <f>K438*$T$7</f>
        <v>1.0029999999999999</v>
      </c>
      <c r="T438" s="24"/>
      <c r="U438" s="27">
        <f>I438*$W$7</f>
        <v>9.2199999999999997E-4</v>
      </c>
      <c r="V438" s="27">
        <f>K438*$W$7</f>
        <v>2.9499999999999996E-4</v>
      </c>
      <c r="W438" s="24"/>
      <c r="X438" s="24">
        <f>I438*$Z$7</f>
        <v>7.0201079999999987</v>
      </c>
      <c r="Y438" s="24">
        <f>K438*$Z$7</f>
        <v>2.2461299999999995</v>
      </c>
      <c r="Z438" s="24"/>
      <c r="AA438" s="24">
        <f>I438+O438+R438+U438+X438</f>
        <v>19.514129999999994</v>
      </c>
      <c r="AB438" s="24">
        <f>K438+P438+S438+V438+Y438</f>
        <v>6.2436749999999988</v>
      </c>
      <c r="AC438" s="24">
        <f>AA438*$AE$7</f>
        <v>5.854238999999998</v>
      </c>
      <c r="AD438" s="24">
        <f>AB438*$AE$7</f>
        <v>1.8731024999999994</v>
      </c>
      <c r="AE438" s="24"/>
      <c r="AF438" s="24">
        <f>(AA438+AC438)*$AH$7</f>
        <v>0.76105106999999983</v>
      </c>
      <c r="AG438" s="24">
        <f>(AB438+AD438)*$AH$7</f>
        <v>0.24350332499999994</v>
      </c>
      <c r="AH438" s="24"/>
      <c r="AI438" s="116">
        <v>27.44</v>
      </c>
      <c r="AJ438" s="117">
        <v>8.7799999999999994</v>
      </c>
      <c r="AK438" s="117">
        <f>AI438*$AK$9</f>
        <v>28.812000000000001</v>
      </c>
      <c r="AL438" s="117">
        <f>AJ438*$AL$9</f>
        <v>9.2189999999999994</v>
      </c>
      <c r="AM438" s="116">
        <f>AK438*$AO$7</f>
        <v>5.7624000000000004</v>
      </c>
      <c r="AN438" s="117">
        <f>AL438*$AO$7</f>
        <v>1.8437999999999999</v>
      </c>
      <c r="AO438" s="146"/>
      <c r="AP438" s="116">
        <f>AK438+AM438</f>
        <v>34.574400000000004</v>
      </c>
      <c r="AQ438" s="117">
        <f>AL438+AN438</f>
        <v>11.062799999999999</v>
      </c>
    </row>
    <row r="439" spans="1:43" ht="51.75" hidden="1" customHeight="1">
      <c r="A439" s="187"/>
      <c r="B439" s="182"/>
      <c r="C439" s="189"/>
      <c r="D439" s="31" t="s">
        <v>49</v>
      </c>
      <c r="E439" s="22">
        <v>100</v>
      </c>
      <c r="F439" s="22">
        <v>30</v>
      </c>
      <c r="G439" s="24">
        <f>$G$78</f>
        <v>3.6999999999999998E-2</v>
      </c>
      <c r="H439" s="24">
        <f t="shared" si="164"/>
        <v>3.6999999999999997</v>
      </c>
      <c r="I439" s="25"/>
      <c r="J439" s="24">
        <f t="shared" si="169"/>
        <v>1.1099999999999999</v>
      </c>
      <c r="K439" s="25"/>
      <c r="L439" s="24"/>
      <c r="M439" s="24"/>
      <c r="N439" s="24"/>
      <c r="O439" s="24"/>
      <c r="P439" s="24"/>
      <c r="Q439" s="24"/>
      <c r="R439" s="24"/>
      <c r="S439" s="26"/>
      <c r="T439" s="24"/>
      <c r="U439" s="27"/>
      <c r="V439" s="27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116"/>
      <c r="AJ439" s="117"/>
      <c r="AK439" s="117"/>
      <c r="AL439" s="117"/>
      <c r="AM439" s="116"/>
      <c r="AN439" s="117"/>
      <c r="AO439" s="146"/>
      <c r="AP439" s="116"/>
      <c r="AQ439" s="117"/>
    </row>
    <row r="440" spans="1:43">
      <c r="A440" s="114" t="s">
        <v>598</v>
      </c>
      <c r="B440" s="30" t="s">
        <v>599</v>
      </c>
      <c r="C440" s="115"/>
      <c r="D440" s="31"/>
      <c r="E440" s="22"/>
      <c r="F440" s="22"/>
      <c r="G440" s="24"/>
      <c r="H440" s="24"/>
      <c r="I440" s="25"/>
      <c r="J440" s="24"/>
      <c r="K440" s="25"/>
      <c r="L440" s="24"/>
      <c r="M440" s="24"/>
      <c r="N440" s="24"/>
      <c r="O440" s="24"/>
      <c r="P440" s="24"/>
      <c r="Q440" s="24"/>
      <c r="R440" s="24"/>
      <c r="S440" s="26"/>
      <c r="T440" s="24"/>
      <c r="U440" s="27"/>
      <c r="V440" s="27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116"/>
      <c r="AJ440" s="117"/>
      <c r="AK440" s="117"/>
      <c r="AL440" s="117"/>
      <c r="AM440" s="116"/>
      <c r="AN440" s="117"/>
      <c r="AO440" s="146"/>
      <c r="AP440" s="116"/>
      <c r="AQ440" s="117"/>
    </row>
    <row r="441" spans="1:43" ht="40.5" customHeight="1">
      <c r="A441" s="186" t="s">
        <v>600</v>
      </c>
      <c r="B441" s="181" t="s">
        <v>601</v>
      </c>
      <c r="C441" s="188" t="s">
        <v>178</v>
      </c>
      <c r="D441" s="31" t="s">
        <v>179</v>
      </c>
      <c r="E441" s="22">
        <v>100</v>
      </c>
      <c r="F441" s="22">
        <v>50</v>
      </c>
      <c r="G441" s="24">
        <f>$G$77</f>
        <v>4.5999999999999999E-2</v>
      </c>
      <c r="H441" s="24">
        <f t="shared" si="164"/>
        <v>4.5999999999999996</v>
      </c>
      <c r="I441" s="25">
        <f>H441+H442</f>
        <v>6.8199999999999994</v>
      </c>
      <c r="J441" s="24">
        <f t="shared" si="169"/>
        <v>2.2999999999999998</v>
      </c>
      <c r="K441" s="25">
        <f>J441+J442</f>
        <v>3.04</v>
      </c>
      <c r="L441" s="24"/>
      <c r="M441" s="24"/>
      <c r="N441" s="24"/>
      <c r="O441" s="24">
        <f>I441*$Q$7</f>
        <v>0.10229999999999999</v>
      </c>
      <c r="P441" s="24">
        <f>K441*$Q$7</f>
        <v>4.5600000000000002E-2</v>
      </c>
      <c r="Q441" s="24"/>
      <c r="R441" s="24">
        <f>I441*$T$7</f>
        <v>2.3188</v>
      </c>
      <c r="S441" s="26">
        <f>K441*$T$7</f>
        <v>1.0336000000000001</v>
      </c>
      <c r="T441" s="24"/>
      <c r="U441" s="27">
        <f>I441*$W$7</f>
        <v>6.8199999999999999E-4</v>
      </c>
      <c r="V441" s="27">
        <f>K441*$W$7</f>
        <v>3.0400000000000002E-4</v>
      </c>
      <c r="W441" s="24"/>
      <c r="X441" s="24">
        <f>I441*$Z$7</f>
        <v>5.192747999999999</v>
      </c>
      <c r="Y441" s="24">
        <f>K441*$Z$7</f>
        <v>2.3146559999999998</v>
      </c>
      <c r="Z441" s="24"/>
      <c r="AA441" s="24">
        <f>I441+O441+R441+U441+X441</f>
        <v>14.434529999999999</v>
      </c>
      <c r="AB441" s="24">
        <f>K441+P441+S441+V441+Y441</f>
        <v>6.4341600000000003</v>
      </c>
      <c r="AC441" s="24">
        <f>AA441*$AE$7</f>
        <v>4.3303589999999996</v>
      </c>
      <c r="AD441" s="24">
        <f>AB441*$AE$7</f>
        <v>1.930248</v>
      </c>
      <c r="AE441" s="24"/>
      <c r="AF441" s="24">
        <f>(AA441+AC441)*$AH$7</f>
        <v>0.56294666999999987</v>
      </c>
      <c r="AG441" s="24">
        <f>(AB441+AD441)*$AH$7</f>
        <v>0.25093224000000003</v>
      </c>
      <c r="AH441" s="24"/>
      <c r="AI441" s="116">
        <v>20.3</v>
      </c>
      <c r="AJ441" s="117">
        <v>9.0500000000000007</v>
      </c>
      <c r="AK441" s="117">
        <f t="shared" ref="AK441:AK451" si="176">AI441*$AK$9</f>
        <v>21.315000000000001</v>
      </c>
      <c r="AL441" s="117">
        <f t="shared" ref="AL441:AL451" si="177">AJ441*$AL$9</f>
        <v>9.5025000000000013</v>
      </c>
      <c r="AM441" s="116">
        <f t="shared" ref="AM441:AN451" si="178">AK441*$AO$7</f>
        <v>4.2630000000000008</v>
      </c>
      <c r="AN441" s="117">
        <f t="shared" si="178"/>
        <v>1.9005000000000003</v>
      </c>
      <c r="AO441" s="146"/>
      <c r="AP441" s="116">
        <f t="shared" ref="AP441:AQ451" si="179">AK441+AM441</f>
        <v>25.578000000000003</v>
      </c>
      <c r="AQ441" s="117">
        <f t="shared" si="179"/>
        <v>11.403000000000002</v>
      </c>
    </row>
    <row r="442" spans="1:43" ht="51.75" hidden="1" customHeight="1">
      <c r="A442" s="187"/>
      <c r="B442" s="182"/>
      <c r="C442" s="189"/>
      <c r="D442" s="31" t="s">
        <v>49</v>
      </c>
      <c r="E442" s="22">
        <v>60</v>
      </c>
      <c r="F442" s="22">
        <v>20</v>
      </c>
      <c r="G442" s="24">
        <f>$G$78</f>
        <v>3.6999999999999998E-2</v>
      </c>
      <c r="H442" s="24">
        <f t="shared" si="164"/>
        <v>2.2199999999999998</v>
      </c>
      <c r="I442" s="25"/>
      <c r="J442" s="24">
        <f t="shared" si="169"/>
        <v>0.74</v>
      </c>
      <c r="K442" s="25"/>
      <c r="L442" s="24"/>
      <c r="M442" s="24"/>
      <c r="N442" s="24"/>
      <c r="O442" s="24"/>
      <c r="P442" s="24"/>
      <c r="Q442" s="24"/>
      <c r="R442" s="24"/>
      <c r="S442" s="26"/>
      <c r="T442" s="24"/>
      <c r="U442" s="27"/>
      <c r="V442" s="27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116"/>
      <c r="AJ442" s="117"/>
      <c r="AK442" s="117">
        <f t="shared" si="176"/>
        <v>0</v>
      </c>
      <c r="AL442" s="117">
        <f t="shared" si="177"/>
        <v>0</v>
      </c>
      <c r="AM442" s="116">
        <f t="shared" si="178"/>
        <v>0</v>
      </c>
      <c r="AN442" s="117">
        <f t="shared" si="178"/>
        <v>0</v>
      </c>
      <c r="AO442" s="146"/>
      <c r="AP442" s="116">
        <f t="shared" si="179"/>
        <v>0</v>
      </c>
      <c r="AQ442" s="117">
        <f t="shared" si="179"/>
        <v>0</v>
      </c>
    </row>
    <row r="443" spans="1:43" ht="31.5" customHeight="1">
      <c r="A443" s="186" t="s">
        <v>602</v>
      </c>
      <c r="B443" s="181" t="s">
        <v>603</v>
      </c>
      <c r="C443" s="188" t="s">
        <v>178</v>
      </c>
      <c r="D443" s="31" t="s">
        <v>179</v>
      </c>
      <c r="E443" s="22">
        <v>100</v>
      </c>
      <c r="F443" s="22">
        <v>50</v>
      </c>
      <c r="G443" s="24">
        <f>$G$77</f>
        <v>4.5999999999999999E-2</v>
      </c>
      <c r="H443" s="24">
        <f t="shared" si="164"/>
        <v>4.5999999999999996</v>
      </c>
      <c r="I443" s="25">
        <f>H443+H444</f>
        <v>6.8199999999999994</v>
      </c>
      <c r="J443" s="24">
        <f t="shared" si="169"/>
        <v>2.2999999999999998</v>
      </c>
      <c r="K443" s="25">
        <f>J443+J444</f>
        <v>3.04</v>
      </c>
      <c r="L443" s="24"/>
      <c r="M443" s="24"/>
      <c r="N443" s="24"/>
      <c r="O443" s="24">
        <f>I443*$Q$7</f>
        <v>0.10229999999999999</v>
      </c>
      <c r="P443" s="24">
        <f>K443*$Q$7</f>
        <v>4.5600000000000002E-2</v>
      </c>
      <c r="Q443" s="24"/>
      <c r="R443" s="24">
        <f>I443*$T$7</f>
        <v>2.3188</v>
      </c>
      <c r="S443" s="26">
        <f>K443*$T$7</f>
        <v>1.0336000000000001</v>
      </c>
      <c r="T443" s="24"/>
      <c r="U443" s="27">
        <f>I443*$W$7</f>
        <v>6.8199999999999999E-4</v>
      </c>
      <c r="V443" s="27">
        <f>K443*$W$7</f>
        <v>3.0400000000000002E-4</v>
      </c>
      <c r="W443" s="24"/>
      <c r="X443" s="24">
        <f>I443*$Z$7</f>
        <v>5.192747999999999</v>
      </c>
      <c r="Y443" s="24">
        <f>K443*$Z$7</f>
        <v>2.3146559999999998</v>
      </c>
      <c r="Z443" s="24"/>
      <c r="AA443" s="24">
        <f>I443+O443+R443+U443+X443</f>
        <v>14.434529999999999</v>
      </c>
      <c r="AB443" s="24">
        <f>K443+P443+S443+V443+Y443</f>
        <v>6.4341600000000003</v>
      </c>
      <c r="AC443" s="24">
        <f>AA443*$AE$7</f>
        <v>4.3303589999999996</v>
      </c>
      <c r="AD443" s="24">
        <f>AB443*$AE$7</f>
        <v>1.930248</v>
      </c>
      <c r="AE443" s="24"/>
      <c r="AF443" s="24">
        <f>(AA443+AC443)*$AH$7</f>
        <v>0.56294666999999987</v>
      </c>
      <c r="AG443" s="24">
        <f>(AB443+AD443)*$AH$7</f>
        <v>0.25093224000000003</v>
      </c>
      <c r="AH443" s="24"/>
      <c r="AI443" s="116">
        <v>20.3</v>
      </c>
      <c r="AJ443" s="117">
        <v>9.0500000000000007</v>
      </c>
      <c r="AK443" s="117">
        <f t="shared" si="176"/>
        <v>21.315000000000001</v>
      </c>
      <c r="AL443" s="117">
        <f t="shared" si="177"/>
        <v>9.5025000000000013</v>
      </c>
      <c r="AM443" s="116">
        <f t="shared" si="178"/>
        <v>4.2630000000000008</v>
      </c>
      <c r="AN443" s="117">
        <f t="shared" si="178"/>
        <v>1.9005000000000003</v>
      </c>
      <c r="AO443" s="146"/>
      <c r="AP443" s="116">
        <f t="shared" si="179"/>
        <v>25.578000000000003</v>
      </c>
      <c r="AQ443" s="117">
        <f t="shared" si="179"/>
        <v>11.403000000000002</v>
      </c>
    </row>
    <row r="444" spans="1:43" ht="51.75" hidden="1" customHeight="1">
      <c r="A444" s="187"/>
      <c r="B444" s="182"/>
      <c r="C444" s="189"/>
      <c r="D444" s="31" t="s">
        <v>49</v>
      </c>
      <c r="E444" s="22">
        <v>60</v>
      </c>
      <c r="F444" s="22">
        <v>20</v>
      </c>
      <c r="G444" s="24">
        <f>$G$78</f>
        <v>3.6999999999999998E-2</v>
      </c>
      <c r="H444" s="24">
        <f t="shared" si="164"/>
        <v>2.2199999999999998</v>
      </c>
      <c r="I444" s="25"/>
      <c r="J444" s="24">
        <f t="shared" si="169"/>
        <v>0.74</v>
      </c>
      <c r="K444" s="25"/>
      <c r="L444" s="24"/>
      <c r="M444" s="24"/>
      <c r="N444" s="24"/>
      <c r="O444" s="24"/>
      <c r="P444" s="24"/>
      <c r="Q444" s="24"/>
      <c r="R444" s="24"/>
      <c r="S444" s="26"/>
      <c r="T444" s="24"/>
      <c r="U444" s="27"/>
      <c r="V444" s="27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116"/>
      <c r="AJ444" s="117"/>
      <c r="AK444" s="117">
        <f t="shared" si="176"/>
        <v>0</v>
      </c>
      <c r="AL444" s="117">
        <f t="shared" si="177"/>
        <v>0</v>
      </c>
      <c r="AM444" s="116">
        <f t="shared" si="178"/>
        <v>0</v>
      </c>
      <c r="AN444" s="117">
        <f t="shared" si="178"/>
        <v>0</v>
      </c>
      <c r="AO444" s="146"/>
      <c r="AP444" s="116">
        <f t="shared" si="179"/>
        <v>0</v>
      </c>
      <c r="AQ444" s="117">
        <f t="shared" si="179"/>
        <v>0</v>
      </c>
    </row>
    <row r="445" spans="1:43" ht="29.25" customHeight="1">
      <c r="A445" s="186" t="s">
        <v>604</v>
      </c>
      <c r="B445" s="181" t="s">
        <v>605</v>
      </c>
      <c r="C445" s="188" t="s">
        <v>178</v>
      </c>
      <c r="D445" s="31" t="s">
        <v>179</v>
      </c>
      <c r="E445" s="22">
        <v>100</v>
      </c>
      <c r="F445" s="22">
        <v>50</v>
      </c>
      <c r="G445" s="24">
        <f>$G$77</f>
        <v>4.5999999999999999E-2</v>
      </c>
      <c r="H445" s="24">
        <f t="shared" si="164"/>
        <v>4.5999999999999996</v>
      </c>
      <c r="I445" s="25">
        <f>H445+H446</f>
        <v>6.8199999999999994</v>
      </c>
      <c r="J445" s="24">
        <f t="shared" si="169"/>
        <v>2.2999999999999998</v>
      </c>
      <c r="K445" s="25">
        <f>J445+J446</f>
        <v>3.04</v>
      </c>
      <c r="L445" s="24"/>
      <c r="M445" s="24"/>
      <c r="N445" s="24"/>
      <c r="O445" s="24">
        <f>I445*$Q$7</f>
        <v>0.10229999999999999</v>
      </c>
      <c r="P445" s="24">
        <f>K445*$Q$7</f>
        <v>4.5600000000000002E-2</v>
      </c>
      <c r="Q445" s="24"/>
      <c r="R445" s="24">
        <f>I445*$T$7</f>
        <v>2.3188</v>
      </c>
      <c r="S445" s="26">
        <f>K445*$T$7</f>
        <v>1.0336000000000001</v>
      </c>
      <c r="T445" s="24"/>
      <c r="U445" s="27">
        <f>I445*$W$7</f>
        <v>6.8199999999999999E-4</v>
      </c>
      <c r="V445" s="27">
        <f>K445*$W$7</f>
        <v>3.0400000000000002E-4</v>
      </c>
      <c r="W445" s="24"/>
      <c r="X445" s="24">
        <f>I445*$Z$7</f>
        <v>5.192747999999999</v>
      </c>
      <c r="Y445" s="24">
        <f>K445*$Z$7</f>
        <v>2.3146559999999998</v>
      </c>
      <c r="Z445" s="24"/>
      <c r="AA445" s="24">
        <f>I445+O445+R445+U445+X445</f>
        <v>14.434529999999999</v>
      </c>
      <c r="AB445" s="24">
        <f>K445+P445+S445+V445+Y445</f>
        <v>6.4341600000000003</v>
      </c>
      <c r="AC445" s="24">
        <f>AA445*$AE$7</f>
        <v>4.3303589999999996</v>
      </c>
      <c r="AD445" s="24">
        <f>AB445*$AE$7</f>
        <v>1.930248</v>
      </c>
      <c r="AE445" s="24"/>
      <c r="AF445" s="24">
        <f>(AA445+AC445)*$AH$7</f>
        <v>0.56294666999999987</v>
      </c>
      <c r="AG445" s="24">
        <f>(AB445+AD445)*$AH$7</f>
        <v>0.25093224000000003</v>
      </c>
      <c r="AH445" s="24"/>
      <c r="AI445" s="116">
        <v>20.3</v>
      </c>
      <c r="AJ445" s="117">
        <v>9.0500000000000007</v>
      </c>
      <c r="AK445" s="117">
        <f t="shared" si="176"/>
        <v>21.315000000000001</v>
      </c>
      <c r="AL445" s="117">
        <f t="shared" si="177"/>
        <v>9.5025000000000013</v>
      </c>
      <c r="AM445" s="116">
        <f t="shared" si="178"/>
        <v>4.2630000000000008</v>
      </c>
      <c r="AN445" s="117">
        <f t="shared" si="178"/>
        <v>1.9005000000000003</v>
      </c>
      <c r="AO445" s="146"/>
      <c r="AP445" s="116">
        <f t="shared" si="179"/>
        <v>25.578000000000003</v>
      </c>
      <c r="AQ445" s="117">
        <f t="shared" si="179"/>
        <v>11.403000000000002</v>
      </c>
    </row>
    <row r="446" spans="1:43" ht="51.75" hidden="1" customHeight="1">
      <c r="A446" s="187"/>
      <c r="B446" s="182"/>
      <c r="C446" s="189"/>
      <c r="D446" s="31" t="s">
        <v>49</v>
      </c>
      <c r="E446" s="22">
        <v>60</v>
      </c>
      <c r="F446" s="22">
        <v>20</v>
      </c>
      <c r="G446" s="24">
        <f>$G$78</f>
        <v>3.6999999999999998E-2</v>
      </c>
      <c r="H446" s="24">
        <f t="shared" si="164"/>
        <v>2.2199999999999998</v>
      </c>
      <c r="I446" s="25"/>
      <c r="J446" s="24">
        <f t="shared" si="169"/>
        <v>0.74</v>
      </c>
      <c r="K446" s="25"/>
      <c r="L446" s="24"/>
      <c r="M446" s="24"/>
      <c r="N446" s="24"/>
      <c r="O446" s="24"/>
      <c r="P446" s="24"/>
      <c r="Q446" s="24"/>
      <c r="R446" s="24"/>
      <c r="S446" s="26"/>
      <c r="T446" s="24"/>
      <c r="U446" s="27"/>
      <c r="V446" s="27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116"/>
      <c r="AJ446" s="117"/>
      <c r="AK446" s="117">
        <f t="shared" si="176"/>
        <v>0</v>
      </c>
      <c r="AL446" s="117">
        <f t="shared" si="177"/>
        <v>0</v>
      </c>
      <c r="AM446" s="116">
        <f t="shared" si="178"/>
        <v>0</v>
      </c>
      <c r="AN446" s="117">
        <f t="shared" si="178"/>
        <v>0</v>
      </c>
      <c r="AO446" s="146"/>
      <c r="AP446" s="116">
        <f t="shared" si="179"/>
        <v>0</v>
      </c>
      <c r="AQ446" s="117">
        <f t="shared" si="179"/>
        <v>0</v>
      </c>
    </row>
    <row r="447" spans="1:43" ht="31.5" customHeight="1">
      <c r="A447" s="186" t="s">
        <v>606</v>
      </c>
      <c r="B447" s="181" t="s">
        <v>607</v>
      </c>
      <c r="C447" s="188" t="s">
        <v>178</v>
      </c>
      <c r="D447" s="31" t="s">
        <v>179</v>
      </c>
      <c r="E447" s="22">
        <v>35</v>
      </c>
      <c r="F447" s="22">
        <v>20</v>
      </c>
      <c r="G447" s="24">
        <f>$G$77</f>
        <v>4.5999999999999999E-2</v>
      </c>
      <c r="H447" s="24">
        <f t="shared" si="164"/>
        <v>1.6099999999999999</v>
      </c>
      <c r="I447" s="25">
        <f>H447+H448</f>
        <v>2.9049999999999998</v>
      </c>
      <c r="J447" s="24">
        <f t="shared" si="169"/>
        <v>0.91999999999999993</v>
      </c>
      <c r="K447" s="25">
        <f>J447+J448</f>
        <v>1.8449999999999998</v>
      </c>
      <c r="L447" s="24"/>
      <c r="M447" s="24"/>
      <c r="N447" s="24"/>
      <c r="O447" s="24">
        <f>I447*$Q$7</f>
        <v>4.3574999999999996E-2</v>
      </c>
      <c r="P447" s="24">
        <f>K447*$Q$7</f>
        <v>2.7674999999999995E-2</v>
      </c>
      <c r="Q447" s="24"/>
      <c r="R447" s="24">
        <f>I447*$T$7</f>
        <v>0.98770000000000002</v>
      </c>
      <c r="S447" s="26">
        <f>K447*$T$7</f>
        <v>0.62729999999999997</v>
      </c>
      <c r="T447" s="24"/>
      <c r="U447" s="27">
        <f>I447*$W$7</f>
        <v>2.9050000000000001E-4</v>
      </c>
      <c r="V447" s="27">
        <f>K447*$W$7</f>
        <v>1.8449999999999999E-4</v>
      </c>
      <c r="W447" s="24"/>
      <c r="X447" s="24">
        <f>I447*$Z$7</f>
        <v>2.2118669999999998</v>
      </c>
      <c r="Y447" s="24">
        <f>K447*$Z$7</f>
        <v>1.4047829999999997</v>
      </c>
      <c r="Z447" s="24"/>
      <c r="AA447" s="24">
        <f>I447+O447+R447+U447+X447</f>
        <v>6.1484325000000002</v>
      </c>
      <c r="AB447" s="24">
        <f>K447+P447+S447+V447+Y447</f>
        <v>3.9049424999999993</v>
      </c>
      <c r="AC447" s="24">
        <f>AA447*$AE$7</f>
        <v>1.84452975</v>
      </c>
      <c r="AD447" s="24">
        <f>AB447*$AE$7</f>
        <v>1.1714827499999998</v>
      </c>
      <c r="AE447" s="24"/>
      <c r="AF447" s="24">
        <f>(AA447+AC447)*$AH$7</f>
        <v>0.23978886749999997</v>
      </c>
      <c r="AG447" s="24">
        <f>(AB447+AD447)*$AH$7</f>
        <v>0.15229275749999996</v>
      </c>
      <c r="AH447" s="24"/>
      <c r="AI447" s="116">
        <v>8.64</v>
      </c>
      <c r="AJ447" s="117">
        <v>5.49</v>
      </c>
      <c r="AK447" s="117">
        <f t="shared" si="176"/>
        <v>9.072000000000001</v>
      </c>
      <c r="AL447" s="117">
        <f t="shared" si="177"/>
        <v>5.7645000000000008</v>
      </c>
      <c r="AM447" s="116">
        <f t="shared" si="178"/>
        <v>1.8144000000000002</v>
      </c>
      <c r="AN447" s="117">
        <f t="shared" si="178"/>
        <v>1.1529000000000003</v>
      </c>
      <c r="AO447" s="146"/>
      <c r="AP447" s="116">
        <f t="shared" si="179"/>
        <v>10.886400000000002</v>
      </c>
      <c r="AQ447" s="117">
        <f t="shared" si="179"/>
        <v>6.9174000000000007</v>
      </c>
    </row>
    <row r="448" spans="1:43" ht="51.75" hidden="1" customHeight="1">
      <c r="A448" s="187"/>
      <c r="B448" s="182"/>
      <c r="C448" s="189"/>
      <c r="D448" s="31" t="s">
        <v>49</v>
      </c>
      <c r="E448" s="22">
        <v>35</v>
      </c>
      <c r="F448" s="22">
        <v>25</v>
      </c>
      <c r="G448" s="24">
        <f>$G$78</f>
        <v>3.6999999999999998E-2</v>
      </c>
      <c r="H448" s="24">
        <f t="shared" si="164"/>
        <v>1.2949999999999999</v>
      </c>
      <c r="I448" s="25"/>
      <c r="J448" s="24">
        <f t="shared" si="169"/>
        <v>0.92499999999999993</v>
      </c>
      <c r="K448" s="25"/>
      <c r="L448" s="24"/>
      <c r="M448" s="24"/>
      <c r="N448" s="24"/>
      <c r="O448" s="24"/>
      <c r="P448" s="24"/>
      <c r="Q448" s="24"/>
      <c r="R448" s="24"/>
      <c r="S448" s="26"/>
      <c r="T448" s="24"/>
      <c r="U448" s="27"/>
      <c r="V448" s="27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116"/>
      <c r="AJ448" s="117"/>
      <c r="AK448" s="117">
        <f t="shared" si="176"/>
        <v>0</v>
      </c>
      <c r="AL448" s="117">
        <f t="shared" si="177"/>
        <v>0</v>
      </c>
      <c r="AM448" s="116">
        <f t="shared" si="178"/>
        <v>0</v>
      </c>
      <c r="AN448" s="117">
        <f t="shared" si="178"/>
        <v>0</v>
      </c>
      <c r="AO448" s="146"/>
      <c r="AP448" s="116">
        <f t="shared" si="179"/>
        <v>0</v>
      </c>
      <c r="AQ448" s="117">
        <f t="shared" si="179"/>
        <v>0</v>
      </c>
    </row>
    <row r="449" spans="1:43" ht="30" customHeight="1">
      <c r="A449" s="186" t="s">
        <v>608</v>
      </c>
      <c r="B449" s="181" t="s">
        <v>609</v>
      </c>
      <c r="C449" s="188" t="s">
        <v>178</v>
      </c>
      <c r="D449" s="31" t="s">
        <v>179</v>
      </c>
      <c r="E449" s="22">
        <v>35</v>
      </c>
      <c r="F449" s="22">
        <v>20</v>
      </c>
      <c r="G449" s="24">
        <f>$G$77</f>
        <v>4.5999999999999999E-2</v>
      </c>
      <c r="H449" s="24">
        <f t="shared" si="164"/>
        <v>1.6099999999999999</v>
      </c>
      <c r="I449" s="25">
        <f>H449+H450</f>
        <v>2.9049999999999998</v>
      </c>
      <c r="J449" s="24">
        <f t="shared" si="169"/>
        <v>0.91999999999999993</v>
      </c>
      <c r="K449" s="25">
        <f>J449+J450</f>
        <v>1.8449999999999998</v>
      </c>
      <c r="L449" s="24"/>
      <c r="M449" s="24"/>
      <c r="N449" s="24"/>
      <c r="O449" s="24">
        <f>I449*$Q$7</f>
        <v>4.3574999999999996E-2</v>
      </c>
      <c r="P449" s="24">
        <f>K449*$Q$7</f>
        <v>2.7674999999999995E-2</v>
      </c>
      <c r="Q449" s="24"/>
      <c r="R449" s="24">
        <f>I449*$T$7</f>
        <v>0.98770000000000002</v>
      </c>
      <c r="S449" s="26">
        <f>K449*$T$7</f>
        <v>0.62729999999999997</v>
      </c>
      <c r="T449" s="24"/>
      <c r="U449" s="27">
        <f>I449*$W$7</f>
        <v>2.9050000000000001E-4</v>
      </c>
      <c r="V449" s="27">
        <f>K449*$W$7</f>
        <v>1.8449999999999999E-4</v>
      </c>
      <c r="W449" s="24"/>
      <c r="X449" s="24">
        <f>I449*$Z$7</f>
        <v>2.2118669999999998</v>
      </c>
      <c r="Y449" s="24">
        <f>K449*$Z$7</f>
        <v>1.4047829999999997</v>
      </c>
      <c r="Z449" s="24"/>
      <c r="AA449" s="24">
        <f>I449+O449+R449+U449+X449</f>
        <v>6.1484325000000002</v>
      </c>
      <c r="AB449" s="24">
        <f>K449+P449+S449+V449+Y449</f>
        <v>3.9049424999999993</v>
      </c>
      <c r="AC449" s="24">
        <f>AA449*$AE$7</f>
        <v>1.84452975</v>
      </c>
      <c r="AD449" s="24">
        <f>AB449*$AE$7</f>
        <v>1.1714827499999998</v>
      </c>
      <c r="AE449" s="24"/>
      <c r="AF449" s="24">
        <f>(AA449+AC449)*$AH$7</f>
        <v>0.23978886749999997</v>
      </c>
      <c r="AG449" s="24">
        <f>(AB449+AD449)*$AH$7</f>
        <v>0.15229275749999996</v>
      </c>
      <c r="AH449" s="24"/>
      <c r="AI449" s="116">
        <v>8.64</v>
      </c>
      <c r="AJ449" s="117">
        <v>5.49</v>
      </c>
      <c r="AK449" s="117">
        <f t="shared" si="176"/>
        <v>9.072000000000001</v>
      </c>
      <c r="AL449" s="117">
        <f t="shared" si="177"/>
        <v>5.7645000000000008</v>
      </c>
      <c r="AM449" s="116">
        <f t="shared" si="178"/>
        <v>1.8144000000000002</v>
      </c>
      <c r="AN449" s="117">
        <f t="shared" si="178"/>
        <v>1.1529000000000003</v>
      </c>
      <c r="AO449" s="146"/>
      <c r="AP449" s="116">
        <f t="shared" si="179"/>
        <v>10.886400000000002</v>
      </c>
      <c r="AQ449" s="117">
        <f t="shared" si="179"/>
        <v>6.9174000000000007</v>
      </c>
    </row>
    <row r="450" spans="1:43" ht="51.75" hidden="1" customHeight="1">
      <c r="A450" s="187"/>
      <c r="B450" s="182"/>
      <c r="C450" s="189"/>
      <c r="D450" s="31" t="s">
        <v>49</v>
      </c>
      <c r="E450" s="22">
        <v>35</v>
      </c>
      <c r="F450" s="22">
        <v>25</v>
      </c>
      <c r="G450" s="24">
        <f>$G$78</f>
        <v>3.6999999999999998E-2</v>
      </c>
      <c r="H450" s="24">
        <f t="shared" si="164"/>
        <v>1.2949999999999999</v>
      </c>
      <c r="I450" s="25"/>
      <c r="J450" s="24">
        <f t="shared" si="169"/>
        <v>0.92499999999999993</v>
      </c>
      <c r="K450" s="25"/>
      <c r="L450" s="24"/>
      <c r="M450" s="24"/>
      <c r="N450" s="24"/>
      <c r="O450" s="24"/>
      <c r="P450" s="24"/>
      <c r="Q450" s="24"/>
      <c r="R450" s="24"/>
      <c r="S450" s="26"/>
      <c r="T450" s="24"/>
      <c r="U450" s="27"/>
      <c r="V450" s="27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116"/>
      <c r="AJ450" s="117"/>
      <c r="AK450" s="117">
        <f t="shared" si="176"/>
        <v>0</v>
      </c>
      <c r="AL450" s="117">
        <f t="shared" si="177"/>
        <v>0</v>
      </c>
      <c r="AM450" s="116">
        <f t="shared" si="178"/>
        <v>0</v>
      </c>
      <c r="AN450" s="117">
        <f t="shared" si="178"/>
        <v>0</v>
      </c>
      <c r="AO450" s="146"/>
      <c r="AP450" s="116">
        <f t="shared" si="179"/>
        <v>0</v>
      </c>
      <c r="AQ450" s="117">
        <f t="shared" si="179"/>
        <v>0</v>
      </c>
    </row>
    <row r="451" spans="1:43" ht="39.75" customHeight="1">
      <c r="A451" s="186" t="s">
        <v>610</v>
      </c>
      <c r="B451" s="181" t="s">
        <v>611</v>
      </c>
      <c r="C451" s="188" t="s">
        <v>178</v>
      </c>
      <c r="D451" s="31" t="s">
        <v>179</v>
      </c>
      <c r="E451" s="22">
        <v>35</v>
      </c>
      <c r="F451" s="22">
        <v>20</v>
      </c>
      <c r="G451" s="24">
        <f>$G$77</f>
        <v>4.5999999999999999E-2</v>
      </c>
      <c r="H451" s="24">
        <f t="shared" si="164"/>
        <v>1.6099999999999999</v>
      </c>
      <c r="I451" s="25">
        <f>H451+H452</f>
        <v>2.9049999999999998</v>
      </c>
      <c r="J451" s="24">
        <f t="shared" si="169"/>
        <v>0.91999999999999993</v>
      </c>
      <c r="K451" s="25">
        <f>J451+J452</f>
        <v>1.8449999999999998</v>
      </c>
      <c r="L451" s="24"/>
      <c r="M451" s="24"/>
      <c r="N451" s="24"/>
      <c r="O451" s="24">
        <f>I451*$Q$7</f>
        <v>4.3574999999999996E-2</v>
      </c>
      <c r="P451" s="24">
        <f>K451*$Q$7</f>
        <v>2.7674999999999995E-2</v>
      </c>
      <c r="Q451" s="24"/>
      <c r="R451" s="24">
        <f>I451*$T$7</f>
        <v>0.98770000000000002</v>
      </c>
      <c r="S451" s="26">
        <f>K451*$T$7</f>
        <v>0.62729999999999997</v>
      </c>
      <c r="T451" s="24"/>
      <c r="U451" s="27">
        <f>I451*$W$7</f>
        <v>2.9050000000000001E-4</v>
      </c>
      <c r="V451" s="27">
        <f>K451*$W$7</f>
        <v>1.8449999999999999E-4</v>
      </c>
      <c r="W451" s="24"/>
      <c r="X451" s="24">
        <f>I451*$Z$7</f>
        <v>2.2118669999999998</v>
      </c>
      <c r="Y451" s="24">
        <f>K451*$Z$7</f>
        <v>1.4047829999999997</v>
      </c>
      <c r="Z451" s="24"/>
      <c r="AA451" s="24">
        <f>I451+O451+R451+U451+X451</f>
        <v>6.1484325000000002</v>
      </c>
      <c r="AB451" s="24">
        <f>K451+P451+S451+V451+Y451</f>
        <v>3.9049424999999993</v>
      </c>
      <c r="AC451" s="24">
        <f>AA451*$AE$7</f>
        <v>1.84452975</v>
      </c>
      <c r="AD451" s="24">
        <f>AB451*$AE$7</f>
        <v>1.1714827499999998</v>
      </c>
      <c r="AE451" s="24"/>
      <c r="AF451" s="24">
        <f>(AA451+AC451)*$AH$7</f>
        <v>0.23978886749999997</v>
      </c>
      <c r="AG451" s="24">
        <f>(AB451+AD451)*$AH$7</f>
        <v>0.15229275749999996</v>
      </c>
      <c r="AH451" s="24"/>
      <c r="AI451" s="116">
        <v>8.64</v>
      </c>
      <c r="AJ451" s="117">
        <v>5.49</v>
      </c>
      <c r="AK451" s="117">
        <f t="shared" si="176"/>
        <v>9.072000000000001</v>
      </c>
      <c r="AL451" s="117">
        <f t="shared" si="177"/>
        <v>5.7645000000000008</v>
      </c>
      <c r="AM451" s="116">
        <f t="shared" si="178"/>
        <v>1.8144000000000002</v>
      </c>
      <c r="AN451" s="117">
        <f t="shared" si="178"/>
        <v>1.1529000000000003</v>
      </c>
      <c r="AO451" s="146"/>
      <c r="AP451" s="116">
        <f t="shared" si="179"/>
        <v>10.886400000000002</v>
      </c>
      <c r="AQ451" s="117">
        <f t="shared" si="179"/>
        <v>6.9174000000000007</v>
      </c>
    </row>
    <row r="452" spans="1:43" ht="6" hidden="1" customHeight="1">
      <c r="A452" s="187"/>
      <c r="B452" s="182"/>
      <c r="C452" s="189"/>
      <c r="D452" s="31" t="s">
        <v>49</v>
      </c>
      <c r="E452" s="22">
        <v>35</v>
      </c>
      <c r="F452" s="22">
        <v>25</v>
      </c>
      <c r="G452" s="24">
        <f>$G$78</f>
        <v>3.6999999999999998E-2</v>
      </c>
      <c r="H452" s="24">
        <f t="shared" si="164"/>
        <v>1.2949999999999999</v>
      </c>
      <c r="I452" s="25"/>
      <c r="J452" s="24">
        <f t="shared" si="169"/>
        <v>0.92499999999999993</v>
      </c>
      <c r="K452" s="25"/>
      <c r="L452" s="24"/>
      <c r="M452" s="24"/>
      <c r="N452" s="24"/>
      <c r="O452" s="24"/>
      <c r="P452" s="24"/>
      <c r="Q452" s="24"/>
      <c r="R452" s="24"/>
      <c r="S452" s="26"/>
      <c r="T452" s="24"/>
      <c r="U452" s="27"/>
      <c r="V452" s="27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116"/>
      <c r="AJ452" s="117"/>
      <c r="AK452" s="117"/>
      <c r="AL452" s="117"/>
      <c r="AM452" s="116"/>
      <c r="AN452" s="117"/>
      <c r="AO452" s="146"/>
      <c r="AP452" s="116"/>
      <c r="AQ452" s="117"/>
    </row>
    <row r="453" spans="1:43" ht="25.5">
      <c r="A453" s="114" t="s">
        <v>612</v>
      </c>
      <c r="B453" s="30" t="s">
        <v>613</v>
      </c>
      <c r="C453" s="115"/>
      <c r="D453" s="31"/>
      <c r="E453" s="22"/>
      <c r="F453" s="22"/>
      <c r="G453" s="24"/>
      <c r="H453" s="24"/>
      <c r="I453" s="25"/>
      <c r="J453" s="24"/>
      <c r="K453" s="25"/>
      <c r="L453" s="24"/>
      <c r="M453" s="24"/>
      <c r="N453" s="24"/>
      <c r="O453" s="24"/>
      <c r="P453" s="24"/>
      <c r="Q453" s="24"/>
      <c r="R453" s="24"/>
      <c r="S453" s="26"/>
      <c r="T453" s="24"/>
      <c r="U453" s="27"/>
      <c r="V453" s="27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116"/>
      <c r="AJ453" s="117"/>
      <c r="AK453" s="117"/>
      <c r="AL453" s="117"/>
      <c r="AM453" s="116"/>
      <c r="AN453" s="117"/>
      <c r="AO453" s="146"/>
      <c r="AP453" s="116"/>
      <c r="AQ453" s="117"/>
    </row>
    <row r="454" spans="1:43" ht="43.5" customHeight="1">
      <c r="A454" s="186" t="s">
        <v>614</v>
      </c>
      <c r="B454" s="181" t="s">
        <v>615</v>
      </c>
      <c r="C454" s="188" t="s">
        <v>178</v>
      </c>
      <c r="D454" s="31" t="s">
        <v>179</v>
      </c>
      <c r="E454" s="22">
        <v>70</v>
      </c>
      <c r="F454" s="22">
        <v>30</v>
      </c>
      <c r="G454" s="24">
        <f>$G$77</f>
        <v>4.5999999999999999E-2</v>
      </c>
      <c r="H454" s="24">
        <f t="shared" si="164"/>
        <v>3.2199999999999998</v>
      </c>
      <c r="I454" s="25">
        <f>H454+H455</f>
        <v>5.4399999999999995</v>
      </c>
      <c r="J454" s="24">
        <f t="shared" si="169"/>
        <v>1.38</v>
      </c>
      <c r="K454" s="25">
        <f>J454+J455</f>
        <v>2.12</v>
      </c>
      <c r="L454" s="24"/>
      <c r="M454" s="24"/>
      <c r="N454" s="24"/>
      <c r="O454" s="24">
        <f>I454*$Q$7</f>
        <v>8.1599999999999992E-2</v>
      </c>
      <c r="P454" s="24">
        <f>K454*$Q$7</f>
        <v>3.1800000000000002E-2</v>
      </c>
      <c r="Q454" s="24"/>
      <c r="R454" s="24">
        <f>I454*$T$7</f>
        <v>1.8495999999999999</v>
      </c>
      <c r="S454" s="26">
        <f>K454*$T$7</f>
        <v>0.72080000000000011</v>
      </c>
      <c r="T454" s="24"/>
      <c r="U454" s="27">
        <f>I454*$W$7</f>
        <v>5.44E-4</v>
      </c>
      <c r="V454" s="27">
        <f>K454*$W$7</f>
        <v>2.1200000000000003E-4</v>
      </c>
      <c r="W454" s="24"/>
      <c r="X454" s="24">
        <f>I454*$Z$7</f>
        <v>4.142015999999999</v>
      </c>
      <c r="Y454" s="24">
        <f>K454*$Z$7</f>
        <v>1.614168</v>
      </c>
      <c r="Z454" s="24"/>
      <c r="AA454" s="24">
        <f>I454+O454+R454+U454+X454</f>
        <v>11.513759999999998</v>
      </c>
      <c r="AB454" s="24">
        <f>K454+P454+S454+V454+Y454</f>
        <v>4.48698</v>
      </c>
      <c r="AC454" s="24">
        <f>AA454*$AE$7</f>
        <v>3.4541279999999994</v>
      </c>
      <c r="AD454" s="24">
        <f>AB454*$AE$7</f>
        <v>1.3460939999999999</v>
      </c>
      <c r="AE454" s="24"/>
      <c r="AF454" s="24">
        <f>(AA454+AC454)*$AH$7</f>
        <v>0.44903663999999988</v>
      </c>
      <c r="AG454" s="24">
        <f>(AB454+AD454)*$AH$7</f>
        <v>0.17499221999999998</v>
      </c>
      <c r="AH454" s="24"/>
      <c r="AI454" s="116">
        <v>16.190000000000001</v>
      </c>
      <c r="AJ454" s="117">
        <v>6.31</v>
      </c>
      <c r="AK454" s="117">
        <f>AI454*$AK$9</f>
        <v>16.999500000000001</v>
      </c>
      <c r="AL454" s="117">
        <f>AJ454*$AL$9</f>
        <v>6.6254999999999997</v>
      </c>
      <c r="AM454" s="116">
        <f>AK454*$AO$7</f>
        <v>3.3999000000000006</v>
      </c>
      <c r="AN454" s="117">
        <f>AL454*$AO$7</f>
        <v>1.3250999999999999</v>
      </c>
      <c r="AO454" s="146"/>
      <c r="AP454" s="116">
        <f>AK454+AM454</f>
        <v>20.3994</v>
      </c>
      <c r="AQ454" s="117">
        <f>AL454+AN454</f>
        <v>7.9505999999999997</v>
      </c>
    </row>
    <row r="455" spans="1:43" ht="0.75" customHeight="1">
      <c r="A455" s="187"/>
      <c r="B455" s="182"/>
      <c r="C455" s="189"/>
      <c r="D455" s="31" t="s">
        <v>49</v>
      </c>
      <c r="E455" s="22">
        <v>60</v>
      </c>
      <c r="F455" s="22">
        <v>20</v>
      </c>
      <c r="G455" s="24">
        <f>$G$78</f>
        <v>3.6999999999999998E-2</v>
      </c>
      <c r="H455" s="24">
        <f t="shared" si="164"/>
        <v>2.2199999999999998</v>
      </c>
      <c r="I455" s="25"/>
      <c r="J455" s="24">
        <f t="shared" si="169"/>
        <v>0.74</v>
      </c>
      <c r="K455" s="25"/>
      <c r="L455" s="24"/>
      <c r="M455" s="24"/>
      <c r="N455" s="24"/>
      <c r="O455" s="24"/>
      <c r="P455" s="24"/>
      <c r="Q455" s="24"/>
      <c r="R455" s="24"/>
      <c r="S455" s="26"/>
      <c r="T455" s="24"/>
      <c r="U455" s="27"/>
      <c r="V455" s="27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116"/>
      <c r="AJ455" s="117"/>
      <c r="AK455" s="117"/>
      <c r="AL455" s="117"/>
      <c r="AM455" s="116"/>
      <c r="AN455" s="117"/>
      <c r="AO455" s="146"/>
      <c r="AP455" s="116"/>
      <c r="AQ455" s="117"/>
    </row>
    <row r="456" spans="1:43" ht="18.75" customHeight="1">
      <c r="A456" s="114" t="s">
        <v>616</v>
      </c>
      <c r="B456" s="30" t="s">
        <v>617</v>
      </c>
      <c r="C456" s="115"/>
      <c r="D456" s="31"/>
      <c r="E456" s="22"/>
      <c r="F456" s="22"/>
      <c r="G456" s="24"/>
      <c r="H456" s="24"/>
      <c r="I456" s="25"/>
      <c r="J456" s="24"/>
      <c r="K456" s="25"/>
      <c r="L456" s="24"/>
      <c r="M456" s="24"/>
      <c r="N456" s="24"/>
      <c r="O456" s="24"/>
      <c r="P456" s="24"/>
      <c r="Q456" s="24"/>
      <c r="R456" s="24"/>
      <c r="S456" s="26"/>
      <c r="T456" s="24"/>
      <c r="U456" s="27"/>
      <c r="V456" s="27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116"/>
      <c r="AJ456" s="117"/>
      <c r="AK456" s="117"/>
      <c r="AL456" s="117"/>
      <c r="AM456" s="116"/>
      <c r="AN456" s="117"/>
      <c r="AO456" s="146"/>
      <c r="AP456" s="116"/>
      <c r="AQ456" s="117"/>
    </row>
    <row r="457" spans="1:43" ht="21.75" customHeight="1">
      <c r="A457" s="186" t="s">
        <v>618</v>
      </c>
      <c r="B457" s="181" t="s">
        <v>619</v>
      </c>
      <c r="C457" s="188" t="s">
        <v>178</v>
      </c>
      <c r="D457" s="31" t="s">
        <v>179</v>
      </c>
      <c r="E457" s="22">
        <v>100</v>
      </c>
      <c r="F457" s="22">
        <v>40</v>
      </c>
      <c r="G457" s="24">
        <f>$G$77</f>
        <v>4.5999999999999999E-2</v>
      </c>
      <c r="H457" s="24">
        <f t="shared" si="164"/>
        <v>4.5999999999999996</v>
      </c>
      <c r="I457" s="25">
        <f>H457+H458</f>
        <v>7.1899999999999995</v>
      </c>
      <c r="J457" s="24">
        <f t="shared" si="169"/>
        <v>1.8399999999999999</v>
      </c>
      <c r="K457" s="25">
        <f>J457+J458</f>
        <v>2.9499999999999997</v>
      </c>
      <c r="L457" s="24"/>
      <c r="M457" s="24"/>
      <c r="N457" s="24"/>
      <c r="O457" s="24">
        <f>I457*$Q$7</f>
        <v>0.10784999999999999</v>
      </c>
      <c r="P457" s="24">
        <f>K457*$Q$7</f>
        <v>4.4249999999999998E-2</v>
      </c>
      <c r="Q457" s="24"/>
      <c r="R457" s="24">
        <f>I457*$T$7</f>
        <v>2.4445999999999999</v>
      </c>
      <c r="S457" s="26">
        <f>K457*$T$7</f>
        <v>1.0029999999999999</v>
      </c>
      <c r="T457" s="24"/>
      <c r="U457" s="27">
        <f>I457*$W$7</f>
        <v>7.1900000000000002E-4</v>
      </c>
      <c r="V457" s="27">
        <f>K457*$W$7</f>
        <v>2.9499999999999996E-4</v>
      </c>
      <c r="W457" s="24"/>
      <c r="X457" s="24">
        <f>I457*$Z$7</f>
        <v>5.4744659999999996</v>
      </c>
      <c r="Y457" s="24">
        <f>K457*$Z$7</f>
        <v>2.2461299999999995</v>
      </c>
      <c r="Z457" s="24"/>
      <c r="AA457" s="24">
        <f>I457+O457+R457+U457+X457</f>
        <v>15.217635</v>
      </c>
      <c r="AB457" s="24">
        <f>K457+P457+S457+V457+Y457</f>
        <v>6.2436749999999988</v>
      </c>
      <c r="AC457" s="24">
        <f>AA457*$AE$7</f>
        <v>4.5652904999999997</v>
      </c>
      <c r="AD457" s="24">
        <f>AB457*$AE$7</f>
        <v>1.8731024999999994</v>
      </c>
      <c r="AE457" s="24"/>
      <c r="AF457" s="24">
        <f>(AA457+AC457)*$AH$7</f>
        <v>0.59348776499999989</v>
      </c>
      <c r="AG457" s="24">
        <f>(AB457+AD457)*$AH$7</f>
        <v>0.24350332499999994</v>
      </c>
      <c r="AH457" s="24"/>
      <c r="AI457" s="116">
        <v>21.4</v>
      </c>
      <c r="AJ457" s="117">
        <v>8.7799999999999994</v>
      </c>
      <c r="AK457" s="117">
        <f>AI457*$AK$9</f>
        <v>22.47</v>
      </c>
      <c r="AL457" s="117">
        <f>AJ457*$AL$9</f>
        <v>9.2189999999999994</v>
      </c>
      <c r="AM457" s="116">
        <f t="shared" ref="AM457:AN459" si="180">AK457*$AO$7</f>
        <v>4.4939999999999998</v>
      </c>
      <c r="AN457" s="117">
        <f t="shared" si="180"/>
        <v>1.8437999999999999</v>
      </c>
      <c r="AO457" s="146"/>
      <c r="AP457" s="116">
        <f t="shared" ref="AP457:AQ459" si="181">AK457+AM457</f>
        <v>26.963999999999999</v>
      </c>
      <c r="AQ457" s="117">
        <f t="shared" si="181"/>
        <v>11.062799999999999</v>
      </c>
    </row>
    <row r="458" spans="1:43" ht="51.75" hidden="1" customHeight="1">
      <c r="A458" s="187"/>
      <c r="B458" s="182"/>
      <c r="C458" s="189"/>
      <c r="D458" s="31" t="s">
        <v>49</v>
      </c>
      <c r="E458" s="22">
        <v>70</v>
      </c>
      <c r="F458" s="22">
        <v>30</v>
      </c>
      <c r="G458" s="24">
        <f>$G$78</f>
        <v>3.6999999999999998E-2</v>
      </c>
      <c r="H458" s="24">
        <f t="shared" si="164"/>
        <v>2.59</v>
      </c>
      <c r="I458" s="25"/>
      <c r="J458" s="24">
        <f t="shared" si="169"/>
        <v>1.1099999999999999</v>
      </c>
      <c r="K458" s="25"/>
      <c r="L458" s="24"/>
      <c r="M458" s="24"/>
      <c r="N458" s="24"/>
      <c r="O458" s="24"/>
      <c r="P458" s="24"/>
      <c r="Q458" s="24"/>
      <c r="R458" s="24"/>
      <c r="S458" s="26"/>
      <c r="T458" s="24"/>
      <c r="U458" s="27"/>
      <c r="V458" s="27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116"/>
      <c r="AJ458" s="117"/>
      <c r="AK458" s="117">
        <f>AI458*$AK$9</f>
        <v>0</v>
      </c>
      <c r="AL458" s="117">
        <f>AJ458*$AL$9</f>
        <v>0</v>
      </c>
      <c r="AM458" s="116">
        <f t="shared" si="180"/>
        <v>0</v>
      </c>
      <c r="AN458" s="117">
        <f t="shared" si="180"/>
        <v>0</v>
      </c>
      <c r="AO458" s="146"/>
      <c r="AP458" s="116">
        <f t="shared" si="181"/>
        <v>0</v>
      </c>
      <c r="AQ458" s="117">
        <f t="shared" si="181"/>
        <v>0</v>
      </c>
    </row>
    <row r="459" spans="1:43" ht="27" customHeight="1">
      <c r="A459" s="186" t="s">
        <v>620</v>
      </c>
      <c r="B459" s="181" t="s">
        <v>621</v>
      </c>
      <c r="C459" s="188" t="s">
        <v>178</v>
      </c>
      <c r="D459" s="31" t="s">
        <v>179</v>
      </c>
      <c r="E459" s="22">
        <v>70</v>
      </c>
      <c r="F459" s="22">
        <v>30</v>
      </c>
      <c r="G459" s="24">
        <f>$G$77</f>
        <v>4.5999999999999999E-2</v>
      </c>
      <c r="H459" s="24">
        <f t="shared" si="164"/>
        <v>3.2199999999999998</v>
      </c>
      <c r="I459" s="25">
        <f>H459+H460</f>
        <v>4.6999999999999993</v>
      </c>
      <c r="J459" s="24">
        <f t="shared" si="169"/>
        <v>1.38</v>
      </c>
      <c r="K459" s="25">
        <f>J459+J460</f>
        <v>2.12</v>
      </c>
      <c r="L459" s="24"/>
      <c r="M459" s="24"/>
      <c r="N459" s="24"/>
      <c r="O459" s="24">
        <f>I459*$Q$7</f>
        <v>7.0499999999999993E-2</v>
      </c>
      <c r="P459" s="24">
        <f>K459*$Q$7</f>
        <v>3.1800000000000002E-2</v>
      </c>
      <c r="Q459" s="24"/>
      <c r="R459" s="24">
        <f>I459*$T$7</f>
        <v>1.5979999999999999</v>
      </c>
      <c r="S459" s="26">
        <f>K459*$T$7</f>
        <v>0.72080000000000011</v>
      </c>
      <c r="T459" s="24"/>
      <c r="U459" s="27">
        <f>I459*$W$7</f>
        <v>4.6999999999999993E-4</v>
      </c>
      <c r="V459" s="27">
        <f>K459*$W$7</f>
        <v>2.1200000000000003E-4</v>
      </c>
      <c r="W459" s="24"/>
      <c r="X459" s="24">
        <f>I459*$Z$7</f>
        <v>3.5785799999999992</v>
      </c>
      <c r="Y459" s="24">
        <f>K459*$Z$7</f>
        <v>1.614168</v>
      </c>
      <c r="Z459" s="24"/>
      <c r="AA459" s="24">
        <f>I459+O459+R459+U459+X459</f>
        <v>9.9475499999999979</v>
      </c>
      <c r="AB459" s="24">
        <f>K459+P459+S459+V459+Y459</f>
        <v>4.48698</v>
      </c>
      <c r="AC459" s="24">
        <f>AA459*$AE$7</f>
        <v>2.9842649999999993</v>
      </c>
      <c r="AD459" s="24">
        <f>AB459*$AE$7</f>
        <v>1.3460939999999999</v>
      </c>
      <c r="AE459" s="24"/>
      <c r="AF459" s="24">
        <f>(AA459+AC459)*$AH$7</f>
        <v>0.3879544499999999</v>
      </c>
      <c r="AG459" s="24">
        <f>(AB459+AD459)*$AH$7</f>
        <v>0.17499221999999998</v>
      </c>
      <c r="AH459" s="24"/>
      <c r="AI459" s="116">
        <v>13.99</v>
      </c>
      <c r="AJ459" s="117">
        <v>6.31</v>
      </c>
      <c r="AK459" s="117">
        <f>AI459*$AK$9</f>
        <v>14.689500000000001</v>
      </c>
      <c r="AL459" s="117">
        <f>AJ459*$AL$9</f>
        <v>6.6254999999999997</v>
      </c>
      <c r="AM459" s="116">
        <f t="shared" si="180"/>
        <v>2.9379000000000004</v>
      </c>
      <c r="AN459" s="117">
        <f t="shared" si="180"/>
        <v>1.3250999999999999</v>
      </c>
      <c r="AO459" s="146"/>
      <c r="AP459" s="116">
        <f t="shared" si="181"/>
        <v>17.627400000000002</v>
      </c>
      <c r="AQ459" s="117">
        <f t="shared" si="181"/>
        <v>7.9505999999999997</v>
      </c>
    </row>
    <row r="460" spans="1:43" ht="0.75" hidden="1" customHeight="1">
      <c r="A460" s="187"/>
      <c r="B460" s="182"/>
      <c r="C460" s="189"/>
      <c r="D460" s="31" t="s">
        <v>49</v>
      </c>
      <c r="E460" s="22">
        <v>40</v>
      </c>
      <c r="F460" s="22">
        <v>20</v>
      </c>
      <c r="G460" s="24">
        <f>$G$78</f>
        <v>3.6999999999999998E-2</v>
      </c>
      <c r="H460" s="24">
        <f t="shared" si="164"/>
        <v>1.48</v>
      </c>
      <c r="I460" s="25"/>
      <c r="J460" s="24">
        <f t="shared" si="169"/>
        <v>0.74</v>
      </c>
      <c r="K460" s="25"/>
      <c r="L460" s="24"/>
      <c r="M460" s="24"/>
      <c r="N460" s="24"/>
      <c r="O460" s="24"/>
      <c r="P460" s="24"/>
      <c r="Q460" s="24"/>
      <c r="R460" s="24"/>
      <c r="S460" s="26"/>
      <c r="T460" s="24"/>
      <c r="U460" s="27"/>
      <c r="V460" s="27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116"/>
      <c r="AJ460" s="117"/>
      <c r="AK460" s="117"/>
      <c r="AL460" s="117"/>
      <c r="AM460" s="116"/>
      <c r="AN460" s="117"/>
      <c r="AO460" s="146"/>
      <c r="AP460" s="116"/>
      <c r="AQ460" s="117"/>
    </row>
    <row r="461" spans="1:43" ht="21" customHeight="1">
      <c r="A461" s="114" t="s">
        <v>622</v>
      </c>
      <c r="B461" s="30" t="s">
        <v>623</v>
      </c>
      <c r="C461" s="115"/>
      <c r="D461" s="31"/>
      <c r="E461" s="22"/>
      <c r="F461" s="22"/>
      <c r="G461" s="24"/>
      <c r="H461" s="24"/>
      <c r="I461" s="25"/>
      <c r="J461" s="24"/>
      <c r="K461" s="25"/>
      <c r="L461" s="24"/>
      <c r="M461" s="24"/>
      <c r="N461" s="24"/>
      <c r="O461" s="24"/>
      <c r="P461" s="24"/>
      <c r="Q461" s="24"/>
      <c r="R461" s="24"/>
      <c r="S461" s="26"/>
      <c r="T461" s="24"/>
      <c r="U461" s="27"/>
      <c r="V461" s="27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116"/>
      <c r="AJ461" s="117"/>
      <c r="AK461" s="117"/>
      <c r="AL461" s="117"/>
      <c r="AM461" s="116"/>
      <c r="AN461" s="117"/>
      <c r="AO461" s="146"/>
      <c r="AP461" s="116"/>
      <c r="AQ461" s="117"/>
    </row>
    <row r="462" spans="1:43" ht="21.75" customHeight="1">
      <c r="A462" s="186" t="s">
        <v>624</v>
      </c>
      <c r="B462" s="181" t="s">
        <v>625</v>
      </c>
      <c r="C462" s="188" t="s">
        <v>178</v>
      </c>
      <c r="D462" s="31" t="s">
        <v>179</v>
      </c>
      <c r="E462" s="22">
        <v>70</v>
      </c>
      <c r="F462" s="22">
        <v>50</v>
      </c>
      <c r="G462" s="24">
        <f>$G$77</f>
        <v>4.5999999999999999E-2</v>
      </c>
      <c r="H462" s="24">
        <f t="shared" si="164"/>
        <v>3.2199999999999998</v>
      </c>
      <c r="I462" s="25">
        <f>H462+H463</f>
        <v>6.5499999999999989</v>
      </c>
      <c r="J462" s="24">
        <f t="shared" si="169"/>
        <v>2.2999999999999998</v>
      </c>
      <c r="K462" s="25">
        <f>J462+J463</f>
        <v>4.8899999999999997</v>
      </c>
      <c r="L462" s="24"/>
      <c r="M462" s="24"/>
      <c r="N462" s="24"/>
      <c r="O462" s="24">
        <f>I462*$Q$7</f>
        <v>9.8249999999999976E-2</v>
      </c>
      <c r="P462" s="24">
        <f>K462*$Q$7</f>
        <v>7.3349999999999999E-2</v>
      </c>
      <c r="Q462" s="24"/>
      <c r="R462" s="24">
        <f>I462*$T$7</f>
        <v>2.2269999999999999</v>
      </c>
      <c r="S462" s="26">
        <f>K462*$T$7</f>
        <v>1.6626000000000001</v>
      </c>
      <c r="T462" s="24"/>
      <c r="U462" s="27">
        <f>I462*$W$7</f>
        <v>6.5499999999999987E-4</v>
      </c>
      <c r="V462" s="27">
        <f>K462*$W$7</f>
        <v>4.8899999999999996E-4</v>
      </c>
      <c r="W462" s="24"/>
      <c r="X462" s="24">
        <f>I462*$Z$7</f>
        <v>4.987169999999999</v>
      </c>
      <c r="Y462" s="24">
        <f>K462*$Z$7</f>
        <v>3.7232459999999996</v>
      </c>
      <c r="Z462" s="24"/>
      <c r="AA462" s="24">
        <f>I462+O462+R462+U462+X462</f>
        <v>13.863074999999998</v>
      </c>
      <c r="AB462" s="24">
        <f>K462+P462+S462+V462+Y462</f>
        <v>10.349684999999999</v>
      </c>
      <c r="AC462" s="24">
        <f>AA462*$AE$7</f>
        <v>4.1589224999999992</v>
      </c>
      <c r="AD462" s="24">
        <f>AB462*$AE$7</f>
        <v>3.1049054999999997</v>
      </c>
      <c r="AE462" s="24"/>
      <c r="AF462" s="24">
        <f>(AA462+AC462)*$AH$7</f>
        <v>0.54065992499999993</v>
      </c>
      <c r="AG462" s="24">
        <f>(AB462+AD462)*$AH$7</f>
        <v>0.40363771499999995</v>
      </c>
      <c r="AH462" s="24"/>
      <c r="AI462" s="116">
        <v>19.489999999999998</v>
      </c>
      <c r="AJ462" s="117">
        <v>14.55</v>
      </c>
      <c r="AK462" s="117">
        <f>AI462*$AK$9</f>
        <v>20.464499999999997</v>
      </c>
      <c r="AL462" s="117">
        <f>AJ462*$AL$9</f>
        <v>15.277500000000002</v>
      </c>
      <c r="AM462" s="116">
        <f t="shared" ref="AM462:AN464" si="182">AK462*$AO$7</f>
        <v>4.0928999999999993</v>
      </c>
      <c r="AN462" s="117">
        <f t="shared" si="182"/>
        <v>3.0555000000000003</v>
      </c>
      <c r="AO462" s="146"/>
      <c r="AP462" s="116">
        <f t="shared" ref="AP462:AQ464" si="183">AK462+AM462</f>
        <v>24.557399999999998</v>
      </c>
      <c r="AQ462" s="117">
        <f t="shared" si="183"/>
        <v>18.333000000000002</v>
      </c>
    </row>
    <row r="463" spans="1:43" ht="0.75" customHeight="1">
      <c r="A463" s="187"/>
      <c r="B463" s="182"/>
      <c r="C463" s="189"/>
      <c r="D463" s="31" t="s">
        <v>49</v>
      </c>
      <c r="E463" s="22">
        <v>90</v>
      </c>
      <c r="F463" s="22">
        <v>70</v>
      </c>
      <c r="G463" s="24">
        <f>$G$78</f>
        <v>3.6999999999999998E-2</v>
      </c>
      <c r="H463" s="24">
        <f t="shared" si="164"/>
        <v>3.3299999999999996</v>
      </c>
      <c r="I463" s="25"/>
      <c r="J463" s="24">
        <f t="shared" si="169"/>
        <v>2.59</v>
      </c>
      <c r="K463" s="25"/>
      <c r="L463" s="24"/>
      <c r="M463" s="24"/>
      <c r="N463" s="24"/>
      <c r="O463" s="24"/>
      <c r="P463" s="24"/>
      <c r="Q463" s="24"/>
      <c r="R463" s="24"/>
      <c r="S463" s="26"/>
      <c r="T463" s="24"/>
      <c r="U463" s="27"/>
      <c r="V463" s="27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116"/>
      <c r="AJ463" s="117"/>
      <c r="AK463" s="117">
        <f>AI463*$AK$9</f>
        <v>0</v>
      </c>
      <c r="AL463" s="117">
        <f>AJ463*$AL$9</f>
        <v>0</v>
      </c>
      <c r="AM463" s="116">
        <f t="shared" si="182"/>
        <v>0</v>
      </c>
      <c r="AN463" s="117">
        <f t="shared" si="182"/>
        <v>0</v>
      </c>
      <c r="AO463" s="146"/>
      <c r="AP463" s="116">
        <f t="shared" si="183"/>
        <v>0</v>
      </c>
      <c r="AQ463" s="117">
        <f t="shared" si="183"/>
        <v>0</v>
      </c>
    </row>
    <row r="464" spans="1:43" ht="23.25" customHeight="1">
      <c r="A464" s="186" t="s">
        <v>626</v>
      </c>
      <c r="B464" s="181" t="s">
        <v>627</v>
      </c>
      <c r="C464" s="188" t="s">
        <v>178</v>
      </c>
      <c r="D464" s="31" t="s">
        <v>179</v>
      </c>
      <c r="E464" s="22">
        <v>60</v>
      </c>
      <c r="F464" s="22">
        <v>35</v>
      </c>
      <c r="G464" s="24">
        <f>$G$77</f>
        <v>4.5999999999999999E-2</v>
      </c>
      <c r="H464" s="24">
        <f t="shared" si="164"/>
        <v>2.76</v>
      </c>
      <c r="I464" s="25">
        <f>H464+H465</f>
        <v>4.9799999999999995</v>
      </c>
      <c r="J464" s="24">
        <f t="shared" si="169"/>
        <v>1.6099999999999999</v>
      </c>
      <c r="K464" s="25">
        <f>J464+J465</f>
        <v>2.9049999999999998</v>
      </c>
      <c r="L464" s="24"/>
      <c r="M464" s="24"/>
      <c r="N464" s="24"/>
      <c r="O464" s="24">
        <f>I464*$Q$7</f>
        <v>7.4699999999999989E-2</v>
      </c>
      <c r="P464" s="24">
        <f>K464*$Q$7</f>
        <v>4.3574999999999996E-2</v>
      </c>
      <c r="Q464" s="24"/>
      <c r="R464" s="24">
        <f>I464*$T$7</f>
        <v>1.6932</v>
      </c>
      <c r="S464" s="26">
        <f>K464*$T$7</f>
        <v>0.98770000000000002</v>
      </c>
      <c r="T464" s="24"/>
      <c r="U464" s="27">
        <f>I464*$W$7</f>
        <v>4.9799999999999996E-4</v>
      </c>
      <c r="V464" s="27">
        <f>K464*$W$7</f>
        <v>2.9050000000000001E-4</v>
      </c>
      <c r="W464" s="24"/>
      <c r="X464" s="24">
        <f>I464*$Z$7</f>
        <v>3.7917719999999995</v>
      </c>
      <c r="Y464" s="24">
        <f>K464*$Z$7</f>
        <v>2.2118669999999998</v>
      </c>
      <c r="Z464" s="24"/>
      <c r="AA464" s="24">
        <f>I464+O464+R464+U464+X464</f>
        <v>10.54017</v>
      </c>
      <c r="AB464" s="24">
        <f>K464+P464+S464+V464+Y464</f>
        <v>6.1484325000000002</v>
      </c>
      <c r="AC464" s="24">
        <f>AA464*$AE$7</f>
        <v>3.1620509999999999</v>
      </c>
      <c r="AD464" s="24">
        <f>AB464*$AE$7</f>
        <v>1.84452975</v>
      </c>
      <c r="AE464" s="24"/>
      <c r="AF464" s="24">
        <f>(AA464+AC464)*$AH$7</f>
        <v>0.41106662999999999</v>
      </c>
      <c r="AG464" s="24">
        <f>(AB464+AD464)*$AH$7</f>
        <v>0.23978886749999997</v>
      </c>
      <c r="AH464" s="24"/>
      <c r="AI464" s="116">
        <v>14.82</v>
      </c>
      <c r="AJ464" s="117">
        <v>8.64</v>
      </c>
      <c r="AK464" s="117">
        <f>AI464*$AK$9</f>
        <v>15.561000000000002</v>
      </c>
      <c r="AL464" s="117">
        <f>AJ464*$AL$9</f>
        <v>9.072000000000001</v>
      </c>
      <c r="AM464" s="116">
        <f t="shared" si="182"/>
        <v>3.1122000000000005</v>
      </c>
      <c r="AN464" s="117">
        <f t="shared" si="182"/>
        <v>1.8144000000000002</v>
      </c>
      <c r="AO464" s="146"/>
      <c r="AP464" s="116">
        <f t="shared" si="183"/>
        <v>18.673200000000001</v>
      </c>
      <c r="AQ464" s="117">
        <f t="shared" si="183"/>
        <v>10.886400000000002</v>
      </c>
    </row>
    <row r="465" spans="1:43" ht="14.25" hidden="1" customHeight="1">
      <c r="A465" s="187"/>
      <c r="B465" s="182"/>
      <c r="C465" s="189"/>
      <c r="D465" s="31" t="s">
        <v>49</v>
      </c>
      <c r="E465" s="22">
        <v>60</v>
      </c>
      <c r="F465" s="22">
        <v>35</v>
      </c>
      <c r="G465" s="24">
        <f>$G$78</f>
        <v>3.6999999999999998E-2</v>
      </c>
      <c r="H465" s="24">
        <f t="shared" si="164"/>
        <v>2.2199999999999998</v>
      </c>
      <c r="I465" s="25"/>
      <c r="J465" s="24">
        <f t="shared" si="169"/>
        <v>1.2949999999999999</v>
      </c>
      <c r="K465" s="25"/>
      <c r="L465" s="24"/>
      <c r="M465" s="24"/>
      <c r="N465" s="24"/>
      <c r="O465" s="24"/>
      <c r="P465" s="24"/>
      <c r="Q465" s="24"/>
      <c r="R465" s="24"/>
      <c r="S465" s="26"/>
      <c r="T465" s="24"/>
      <c r="U465" s="27"/>
      <c r="V465" s="27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116"/>
      <c r="AJ465" s="117"/>
      <c r="AK465" s="117"/>
      <c r="AL465" s="117"/>
      <c r="AM465" s="116"/>
      <c r="AN465" s="117"/>
      <c r="AO465" s="146"/>
      <c r="AP465" s="116"/>
      <c r="AQ465" s="117"/>
    </row>
    <row r="466" spans="1:43">
      <c r="A466" s="114" t="s">
        <v>628</v>
      </c>
      <c r="B466" s="30" t="s">
        <v>629</v>
      </c>
      <c r="C466" s="115"/>
      <c r="D466" s="31"/>
      <c r="E466" s="22"/>
      <c r="F466" s="22"/>
      <c r="G466" s="24"/>
      <c r="H466" s="24"/>
      <c r="I466" s="25"/>
      <c r="J466" s="24"/>
      <c r="K466" s="25"/>
      <c r="L466" s="24"/>
      <c r="M466" s="24"/>
      <c r="N466" s="24"/>
      <c r="O466" s="24"/>
      <c r="P466" s="24"/>
      <c r="Q466" s="24"/>
      <c r="R466" s="24"/>
      <c r="S466" s="26"/>
      <c r="T466" s="24"/>
      <c r="U466" s="27"/>
      <c r="V466" s="27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116"/>
      <c r="AJ466" s="117"/>
      <c r="AK466" s="117"/>
      <c r="AL466" s="117"/>
      <c r="AM466" s="116"/>
      <c r="AN466" s="117"/>
      <c r="AO466" s="146"/>
      <c r="AP466" s="116"/>
      <c r="AQ466" s="117"/>
    </row>
    <row r="467" spans="1:43" ht="30.75" customHeight="1">
      <c r="A467" s="114" t="s">
        <v>630</v>
      </c>
      <c r="B467" s="30" t="s">
        <v>631</v>
      </c>
      <c r="C467" s="115" t="s">
        <v>178</v>
      </c>
      <c r="D467" s="31" t="s">
        <v>49</v>
      </c>
      <c r="E467" s="22">
        <v>70</v>
      </c>
      <c r="F467" s="22">
        <v>60</v>
      </c>
      <c r="G467" s="24">
        <f>$G$78</f>
        <v>3.6999999999999998E-2</v>
      </c>
      <c r="H467" s="24">
        <f t="shared" si="164"/>
        <v>2.59</v>
      </c>
      <c r="I467" s="25">
        <f>H467</f>
        <v>2.59</v>
      </c>
      <c r="J467" s="24">
        <f t="shared" si="169"/>
        <v>2.2199999999999998</v>
      </c>
      <c r="K467" s="25">
        <f>J467</f>
        <v>2.2199999999999998</v>
      </c>
      <c r="L467" s="24"/>
      <c r="M467" s="24"/>
      <c r="N467" s="24"/>
      <c r="O467" s="24">
        <f>I467*$Q$7</f>
        <v>3.8849999999999996E-2</v>
      </c>
      <c r="P467" s="24">
        <f>K467*$Q$7</f>
        <v>3.3299999999999996E-2</v>
      </c>
      <c r="Q467" s="24"/>
      <c r="R467" s="24">
        <f>I467*$T$7</f>
        <v>0.88060000000000005</v>
      </c>
      <c r="S467" s="26">
        <f>K467*$T$7</f>
        <v>0.75479999999999992</v>
      </c>
      <c r="T467" s="24"/>
      <c r="U467" s="27">
        <f>I467*$W$7</f>
        <v>2.5900000000000001E-4</v>
      </c>
      <c r="V467" s="27">
        <f>K467*$W$7</f>
        <v>2.2199999999999998E-4</v>
      </c>
      <c r="W467" s="24"/>
      <c r="X467" s="24">
        <f>I467*$Z$7</f>
        <v>1.9720259999999998</v>
      </c>
      <c r="Y467" s="24">
        <f>K467*$Z$7</f>
        <v>1.6903079999999997</v>
      </c>
      <c r="Z467" s="24"/>
      <c r="AA467" s="24">
        <f>I467+O467+R467+U467+X467</f>
        <v>5.4817349999999996</v>
      </c>
      <c r="AB467" s="24">
        <f>K467+P467+S467+V467+Y467</f>
        <v>4.6986299999999996</v>
      </c>
      <c r="AC467" s="24">
        <f>AA467*$AE$7</f>
        <v>1.6445204999999998</v>
      </c>
      <c r="AD467" s="24">
        <f>AB467*$AE$7</f>
        <v>1.4095889999999998</v>
      </c>
      <c r="AE467" s="24"/>
      <c r="AF467" s="24">
        <f>(AA467+AC467)*$AH$7</f>
        <v>0.21378766499999996</v>
      </c>
      <c r="AG467" s="24">
        <f>(AB467+AD467)*$AH$7</f>
        <v>0.18324656999999997</v>
      </c>
      <c r="AH467" s="24"/>
      <c r="AI467" s="116">
        <v>7.71</v>
      </c>
      <c r="AJ467" s="117">
        <v>6.6</v>
      </c>
      <c r="AK467" s="117">
        <f>AI467*$AK$9</f>
        <v>8.0954999999999995</v>
      </c>
      <c r="AL467" s="117">
        <f>AJ467*$AL$9</f>
        <v>6.93</v>
      </c>
      <c r="AM467" s="116">
        <f>AK467*$AO$7</f>
        <v>1.6191</v>
      </c>
      <c r="AN467" s="117">
        <f>AL467*$AO$7</f>
        <v>1.3860000000000001</v>
      </c>
      <c r="AO467" s="146"/>
      <c r="AP467" s="116">
        <f>AK467+AM467</f>
        <v>9.714599999999999</v>
      </c>
      <c r="AQ467" s="117">
        <f>AL467+AN467</f>
        <v>8.3159999999999989</v>
      </c>
    </row>
    <row r="468" spans="1:43" ht="37.5" customHeight="1">
      <c r="A468" s="114" t="s">
        <v>632</v>
      </c>
      <c r="B468" s="30" t="s">
        <v>633</v>
      </c>
      <c r="C468" s="115"/>
      <c r="D468" s="31"/>
      <c r="E468" s="22"/>
      <c r="F468" s="22"/>
      <c r="G468" s="24"/>
      <c r="H468" s="24"/>
      <c r="I468" s="25"/>
      <c r="J468" s="24"/>
      <c r="K468" s="25"/>
      <c r="L468" s="24"/>
      <c r="M468" s="24"/>
      <c r="N468" s="24"/>
      <c r="O468" s="24"/>
      <c r="P468" s="24"/>
      <c r="Q468" s="24"/>
      <c r="R468" s="24"/>
      <c r="S468" s="26"/>
      <c r="T468" s="24"/>
      <c r="U468" s="27"/>
      <c r="V468" s="27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116"/>
      <c r="AJ468" s="117"/>
      <c r="AK468" s="117"/>
      <c r="AL468" s="117"/>
      <c r="AM468" s="116"/>
      <c r="AN468" s="117"/>
      <c r="AO468" s="146"/>
      <c r="AP468" s="116"/>
      <c r="AQ468" s="117"/>
    </row>
    <row r="469" spans="1:43" ht="40.5" customHeight="1">
      <c r="A469" s="114" t="s">
        <v>634</v>
      </c>
      <c r="B469" s="30" t="s">
        <v>635</v>
      </c>
      <c r="C469" s="115" t="s">
        <v>178</v>
      </c>
      <c r="D469" s="31" t="s">
        <v>179</v>
      </c>
      <c r="E469" s="22">
        <v>30</v>
      </c>
      <c r="F469" s="22">
        <v>10</v>
      </c>
      <c r="G469" s="24">
        <f>$G$77</f>
        <v>4.5999999999999999E-2</v>
      </c>
      <c r="H469" s="24">
        <f t="shared" ref="H469:H537" si="184">E469*G469</f>
        <v>1.38</v>
      </c>
      <c r="I469" s="25">
        <f>H469</f>
        <v>1.38</v>
      </c>
      <c r="J469" s="24">
        <f t="shared" si="169"/>
        <v>0.45999999999999996</v>
      </c>
      <c r="K469" s="25">
        <f>J469</f>
        <v>0.45999999999999996</v>
      </c>
      <c r="L469" s="24"/>
      <c r="M469" s="24"/>
      <c r="N469" s="24"/>
      <c r="O469" s="24">
        <f>I469*$Q$7</f>
        <v>2.0699999999999996E-2</v>
      </c>
      <c r="P469" s="24">
        <f>K469*$Q$7</f>
        <v>6.899999999999999E-3</v>
      </c>
      <c r="Q469" s="24"/>
      <c r="R469" s="24">
        <f>I469*$T$7</f>
        <v>0.46920000000000001</v>
      </c>
      <c r="S469" s="26">
        <f>K469*$T$7</f>
        <v>0.15640000000000001</v>
      </c>
      <c r="T469" s="24"/>
      <c r="U469" s="27">
        <f>I469*$W$7</f>
        <v>1.3799999999999999E-4</v>
      </c>
      <c r="V469" s="27">
        <f>K469*$W$7</f>
        <v>4.6E-5</v>
      </c>
      <c r="W469" s="24"/>
      <c r="X469" s="24">
        <f>I469*$Z$7</f>
        <v>1.0507319999999998</v>
      </c>
      <c r="Y469" s="24">
        <f>K469*$Z$7</f>
        <v>0.35024399999999994</v>
      </c>
      <c r="Z469" s="24"/>
      <c r="AA469" s="24">
        <f>I469+O469+R469+U469+X469</f>
        <v>2.9207699999999996</v>
      </c>
      <c r="AB469" s="24">
        <f>K469+P469+S469+V469+Y469</f>
        <v>0.97358999999999996</v>
      </c>
      <c r="AC469" s="24">
        <f t="shared" ref="AC469:AD472" si="185">AA469*$AE$7</f>
        <v>0.87623099999999987</v>
      </c>
      <c r="AD469" s="24">
        <f t="shared" si="185"/>
        <v>0.29207699999999998</v>
      </c>
      <c r="AE469" s="24"/>
      <c r="AF469" s="24">
        <f t="shared" ref="AF469:AG472" si="186">(AA469+AC469)*$AH$7</f>
        <v>0.11391002999999998</v>
      </c>
      <c r="AG469" s="24">
        <f t="shared" si="186"/>
        <v>3.7970009999999992E-2</v>
      </c>
      <c r="AH469" s="24"/>
      <c r="AI469" s="116">
        <v>4.1100000000000003</v>
      </c>
      <c r="AJ469" s="117">
        <v>1.37</v>
      </c>
      <c r="AK469" s="117">
        <f>AI469*$AK$9</f>
        <v>4.3155000000000001</v>
      </c>
      <c r="AL469" s="117">
        <f t="shared" ref="AL469:AL474" si="187">AJ469*$AL$9</f>
        <v>1.4385000000000001</v>
      </c>
      <c r="AM469" s="116">
        <f t="shared" ref="AM469:AN474" si="188">AK469*$AO$7</f>
        <v>0.86310000000000009</v>
      </c>
      <c r="AN469" s="117">
        <f t="shared" si="188"/>
        <v>0.28770000000000001</v>
      </c>
      <c r="AO469" s="146"/>
      <c r="AP469" s="116">
        <f t="shared" ref="AP469:AQ474" si="189">AK469+AM469</f>
        <v>5.1786000000000003</v>
      </c>
      <c r="AQ469" s="117">
        <f t="shared" si="189"/>
        <v>1.7262000000000002</v>
      </c>
    </row>
    <row r="470" spans="1:43" ht="63.75" customHeight="1">
      <c r="A470" s="114" t="s">
        <v>636</v>
      </c>
      <c r="B470" s="30" t="s">
        <v>637</v>
      </c>
      <c r="C470" s="115" t="s">
        <v>178</v>
      </c>
      <c r="D470" s="31" t="s">
        <v>179</v>
      </c>
      <c r="E470" s="22">
        <v>30</v>
      </c>
      <c r="F470" s="22">
        <v>10</v>
      </c>
      <c r="G470" s="24">
        <f>$G$77</f>
        <v>4.5999999999999999E-2</v>
      </c>
      <c r="H470" s="24">
        <f t="shared" si="184"/>
        <v>1.38</v>
      </c>
      <c r="I470" s="25">
        <f>H470</f>
        <v>1.38</v>
      </c>
      <c r="J470" s="24">
        <f t="shared" si="169"/>
        <v>0.45999999999999996</v>
      </c>
      <c r="K470" s="25">
        <f>J470</f>
        <v>0.45999999999999996</v>
      </c>
      <c r="L470" s="24"/>
      <c r="M470" s="24"/>
      <c r="N470" s="24"/>
      <c r="O470" s="24">
        <f>I470*$Q$7</f>
        <v>2.0699999999999996E-2</v>
      </c>
      <c r="P470" s="24">
        <f>K470*$Q$7</f>
        <v>6.899999999999999E-3</v>
      </c>
      <c r="Q470" s="24"/>
      <c r="R470" s="24">
        <f>I470*$T$7</f>
        <v>0.46920000000000001</v>
      </c>
      <c r="S470" s="26">
        <f>K470*$T$7</f>
        <v>0.15640000000000001</v>
      </c>
      <c r="T470" s="24"/>
      <c r="U470" s="27">
        <f>I470*$W$7</f>
        <v>1.3799999999999999E-4</v>
      </c>
      <c r="V470" s="27">
        <f>K470*$W$7</f>
        <v>4.6E-5</v>
      </c>
      <c r="W470" s="24"/>
      <c r="X470" s="24">
        <f>I470*$Z$7</f>
        <v>1.0507319999999998</v>
      </c>
      <c r="Y470" s="24">
        <f>K470*$Z$7</f>
        <v>0.35024399999999994</v>
      </c>
      <c r="Z470" s="24"/>
      <c r="AA470" s="24">
        <f>I470+O470+R470+U470+X470</f>
        <v>2.9207699999999996</v>
      </c>
      <c r="AB470" s="24">
        <f>K470+P470+S470+V470+Y470</f>
        <v>0.97358999999999996</v>
      </c>
      <c r="AC470" s="24">
        <f t="shared" si="185"/>
        <v>0.87623099999999987</v>
      </c>
      <c r="AD470" s="24">
        <f t="shared" si="185"/>
        <v>0.29207699999999998</v>
      </c>
      <c r="AE470" s="24"/>
      <c r="AF470" s="24">
        <f t="shared" si="186"/>
        <v>0.11391002999999998</v>
      </c>
      <c r="AG470" s="24">
        <f t="shared" si="186"/>
        <v>3.7970009999999992E-2</v>
      </c>
      <c r="AH470" s="24"/>
      <c r="AI470" s="116">
        <v>4.1100000000000003</v>
      </c>
      <c r="AJ470" s="117">
        <v>1.37</v>
      </c>
      <c r="AK470" s="117">
        <f>AI470*$AK$9</f>
        <v>4.3155000000000001</v>
      </c>
      <c r="AL470" s="117">
        <f t="shared" si="187"/>
        <v>1.4385000000000001</v>
      </c>
      <c r="AM470" s="116">
        <f t="shared" si="188"/>
        <v>0.86310000000000009</v>
      </c>
      <c r="AN470" s="117">
        <f t="shared" si="188"/>
        <v>0.28770000000000001</v>
      </c>
      <c r="AO470" s="146"/>
      <c r="AP470" s="116">
        <f t="shared" si="189"/>
        <v>5.1786000000000003</v>
      </c>
      <c r="AQ470" s="117">
        <f t="shared" si="189"/>
        <v>1.7262000000000002</v>
      </c>
    </row>
    <row r="471" spans="1:43" ht="39">
      <c r="A471" s="114" t="s">
        <v>638</v>
      </c>
      <c r="B471" s="30" t="s">
        <v>639</v>
      </c>
      <c r="C471" s="115" t="s">
        <v>178</v>
      </c>
      <c r="D471" s="31" t="s">
        <v>179</v>
      </c>
      <c r="E471" s="22">
        <v>70</v>
      </c>
      <c r="F471" s="22">
        <v>25</v>
      </c>
      <c r="G471" s="24">
        <f>$G$77</f>
        <v>4.5999999999999999E-2</v>
      </c>
      <c r="H471" s="24">
        <f t="shared" si="184"/>
        <v>3.2199999999999998</v>
      </c>
      <c r="I471" s="25">
        <f>H471</f>
        <v>3.2199999999999998</v>
      </c>
      <c r="J471" s="24">
        <f t="shared" si="169"/>
        <v>1.1499999999999999</v>
      </c>
      <c r="K471" s="25">
        <f>J471</f>
        <v>1.1499999999999999</v>
      </c>
      <c r="L471" s="24"/>
      <c r="M471" s="24"/>
      <c r="N471" s="24"/>
      <c r="O471" s="24">
        <f>I471*$Q$7</f>
        <v>4.8299999999999996E-2</v>
      </c>
      <c r="P471" s="24">
        <f>K471*$Q$7</f>
        <v>1.7249999999999998E-2</v>
      </c>
      <c r="Q471" s="24"/>
      <c r="R471" s="24">
        <f>I471*$T$7</f>
        <v>1.0948</v>
      </c>
      <c r="S471" s="26">
        <f>K471*$T$7</f>
        <v>0.39100000000000001</v>
      </c>
      <c r="T471" s="24"/>
      <c r="U471" s="27">
        <f>I471*$W$7</f>
        <v>3.2199999999999997E-4</v>
      </c>
      <c r="V471" s="27">
        <f>K471*$W$7</f>
        <v>1.1499999999999999E-4</v>
      </c>
      <c r="W471" s="24"/>
      <c r="X471" s="24">
        <f>I471*$Z$7</f>
        <v>2.4517079999999996</v>
      </c>
      <c r="Y471" s="24">
        <f>K471*$Z$7</f>
        <v>0.87560999999999989</v>
      </c>
      <c r="Z471" s="24"/>
      <c r="AA471" s="24">
        <f>I471+O471+R471+U471+X471</f>
        <v>6.8151299999999981</v>
      </c>
      <c r="AB471" s="24">
        <f>K471+P471+S471+V471+Y471</f>
        <v>2.4339749999999998</v>
      </c>
      <c r="AC471" s="24">
        <f t="shared" si="185"/>
        <v>2.0445389999999994</v>
      </c>
      <c r="AD471" s="24">
        <f t="shared" si="185"/>
        <v>0.73019249999999991</v>
      </c>
      <c r="AE471" s="24"/>
      <c r="AF471" s="24">
        <f t="shared" si="186"/>
        <v>0.26579006999999988</v>
      </c>
      <c r="AG471" s="24">
        <f t="shared" si="186"/>
        <v>9.4925024999999982E-2</v>
      </c>
      <c r="AH471" s="24"/>
      <c r="AI471" s="116">
        <v>9.59</v>
      </c>
      <c r="AJ471" s="117">
        <v>3.42</v>
      </c>
      <c r="AK471" s="117">
        <f>AI471*$AK$9</f>
        <v>10.0695</v>
      </c>
      <c r="AL471" s="117">
        <f t="shared" si="187"/>
        <v>3.5910000000000002</v>
      </c>
      <c r="AM471" s="116">
        <f t="shared" si="188"/>
        <v>2.0139</v>
      </c>
      <c r="AN471" s="117">
        <f t="shared" si="188"/>
        <v>0.71820000000000006</v>
      </c>
      <c r="AO471" s="146"/>
      <c r="AP471" s="116">
        <f t="shared" si="189"/>
        <v>12.083399999999999</v>
      </c>
      <c r="AQ471" s="117">
        <f t="shared" si="189"/>
        <v>4.3092000000000006</v>
      </c>
    </row>
    <row r="472" spans="1:43" ht="23.25" customHeight="1">
      <c r="A472" s="186" t="s">
        <v>640</v>
      </c>
      <c r="B472" s="181" t="s">
        <v>641</v>
      </c>
      <c r="C472" s="188" t="s">
        <v>178</v>
      </c>
      <c r="D472" s="31" t="s">
        <v>179</v>
      </c>
      <c r="E472" s="22">
        <v>95</v>
      </c>
      <c r="F472" s="22">
        <v>25</v>
      </c>
      <c r="G472" s="24">
        <f>$G$77</f>
        <v>4.5999999999999999E-2</v>
      </c>
      <c r="H472" s="24">
        <f t="shared" si="184"/>
        <v>4.37</v>
      </c>
      <c r="I472" s="25">
        <f>H472+H473</f>
        <v>6.96</v>
      </c>
      <c r="J472" s="24">
        <f t="shared" ref="J472:J537" si="190">F472*G472</f>
        <v>1.1499999999999999</v>
      </c>
      <c r="K472" s="25">
        <f>J472+J473</f>
        <v>3.3699999999999997</v>
      </c>
      <c r="L472" s="24"/>
      <c r="M472" s="24"/>
      <c r="N472" s="24"/>
      <c r="O472" s="24">
        <f>I472*$Q$7</f>
        <v>0.10439999999999999</v>
      </c>
      <c r="P472" s="24">
        <f>K472*$Q$7</f>
        <v>5.0549999999999991E-2</v>
      </c>
      <c r="Q472" s="24"/>
      <c r="R472" s="24">
        <f>I472*$T$7</f>
        <v>2.3664000000000001</v>
      </c>
      <c r="S472" s="26">
        <f>K472*$T$7</f>
        <v>1.1457999999999999</v>
      </c>
      <c r="T472" s="24"/>
      <c r="U472" s="27">
        <f>I472*$W$7</f>
        <v>6.96E-4</v>
      </c>
      <c r="V472" s="27">
        <f>K472*$W$7</f>
        <v>3.3700000000000001E-4</v>
      </c>
      <c r="W472" s="24"/>
      <c r="X472" s="24">
        <f>I472*$Z$7</f>
        <v>5.2993439999999996</v>
      </c>
      <c r="Y472" s="24">
        <f>K472*$Z$7</f>
        <v>2.5659179999999995</v>
      </c>
      <c r="Z472" s="24"/>
      <c r="AA472" s="24">
        <f>I472+O472+R472+U472+X472</f>
        <v>14.730839999999999</v>
      </c>
      <c r="AB472" s="24">
        <f>K472+P472+S472+V472+Y472</f>
        <v>7.1326049999999999</v>
      </c>
      <c r="AC472" s="24">
        <f t="shared" si="185"/>
        <v>4.4192519999999993</v>
      </c>
      <c r="AD472" s="24">
        <f t="shared" si="185"/>
        <v>2.1397814999999998</v>
      </c>
      <c r="AE472" s="24"/>
      <c r="AF472" s="24">
        <f t="shared" si="186"/>
        <v>0.57450275999999989</v>
      </c>
      <c r="AG472" s="24">
        <f t="shared" si="186"/>
        <v>0.27817159499999999</v>
      </c>
      <c r="AH472" s="24"/>
      <c r="AI472" s="116">
        <v>20.71</v>
      </c>
      <c r="AJ472" s="117">
        <v>10.029999999999999</v>
      </c>
      <c r="AK472" s="117">
        <f>AI472*$AK$9</f>
        <v>21.745500000000003</v>
      </c>
      <c r="AL472" s="117">
        <f t="shared" si="187"/>
        <v>10.531499999999999</v>
      </c>
      <c r="AM472" s="116">
        <f t="shared" si="188"/>
        <v>4.3491000000000009</v>
      </c>
      <c r="AN472" s="117">
        <f t="shared" si="188"/>
        <v>2.1063000000000001</v>
      </c>
      <c r="AO472" s="146"/>
      <c r="AP472" s="116">
        <f t="shared" si="189"/>
        <v>26.094600000000003</v>
      </c>
      <c r="AQ472" s="117">
        <f t="shared" si="189"/>
        <v>12.637799999999999</v>
      </c>
    </row>
    <row r="473" spans="1:43" ht="0.75" customHeight="1">
      <c r="A473" s="187"/>
      <c r="B473" s="182"/>
      <c r="C473" s="189"/>
      <c r="D473" s="31" t="s">
        <v>49</v>
      </c>
      <c r="E473" s="22">
        <v>70</v>
      </c>
      <c r="F473" s="22">
        <v>60</v>
      </c>
      <c r="G473" s="24">
        <f>$G$78</f>
        <v>3.6999999999999998E-2</v>
      </c>
      <c r="H473" s="24">
        <f t="shared" si="184"/>
        <v>2.59</v>
      </c>
      <c r="I473" s="25"/>
      <c r="J473" s="24">
        <f t="shared" si="190"/>
        <v>2.2199999999999998</v>
      </c>
      <c r="K473" s="25"/>
      <c r="L473" s="24"/>
      <c r="M473" s="24"/>
      <c r="N473" s="24"/>
      <c r="O473" s="24"/>
      <c r="P473" s="24"/>
      <c r="Q473" s="24"/>
      <c r="R473" s="24"/>
      <c r="S473" s="26"/>
      <c r="T473" s="24"/>
      <c r="U473" s="27"/>
      <c r="V473" s="27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116"/>
      <c r="AJ473" s="117"/>
      <c r="AK473" s="117"/>
      <c r="AL473" s="117">
        <f t="shared" si="187"/>
        <v>0</v>
      </c>
      <c r="AM473" s="116">
        <f t="shared" si="188"/>
        <v>0</v>
      </c>
      <c r="AN473" s="117">
        <f t="shared" si="188"/>
        <v>0</v>
      </c>
      <c r="AO473" s="146"/>
      <c r="AP473" s="116">
        <f t="shared" si="189"/>
        <v>0</v>
      </c>
      <c r="AQ473" s="117">
        <f t="shared" si="189"/>
        <v>0</v>
      </c>
    </row>
    <row r="474" spans="1:43" ht="19.5" customHeight="1">
      <c r="A474" s="186" t="s">
        <v>642</v>
      </c>
      <c r="B474" s="181" t="s">
        <v>643</v>
      </c>
      <c r="C474" s="188" t="s">
        <v>178</v>
      </c>
      <c r="D474" s="31" t="s">
        <v>179</v>
      </c>
      <c r="E474" s="22">
        <v>110</v>
      </c>
      <c r="F474" s="22">
        <v>25</v>
      </c>
      <c r="G474" s="24">
        <f>$G$77</f>
        <v>4.5999999999999999E-2</v>
      </c>
      <c r="H474" s="24">
        <f t="shared" si="184"/>
        <v>5.0599999999999996</v>
      </c>
      <c r="I474" s="25">
        <f>H474+H475</f>
        <v>8.3899999999999988</v>
      </c>
      <c r="J474" s="24">
        <f t="shared" si="190"/>
        <v>1.1499999999999999</v>
      </c>
      <c r="K474" s="25">
        <f>J474+J475</f>
        <v>4.2949999999999999</v>
      </c>
      <c r="L474" s="24"/>
      <c r="M474" s="24"/>
      <c r="N474" s="24"/>
      <c r="O474" s="24">
        <f>I474*$Q$7</f>
        <v>0.12584999999999999</v>
      </c>
      <c r="P474" s="24">
        <f>K474*$Q$7</f>
        <v>6.4424999999999996E-2</v>
      </c>
      <c r="Q474" s="24"/>
      <c r="R474" s="24">
        <f>I474*$T$7</f>
        <v>2.8525999999999998</v>
      </c>
      <c r="S474" s="26">
        <f>K474*$T$7</f>
        <v>1.4603000000000002</v>
      </c>
      <c r="T474" s="24"/>
      <c r="U474" s="27">
        <f>I474*$W$7</f>
        <v>8.389999999999999E-4</v>
      </c>
      <c r="V474" s="27">
        <f>K474*$W$7</f>
        <v>4.2950000000000003E-4</v>
      </c>
      <c r="W474" s="24"/>
      <c r="X474" s="24">
        <f>I474*$Z$7</f>
        <v>6.388145999999999</v>
      </c>
      <c r="Y474" s="24">
        <f>K474*$Z$7</f>
        <v>3.2702129999999996</v>
      </c>
      <c r="Z474" s="24"/>
      <c r="AA474" s="24">
        <f>I474+O474+R474+U474+X474</f>
        <v>17.757434999999997</v>
      </c>
      <c r="AB474" s="24">
        <f>K474+P474+S474+V474+Y474</f>
        <v>9.0903674999999993</v>
      </c>
      <c r="AC474" s="24">
        <f>AA474*$AE$7</f>
        <v>5.3272304999999989</v>
      </c>
      <c r="AD474" s="24">
        <f>AB474*$AE$7</f>
        <v>2.7271102499999995</v>
      </c>
      <c r="AE474" s="24"/>
      <c r="AF474" s="24">
        <f>(AA474+AC474)*$AH$7</f>
        <v>0.69253996499999981</v>
      </c>
      <c r="AG474" s="24">
        <f>(AB474+AD474)*$AH$7</f>
        <v>0.35452433249999993</v>
      </c>
      <c r="AH474" s="24"/>
      <c r="AI474" s="116">
        <v>24.97</v>
      </c>
      <c r="AJ474" s="117">
        <v>12.78</v>
      </c>
      <c r="AK474" s="117">
        <f>AI474*$AK$9</f>
        <v>26.218499999999999</v>
      </c>
      <c r="AL474" s="117">
        <f t="shared" si="187"/>
        <v>13.419</v>
      </c>
      <c r="AM474" s="116">
        <f t="shared" si="188"/>
        <v>5.2437000000000005</v>
      </c>
      <c r="AN474" s="117">
        <f t="shared" si="188"/>
        <v>2.6838000000000002</v>
      </c>
      <c r="AO474" s="146"/>
      <c r="AP474" s="116">
        <f t="shared" si="189"/>
        <v>31.462199999999999</v>
      </c>
      <c r="AQ474" s="117">
        <f t="shared" si="189"/>
        <v>16.102800000000002</v>
      </c>
    </row>
    <row r="475" spans="1:43" ht="51.75" hidden="1" customHeight="1">
      <c r="A475" s="187"/>
      <c r="B475" s="182"/>
      <c r="C475" s="189"/>
      <c r="D475" s="31" t="s">
        <v>49</v>
      </c>
      <c r="E475" s="22">
        <v>90</v>
      </c>
      <c r="F475" s="22">
        <v>85</v>
      </c>
      <c r="G475" s="24">
        <f>$G$78</f>
        <v>3.6999999999999998E-2</v>
      </c>
      <c r="H475" s="24">
        <f t="shared" si="184"/>
        <v>3.3299999999999996</v>
      </c>
      <c r="I475" s="25"/>
      <c r="J475" s="24">
        <f t="shared" si="190"/>
        <v>3.145</v>
      </c>
      <c r="K475" s="25"/>
      <c r="L475" s="24"/>
      <c r="M475" s="24"/>
      <c r="N475" s="24"/>
      <c r="O475" s="24"/>
      <c r="P475" s="24"/>
      <c r="Q475" s="24"/>
      <c r="R475" s="24"/>
      <c r="S475" s="26"/>
      <c r="T475" s="24"/>
      <c r="U475" s="27"/>
      <c r="V475" s="27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116"/>
      <c r="AJ475" s="117"/>
      <c r="AK475" s="117"/>
      <c r="AL475" s="117"/>
      <c r="AM475" s="116"/>
      <c r="AN475" s="117"/>
      <c r="AO475" s="146"/>
      <c r="AP475" s="116"/>
      <c r="AQ475" s="117"/>
    </row>
    <row r="476" spans="1:43">
      <c r="A476" s="114" t="s">
        <v>644</v>
      </c>
      <c r="B476" s="30" t="s">
        <v>645</v>
      </c>
      <c r="C476" s="115"/>
      <c r="D476" s="31"/>
      <c r="E476" s="22"/>
      <c r="F476" s="22"/>
      <c r="G476" s="24"/>
      <c r="H476" s="24"/>
      <c r="I476" s="25"/>
      <c r="J476" s="24"/>
      <c r="K476" s="25"/>
      <c r="L476" s="24"/>
      <c r="M476" s="24"/>
      <c r="N476" s="24"/>
      <c r="O476" s="24"/>
      <c r="P476" s="24"/>
      <c r="Q476" s="24"/>
      <c r="R476" s="24"/>
      <c r="S476" s="26"/>
      <c r="T476" s="24"/>
      <c r="U476" s="27"/>
      <c r="V476" s="27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116"/>
      <c r="AJ476" s="117"/>
      <c r="AK476" s="117"/>
      <c r="AL476" s="117"/>
      <c r="AM476" s="116"/>
      <c r="AN476" s="117"/>
      <c r="AO476" s="146"/>
      <c r="AP476" s="116"/>
      <c r="AQ476" s="117"/>
    </row>
    <row r="477" spans="1:43" ht="25.5" customHeight="1">
      <c r="A477" s="186" t="s">
        <v>646</v>
      </c>
      <c r="B477" s="181" t="s">
        <v>647</v>
      </c>
      <c r="C477" s="188" t="s">
        <v>178</v>
      </c>
      <c r="D477" s="31" t="s">
        <v>179</v>
      </c>
      <c r="E477" s="22">
        <v>100</v>
      </c>
      <c r="F477" s="22">
        <v>70</v>
      </c>
      <c r="G477" s="24">
        <f>$G$77</f>
        <v>4.5999999999999999E-2</v>
      </c>
      <c r="H477" s="24">
        <f t="shared" si="184"/>
        <v>4.5999999999999996</v>
      </c>
      <c r="I477" s="25">
        <f>H477+H478</f>
        <v>7.93</v>
      </c>
      <c r="J477" s="24">
        <f t="shared" si="190"/>
        <v>3.2199999999999998</v>
      </c>
      <c r="K477" s="25">
        <f>J477+J478</f>
        <v>6.18</v>
      </c>
      <c r="L477" s="24"/>
      <c r="M477" s="24"/>
      <c r="N477" s="24"/>
      <c r="O477" s="24">
        <f>I477*$Q$7</f>
        <v>0.11894999999999999</v>
      </c>
      <c r="P477" s="24">
        <f>K477*$Q$7</f>
        <v>9.2699999999999991E-2</v>
      </c>
      <c r="Q477" s="24"/>
      <c r="R477" s="24">
        <f>I477*$T$7</f>
        <v>2.6962000000000002</v>
      </c>
      <c r="S477" s="26">
        <f>K477*$T$7</f>
        <v>2.1012</v>
      </c>
      <c r="T477" s="24"/>
      <c r="U477" s="27">
        <f>I477*$W$7</f>
        <v>7.9299999999999998E-4</v>
      </c>
      <c r="V477" s="27">
        <f>K477*$W$7</f>
        <v>6.1799999999999995E-4</v>
      </c>
      <c r="W477" s="24"/>
      <c r="X477" s="24">
        <f>I477*$Z$7</f>
        <v>6.0379019999999999</v>
      </c>
      <c r="Y477" s="24">
        <f>K477*$Z$7</f>
        <v>4.7054519999999993</v>
      </c>
      <c r="Z477" s="24"/>
      <c r="AA477" s="24">
        <f>I477+O477+R477+U477+X477</f>
        <v>16.783844999999999</v>
      </c>
      <c r="AB477" s="24">
        <f>K477+P477+S477+V477+Y477</f>
        <v>13.079969999999998</v>
      </c>
      <c r="AC477" s="24">
        <f>AA477*$AE$7</f>
        <v>5.0351534999999998</v>
      </c>
      <c r="AD477" s="24">
        <f>AB477*$AE$7</f>
        <v>3.9239909999999991</v>
      </c>
      <c r="AE477" s="24"/>
      <c r="AF477" s="24">
        <f>(AA477+AC477)*$AH$7</f>
        <v>0.65456995499999993</v>
      </c>
      <c r="AG477" s="24">
        <f>(AB477+AD477)*$AH$7</f>
        <v>0.51011882999999991</v>
      </c>
      <c r="AH477" s="24"/>
      <c r="AI477" s="116">
        <v>23.59</v>
      </c>
      <c r="AJ477" s="117">
        <v>18.39</v>
      </c>
      <c r="AK477" s="117">
        <f>AI477*$AK$9</f>
        <v>24.769500000000001</v>
      </c>
      <c r="AL477" s="117">
        <f>AJ477*$AL$9</f>
        <v>19.3095</v>
      </c>
      <c r="AM477" s="116">
        <f t="shared" ref="AM477:AN481" si="191">AK477*$AO$7</f>
        <v>4.9539000000000009</v>
      </c>
      <c r="AN477" s="117">
        <f t="shared" si="191"/>
        <v>3.8619000000000003</v>
      </c>
      <c r="AO477" s="146"/>
      <c r="AP477" s="116">
        <f t="shared" ref="AP477:AQ481" si="192">AK477+AM477</f>
        <v>29.723400000000002</v>
      </c>
      <c r="AQ477" s="117">
        <f t="shared" si="192"/>
        <v>23.171399999999998</v>
      </c>
    </row>
    <row r="478" spans="1:43" ht="0.75" customHeight="1">
      <c r="A478" s="187"/>
      <c r="B478" s="182"/>
      <c r="C478" s="189"/>
      <c r="D478" s="31" t="s">
        <v>49</v>
      </c>
      <c r="E478" s="22">
        <v>90</v>
      </c>
      <c r="F478" s="22">
        <v>80</v>
      </c>
      <c r="G478" s="24">
        <f>$G$78</f>
        <v>3.6999999999999998E-2</v>
      </c>
      <c r="H478" s="24">
        <f t="shared" si="184"/>
        <v>3.3299999999999996</v>
      </c>
      <c r="I478" s="25"/>
      <c r="J478" s="24">
        <f t="shared" si="190"/>
        <v>2.96</v>
      </c>
      <c r="K478" s="25"/>
      <c r="L478" s="24"/>
      <c r="M478" s="24"/>
      <c r="N478" s="24"/>
      <c r="O478" s="24"/>
      <c r="P478" s="24"/>
      <c r="Q478" s="24"/>
      <c r="R478" s="24"/>
      <c r="S478" s="26"/>
      <c r="T478" s="24"/>
      <c r="U478" s="27"/>
      <c r="V478" s="27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116"/>
      <c r="AJ478" s="117"/>
      <c r="AK478" s="117">
        <f>AI478*$AK$9</f>
        <v>0</v>
      </c>
      <c r="AL478" s="117">
        <f>AJ478*$AL$9</f>
        <v>0</v>
      </c>
      <c r="AM478" s="116">
        <f t="shared" si="191"/>
        <v>0</v>
      </c>
      <c r="AN478" s="117">
        <f t="shared" si="191"/>
        <v>0</v>
      </c>
      <c r="AO478" s="146"/>
      <c r="AP478" s="116">
        <f t="shared" si="192"/>
        <v>0</v>
      </c>
      <c r="AQ478" s="117">
        <f t="shared" si="192"/>
        <v>0</v>
      </c>
    </row>
    <row r="479" spans="1:43" ht="27" customHeight="1">
      <c r="A479" s="186" t="s">
        <v>648</v>
      </c>
      <c r="B479" s="181" t="s">
        <v>649</v>
      </c>
      <c r="C479" s="188" t="s">
        <v>178</v>
      </c>
      <c r="D479" s="31" t="s">
        <v>179</v>
      </c>
      <c r="E479" s="22">
        <v>40</v>
      </c>
      <c r="F479" s="22">
        <v>20</v>
      </c>
      <c r="G479" s="24">
        <f>$G$77</f>
        <v>4.5999999999999999E-2</v>
      </c>
      <c r="H479" s="24">
        <f t="shared" si="184"/>
        <v>1.8399999999999999</v>
      </c>
      <c r="I479" s="25">
        <f>H479+H480</f>
        <v>2.9499999999999997</v>
      </c>
      <c r="J479" s="24">
        <f t="shared" si="190"/>
        <v>0.91999999999999993</v>
      </c>
      <c r="K479" s="25">
        <f>J479+J480</f>
        <v>1.8449999999999998</v>
      </c>
      <c r="L479" s="24"/>
      <c r="M479" s="24"/>
      <c r="N479" s="24"/>
      <c r="O479" s="24">
        <f>I479*$Q$7</f>
        <v>4.4249999999999998E-2</v>
      </c>
      <c r="P479" s="24">
        <f>K479*$Q$7</f>
        <v>2.7674999999999995E-2</v>
      </c>
      <c r="Q479" s="24"/>
      <c r="R479" s="24">
        <f>I479*$T$7</f>
        <v>1.0029999999999999</v>
      </c>
      <c r="S479" s="26">
        <f>K479*$T$7</f>
        <v>0.62729999999999997</v>
      </c>
      <c r="T479" s="24"/>
      <c r="U479" s="27">
        <f>I479*$W$7</f>
        <v>2.9499999999999996E-4</v>
      </c>
      <c r="V479" s="27">
        <f>K479*$W$7</f>
        <v>1.8449999999999999E-4</v>
      </c>
      <c r="W479" s="24"/>
      <c r="X479" s="24">
        <f>I479*$Z$7</f>
        <v>2.2461299999999995</v>
      </c>
      <c r="Y479" s="24">
        <f>K479*$Z$7</f>
        <v>1.4047829999999997</v>
      </c>
      <c r="Z479" s="24"/>
      <c r="AA479" s="24">
        <f>I479+O479+R479+U479+X479</f>
        <v>6.2436749999999988</v>
      </c>
      <c r="AB479" s="24">
        <f>K479+P479+S479+V479+Y479</f>
        <v>3.9049424999999993</v>
      </c>
      <c r="AC479" s="24">
        <f>AA479*$AE$7</f>
        <v>1.8731024999999994</v>
      </c>
      <c r="AD479" s="24">
        <f>AB479*$AE$7</f>
        <v>1.1714827499999998</v>
      </c>
      <c r="AE479" s="24"/>
      <c r="AF479" s="24">
        <f>(AA479+AC479)*$AH$7</f>
        <v>0.24350332499999994</v>
      </c>
      <c r="AG479" s="24">
        <f>(AB479+AD479)*$AH$7</f>
        <v>0.15229275749999996</v>
      </c>
      <c r="AH479" s="24"/>
      <c r="AI479" s="116">
        <v>8.7799999999999994</v>
      </c>
      <c r="AJ479" s="117">
        <v>5.49</v>
      </c>
      <c r="AK479" s="117">
        <f>AI479*$AK$9</f>
        <v>9.2189999999999994</v>
      </c>
      <c r="AL479" s="117">
        <f>AJ479*$AL$9</f>
        <v>5.7645000000000008</v>
      </c>
      <c r="AM479" s="116">
        <f t="shared" si="191"/>
        <v>1.8437999999999999</v>
      </c>
      <c r="AN479" s="117">
        <f t="shared" si="191"/>
        <v>1.1529000000000003</v>
      </c>
      <c r="AO479" s="146"/>
      <c r="AP479" s="116">
        <f t="shared" si="192"/>
        <v>11.062799999999999</v>
      </c>
      <c r="AQ479" s="117">
        <f t="shared" si="192"/>
        <v>6.9174000000000007</v>
      </c>
    </row>
    <row r="480" spans="1:43" ht="0.75" customHeight="1">
      <c r="A480" s="187"/>
      <c r="B480" s="182"/>
      <c r="C480" s="189"/>
      <c r="D480" s="31" t="s">
        <v>49</v>
      </c>
      <c r="E480" s="22">
        <v>30</v>
      </c>
      <c r="F480" s="22">
        <v>25</v>
      </c>
      <c r="G480" s="24">
        <f>$G$78</f>
        <v>3.6999999999999998E-2</v>
      </c>
      <c r="H480" s="24">
        <f t="shared" si="184"/>
        <v>1.1099999999999999</v>
      </c>
      <c r="I480" s="25"/>
      <c r="J480" s="24">
        <f t="shared" si="190"/>
        <v>0.92499999999999993</v>
      </c>
      <c r="K480" s="25"/>
      <c r="L480" s="24"/>
      <c r="M480" s="24"/>
      <c r="N480" s="24"/>
      <c r="O480" s="24"/>
      <c r="P480" s="24"/>
      <c r="Q480" s="24"/>
      <c r="R480" s="24"/>
      <c r="S480" s="26"/>
      <c r="T480" s="24"/>
      <c r="U480" s="27"/>
      <c r="V480" s="27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116"/>
      <c r="AJ480" s="117"/>
      <c r="AK480" s="117">
        <f>AI480*$AK$9</f>
        <v>0</v>
      </c>
      <c r="AL480" s="117">
        <f>AJ480*$AL$9</f>
        <v>0</v>
      </c>
      <c r="AM480" s="116">
        <f t="shared" si="191"/>
        <v>0</v>
      </c>
      <c r="AN480" s="117">
        <f t="shared" si="191"/>
        <v>0</v>
      </c>
      <c r="AO480" s="146"/>
      <c r="AP480" s="116">
        <f t="shared" si="192"/>
        <v>0</v>
      </c>
      <c r="AQ480" s="117">
        <f t="shared" si="192"/>
        <v>0</v>
      </c>
    </row>
    <row r="481" spans="1:43" ht="28.5" customHeight="1">
      <c r="A481" s="186" t="s">
        <v>650</v>
      </c>
      <c r="B481" s="181" t="s">
        <v>651</v>
      </c>
      <c r="C481" s="188" t="s">
        <v>178</v>
      </c>
      <c r="D481" s="31" t="s">
        <v>179</v>
      </c>
      <c r="E481" s="22">
        <v>50</v>
      </c>
      <c r="F481" s="22">
        <v>20</v>
      </c>
      <c r="G481" s="24">
        <f>$G$77</f>
        <v>4.5999999999999999E-2</v>
      </c>
      <c r="H481" s="24">
        <f t="shared" si="184"/>
        <v>2.2999999999999998</v>
      </c>
      <c r="I481" s="25">
        <f>H481+H482</f>
        <v>3.2249999999999996</v>
      </c>
      <c r="J481" s="24">
        <f t="shared" si="190"/>
        <v>0.91999999999999993</v>
      </c>
      <c r="K481" s="25">
        <f>J481+J482</f>
        <v>1.4749999999999999</v>
      </c>
      <c r="L481" s="24"/>
      <c r="M481" s="24"/>
      <c r="N481" s="24"/>
      <c r="O481" s="24">
        <f>I481*$Q$7</f>
        <v>4.8374999999999994E-2</v>
      </c>
      <c r="P481" s="24">
        <f>K481*$Q$7</f>
        <v>2.2124999999999999E-2</v>
      </c>
      <c r="Q481" s="24"/>
      <c r="R481" s="24">
        <f>I481*$T$7</f>
        <v>1.0965</v>
      </c>
      <c r="S481" s="26">
        <f>K481*$T$7</f>
        <v>0.50149999999999995</v>
      </c>
      <c r="T481" s="24"/>
      <c r="U481" s="27">
        <f>I481*$W$7</f>
        <v>3.2249999999999998E-4</v>
      </c>
      <c r="V481" s="27">
        <f>K481*$W$7</f>
        <v>1.4749999999999998E-4</v>
      </c>
      <c r="W481" s="24"/>
      <c r="X481" s="24">
        <f>I481*$Z$7</f>
        <v>2.4555149999999997</v>
      </c>
      <c r="Y481" s="24">
        <f>K481*$Z$7</f>
        <v>1.1230649999999998</v>
      </c>
      <c r="Z481" s="24"/>
      <c r="AA481" s="24">
        <f>I481+O481+R481+U481+X481</f>
        <v>6.8257124999999998</v>
      </c>
      <c r="AB481" s="24">
        <f>K481+P481+S481+V481+Y481</f>
        <v>3.1218374999999994</v>
      </c>
      <c r="AC481" s="24">
        <f>AA481*$AE$7</f>
        <v>2.0477137499999998</v>
      </c>
      <c r="AD481" s="24">
        <f>AB481*$AE$7</f>
        <v>0.93655124999999972</v>
      </c>
      <c r="AE481" s="24"/>
      <c r="AF481" s="24">
        <f>(AA481+AC481)*$AH$7</f>
        <v>0.26620278749999998</v>
      </c>
      <c r="AG481" s="24">
        <f>(AB481+AD481)*$AH$7</f>
        <v>0.12175166249999997</v>
      </c>
      <c r="AH481" s="24"/>
      <c r="AI481" s="116">
        <v>9.6</v>
      </c>
      <c r="AJ481" s="117">
        <v>4.3899999999999997</v>
      </c>
      <c r="AK481" s="117">
        <f>AI481*$AK$9</f>
        <v>10.08</v>
      </c>
      <c r="AL481" s="117">
        <f>AJ481*$AL$9</f>
        <v>4.6094999999999997</v>
      </c>
      <c r="AM481" s="116">
        <f t="shared" si="191"/>
        <v>2.016</v>
      </c>
      <c r="AN481" s="117">
        <f t="shared" si="191"/>
        <v>0.92189999999999994</v>
      </c>
      <c r="AO481" s="146"/>
      <c r="AP481" s="116">
        <f t="shared" si="192"/>
        <v>12.096</v>
      </c>
      <c r="AQ481" s="117">
        <f t="shared" si="192"/>
        <v>5.5313999999999997</v>
      </c>
    </row>
    <row r="482" spans="1:43" ht="0.75" customHeight="1">
      <c r="A482" s="187"/>
      <c r="B482" s="182"/>
      <c r="C482" s="189"/>
      <c r="D482" s="31" t="s">
        <v>49</v>
      </c>
      <c r="E482" s="22">
        <v>25</v>
      </c>
      <c r="F482" s="22">
        <v>15</v>
      </c>
      <c r="G482" s="24">
        <f>$G$78</f>
        <v>3.6999999999999998E-2</v>
      </c>
      <c r="H482" s="24">
        <f t="shared" si="184"/>
        <v>0.92499999999999993</v>
      </c>
      <c r="I482" s="25"/>
      <c r="J482" s="24">
        <f t="shared" si="190"/>
        <v>0.55499999999999994</v>
      </c>
      <c r="K482" s="25"/>
      <c r="L482" s="24"/>
      <c r="M482" s="24"/>
      <c r="N482" s="24"/>
      <c r="O482" s="24"/>
      <c r="P482" s="24"/>
      <c r="Q482" s="24"/>
      <c r="R482" s="24"/>
      <c r="S482" s="26"/>
      <c r="T482" s="24"/>
      <c r="U482" s="27"/>
      <c r="V482" s="27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116"/>
      <c r="AJ482" s="117"/>
      <c r="AK482" s="117"/>
      <c r="AL482" s="117"/>
      <c r="AM482" s="116"/>
      <c r="AN482" s="117"/>
      <c r="AO482" s="146"/>
      <c r="AP482" s="116"/>
      <c r="AQ482" s="117"/>
    </row>
    <row r="483" spans="1:43" ht="27.75" customHeight="1">
      <c r="A483" s="114" t="s">
        <v>652</v>
      </c>
      <c r="B483" s="30" t="s">
        <v>653</v>
      </c>
      <c r="C483" s="115"/>
      <c r="D483" s="31"/>
      <c r="E483" s="22"/>
      <c r="F483" s="22"/>
      <c r="G483" s="24"/>
      <c r="H483" s="24"/>
      <c r="I483" s="25"/>
      <c r="J483" s="24"/>
      <c r="K483" s="25"/>
      <c r="L483" s="24"/>
      <c r="M483" s="24"/>
      <c r="N483" s="24"/>
      <c r="O483" s="24"/>
      <c r="P483" s="24"/>
      <c r="Q483" s="24"/>
      <c r="R483" s="24"/>
      <c r="S483" s="26"/>
      <c r="T483" s="24"/>
      <c r="U483" s="27"/>
      <c r="V483" s="27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116"/>
      <c r="AJ483" s="117"/>
      <c r="AK483" s="117"/>
      <c r="AL483" s="117"/>
      <c r="AM483" s="116"/>
      <c r="AN483" s="117"/>
      <c r="AO483" s="146"/>
      <c r="AP483" s="116"/>
      <c r="AQ483" s="117"/>
    </row>
    <row r="484" spans="1:43" ht="44.25" customHeight="1">
      <c r="A484" s="186" t="s">
        <v>654</v>
      </c>
      <c r="B484" s="181" t="s">
        <v>655</v>
      </c>
      <c r="C484" s="188" t="s">
        <v>178</v>
      </c>
      <c r="D484" s="31" t="s">
        <v>179</v>
      </c>
      <c r="E484" s="22">
        <v>20</v>
      </c>
      <c r="F484" s="22">
        <v>10</v>
      </c>
      <c r="G484" s="24">
        <f>$G$77</f>
        <v>4.5999999999999999E-2</v>
      </c>
      <c r="H484" s="24">
        <f t="shared" si="184"/>
        <v>0.91999999999999993</v>
      </c>
      <c r="I484" s="25">
        <f>H484+H485</f>
        <v>3.88</v>
      </c>
      <c r="J484" s="24">
        <f t="shared" si="190"/>
        <v>0.45999999999999996</v>
      </c>
      <c r="K484" s="25">
        <f>J484+J485</f>
        <v>1.2</v>
      </c>
      <c r="L484" s="24"/>
      <c r="M484" s="24"/>
      <c r="N484" s="24"/>
      <c r="O484" s="24">
        <f>I484*$Q$7</f>
        <v>5.8199999999999995E-2</v>
      </c>
      <c r="P484" s="24">
        <f>K484*$Q$7</f>
        <v>1.7999999999999999E-2</v>
      </c>
      <c r="Q484" s="24"/>
      <c r="R484" s="24">
        <f>I484*$T$7</f>
        <v>1.3192000000000002</v>
      </c>
      <c r="S484" s="26">
        <f>K484*$T$7</f>
        <v>0.40800000000000003</v>
      </c>
      <c r="T484" s="24"/>
      <c r="U484" s="27">
        <f>I484*$W$7</f>
        <v>3.88E-4</v>
      </c>
      <c r="V484" s="27">
        <f>K484*$W$7</f>
        <v>1.2E-4</v>
      </c>
      <c r="W484" s="24"/>
      <c r="X484" s="24">
        <f>I484*$Z$7</f>
        <v>2.9542319999999997</v>
      </c>
      <c r="Y484" s="24">
        <f>K484*$Z$7</f>
        <v>0.91367999999999994</v>
      </c>
      <c r="Z484" s="24"/>
      <c r="AA484" s="24">
        <f>I484+O484+R484+U484+X484</f>
        <v>8.212019999999999</v>
      </c>
      <c r="AB484" s="24">
        <f>K484+P484+S484+V484+Y484</f>
        <v>2.5397999999999996</v>
      </c>
      <c r="AC484" s="24">
        <f>AA484*$AE$7</f>
        <v>2.4636059999999995</v>
      </c>
      <c r="AD484" s="24">
        <f>AB484*$AE$7</f>
        <v>0.76193999999999984</v>
      </c>
      <c r="AE484" s="24"/>
      <c r="AF484" s="24">
        <f>(AA484+AC484)*$AH$7</f>
        <v>0.32026877999999992</v>
      </c>
      <c r="AG484" s="24">
        <f>(AB484+AD484)*$AH$7</f>
        <v>9.9052199999999993E-2</v>
      </c>
      <c r="AH484" s="24"/>
      <c r="AI484" s="116">
        <v>11.55</v>
      </c>
      <c r="AJ484" s="117">
        <v>3.57</v>
      </c>
      <c r="AK484" s="117">
        <f>AI484*$AK$9</f>
        <v>12.127500000000001</v>
      </c>
      <c r="AL484" s="117">
        <f>AJ484*$AL$9</f>
        <v>3.7484999999999999</v>
      </c>
      <c r="AM484" s="116">
        <f>AK484*$AO$7</f>
        <v>2.4255000000000004</v>
      </c>
      <c r="AN484" s="117">
        <f>AL484*$AO$7</f>
        <v>0.74970000000000003</v>
      </c>
      <c r="AO484" s="146"/>
      <c r="AP484" s="116">
        <f>AK484+AM484</f>
        <v>14.553000000000001</v>
      </c>
      <c r="AQ484" s="117">
        <f>AL484+AN484</f>
        <v>4.4981999999999998</v>
      </c>
    </row>
    <row r="485" spans="1:43" ht="51.75" hidden="1" customHeight="1">
      <c r="A485" s="187"/>
      <c r="B485" s="182"/>
      <c r="C485" s="189"/>
      <c r="D485" s="31" t="s">
        <v>49</v>
      </c>
      <c r="E485" s="22">
        <v>80</v>
      </c>
      <c r="F485" s="22">
        <v>20</v>
      </c>
      <c r="G485" s="24">
        <f>$G$78</f>
        <v>3.6999999999999998E-2</v>
      </c>
      <c r="H485" s="24">
        <f t="shared" si="184"/>
        <v>2.96</v>
      </c>
      <c r="I485" s="25"/>
      <c r="J485" s="24">
        <f t="shared" si="190"/>
        <v>0.74</v>
      </c>
      <c r="K485" s="25"/>
      <c r="L485" s="24"/>
      <c r="M485" s="24"/>
      <c r="N485" s="24"/>
      <c r="O485" s="24"/>
      <c r="P485" s="24"/>
      <c r="Q485" s="24"/>
      <c r="R485" s="24"/>
      <c r="S485" s="26"/>
      <c r="T485" s="24"/>
      <c r="U485" s="27"/>
      <c r="V485" s="27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116"/>
      <c r="AJ485" s="117"/>
      <c r="AK485" s="117"/>
      <c r="AL485" s="117"/>
      <c r="AM485" s="116"/>
      <c r="AN485" s="117"/>
      <c r="AO485" s="146"/>
      <c r="AP485" s="116"/>
      <c r="AQ485" s="117"/>
    </row>
    <row r="486" spans="1:43">
      <c r="A486" s="134" t="s">
        <v>656</v>
      </c>
      <c r="B486" s="30" t="s">
        <v>657</v>
      </c>
      <c r="C486" s="115"/>
      <c r="D486" s="31"/>
      <c r="E486" s="22"/>
      <c r="F486" s="22"/>
      <c r="G486" s="24"/>
      <c r="H486" s="24"/>
      <c r="I486" s="25"/>
      <c r="J486" s="24"/>
      <c r="K486" s="25"/>
      <c r="L486" s="24"/>
      <c r="M486" s="24"/>
      <c r="N486" s="24"/>
      <c r="O486" s="24"/>
      <c r="P486" s="24"/>
      <c r="Q486" s="24"/>
      <c r="R486" s="24"/>
      <c r="S486" s="26"/>
      <c r="T486" s="24"/>
      <c r="U486" s="27"/>
      <c r="V486" s="27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116"/>
      <c r="AJ486" s="117"/>
      <c r="AK486" s="117"/>
      <c r="AL486" s="117"/>
      <c r="AM486" s="116"/>
      <c r="AN486" s="117"/>
      <c r="AO486" s="146"/>
      <c r="AP486" s="116"/>
      <c r="AQ486" s="117"/>
    </row>
    <row r="487" spans="1:43" ht="32.25" customHeight="1">
      <c r="A487" s="186" t="s">
        <v>658</v>
      </c>
      <c r="B487" s="181" t="s">
        <v>659</v>
      </c>
      <c r="C487" s="188" t="s">
        <v>178</v>
      </c>
      <c r="D487" s="31" t="s">
        <v>179</v>
      </c>
      <c r="E487" s="22">
        <v>45</v>
      </c>
      <c r="F487" s="22">
        <v>20</v>
      </c>
      <c r="G487" s="24">
        <f>$G$77</f>
        <v>4.5999999999999999E-2</v>
      </c>
      <c r="H487" s="24">
        <f t="shared" si="184"/>
        <v>2.0699999999999998</v>
      </c>
      <c r="I487" s="25">
        <f>H487+H488</f>
        <v>3.1799999999999997</v>
      </c>
      <c r="J487" s="24">
        <f t="shared" si="190"/>
        <v>0.91999999999999993</v>
      </c>
      <c r="K487" s="25">
        <f>J487+J488</f>
        <v>1.66</v>
      </c>
      <c r="L487" s="24"/>
      <c r="M487" s="24"/>
      <c r="N487" s="24"/>
      <c r="O487" s="24">
        <f>I487*$Q$7</f>
        <v>4.7699999999999992E-2</v>
      </c>
      <c r="P487" s="24">
        <f>K487*$Q$7</f>
        <v>2.4899999999999999E-2</v>
      </c>
      <c r="Q487" s="24"/>
      <c r="R487" s="24">
        <f>I487*$T$7</f>
        <v>1.0811999999999999</v>
      </c>
      <c r="S487" s="26">
        <f>K487*$T$7</f>
        <v>0.56440000000000001</v>
      </c>
      <c r="T487" s="24"/>
      <c r="U487" s="27">
        <f>I487*$W$7</f>
        <v>3.1799999999999998E-4</v>
      </c>
      <c r="V487" s="27">
        <f>K487*$W$7</f>
        <v>1.66E-4</v>
      </c>
      <c r="W487" s="24"/>
      <c r="X487" s="24">
        <f>I487*$Z$7</f>
        <v>2.4212519999999995</v>
      </c>
      <c r="Y487" s="24">
        <f>K487*$Z$7</f>
        <v>1.2639239999999998</v>
      </c>
      <c r="Z487" s="24"/>
      <c r="AA487" s="24">
        <f>I487+O487+R487+U487+X487</f>
        <v>6.7304699999999986</v>
      </c>
      <c r="AB487" s="24">
        <f>K487+P487+S487+V487+Y487</f>
        <v>3.5133899999999998</v>
      </c>
      <c r="AC487" s="24">
        <f>AA487*$AE$7</f>
        <v>2.0191409999999994</v>
      </c>
      <c r="AD487" s="24">
        <f>AB487*$AE$7</f>
        <v>1.054017</v>
      </c>
      <c r="AE487" s="24"/>
      <c r="AF487" s="24">
        <f>(AA487+AC487)*$AH$7</f>
        <v>0.26248832999999994</v>
      </c>
      <c r="AG487" s="24">
        <f>(AB487+AD487)*$AH$7</f>
        <v>0.13702220999999998</v>
      </c>
      <c r="AH487" s="24"/>
      <c r="AI487" s="116">
        <v>9.4600000000000009</v>
      </c>
      <c r="AJ487" s="117">
        <v>4.9400000000000004</v>
      </c>
      <c r="AK487" s="117">
        <f>AI487*$AK$9</f>
        <v>9.9330000000000016</v>
      </c>
      <c r="AL487" s="117">
        <f>AJ487*$AL$9</f>
        <v>5.1870000000000003</v>
      </c>
      <c r="AM487" s="116">
        <f t="shared" ref="AM487:AN491" si="193">AK487*$AO$7</f>
        <v>1.9866000000000004</v>
      </c>
      <c r="AN487" s="117">
        <f t="shared" si="193"/>
        <v>1.0374000000000001</v>
      </c>
      <c r="AO487" s="146"/>
      <c r="AP487" s="116">
        <f t="shared" ref="AP487:AQ491" si="194">AK487+AM487</f>
        <v>11.919600000000003</v>
      </c>
      <c r="AQ487" s="117">
        <f t="shared" si="194"/>
        <v>6.2244000000000002</v>
      </c>
    </row>
    <row r="488" spans="1:43" ht="0.75" customHeight="1">
      <c r="A488" s="187"/>
      <c r="B488" s="182"/>
      <c r="C488" s="189"/>
      <c r="D488" s="31" t="s">
        <v>49</v>
      </c>
      <c r="E488" s="22">
        <v>30</v>
      </c>
      <c r="F488" s="22">
        <v>20</v>
      </c>
      <c r="G488" s="24">
        <f>$G$78</f>
        <v>3.6999999999999998E-2</v>
      </c>
      <c r="H488" s="24">
        <f t="shared" si="184"/>
        <v>1.1099999999999999</v>
      </c>
      <c r="I488" s="25"/>
      <c r="J488" s="24">
        <f t="shared" si="190"/>
        <v>0.74</v>
      </c>
      <c r="K488" s="25"/>
      <c r="L488" s="24"/>
      <c r="M488" s="24"/>
      <c r="N488" s="24"/>
      <c r="O488" s="24"/>
      <c r="P488" s="24"/>
      <c r="Q488" s="24"/>
      <c r="R488" s="24"/>
      <c r="S488" s="26"/>
      <c r="T488" s="24"/>
      <c r="U488" s="27"/>
      <c r="V488" s="27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116"/>
      <c r="AJ488" s="117"/>
      <c r="AK488" s="117">
        <f>AI488*$AK$9</f>
        <v>0</v>
      </c>
      <c r="AL488" s="117">
        <f>AJ488*$AL$9</f>
        <v>0</v>
      </c>
      <c r="AM488" s="116">
        <f t="shared" si="193"/>
        <v>0</v>
      </c>
      <c r="AN488" s="117">
        <f t="shared" si="193"/>
        <v>0</v>
      </c>
      <c r="AO488" s="146"/>
      <c r="AP488" s="116">
        <f t="shared" si="194"/>
        <v>0</v>
      </c>
      <c r="AQ488" s="117">
        <f t="shared" si="194"/>
        <v>0</v>
      </c>
    </row>
    <row r="489" spans="1:43" ht="22.5" customHeight="1">
      <c r="A489" s="186" t="s">
        <v>660</v>
      </c>
      <c r="B489" s="181" t="s">
        <v>661</v>
      </c>
      <c r="C489" s="188" t="s">
        <v>178</v>
      </c>
      <c r="D489" s="31" t="s">
        <v>179</v>
      </c>
      <c r="E489" s="22">
        <v>40</v>
      </c>
      <c r="F489" s="22">
        <v>20</v>
      </c>
      <c r="G489" s="24">
        <f>$G$77</f>
        <v>4.5999999999999999E-2</v>
      </c>
      <c r="H489" s="24">
        <f t="shared" si="184"/>
        <v>1.8399999999999999</v>
      </c>
      <c r="I489" s="25">
        <f>H489+H490</f>
        <v>2.9499999999999997</v>
      </c>
      <c r="J489" s="24">
        <f t="shared" si="190"/>
        <v>0.91999999999999993</v>
      </c>
      <c r="K489" s="25">
        <f>J489+J490</f>
        <v>1.4749999999999999</v>
      </c>
      <c r="L489" s="24"/>
      <c r="M489" s="24"/>
      <c r="N489" s="24"/>
      <c r="O489" s="24">
        <f>I489*$Q$7</f>
        <v>4.4249999999999998E-2</v>
      </c>
      <c r="P489" s="24">
        <f>K489*$Q$7</f>
        <v>2.2124999999999999E-2</v>
      </c>
      <c r="Q489" s="24"/>
      <c r="R489" s="24">
        <f>I489*$T$7</f>
        <v>1.0029999999999999</v>
      </c>
      <c r="S489" s="26">
        <f>K489*$T$7</f>
        <v>0.50149999999999995</v>
      </c>
      <c r="T489" s="24"/>
      <c r="U489" s="27">
        <f>I489*$W$7</f>
        <v>2.9499999999999996E-4</v>
      </c>
      <c r="V489" s="27">
        <f>K489*$W$7</f>
        <v>1.4749999999999998E-4</v>
      </c>
      <c r="W489" s="24"/>
      <c r="X489" s="24">
        <f>I489*$Z$7</f>
        <v>2.2461299999999995</v>
      </c>
      <c r="Y489" s="24">
        <f>K489*$Z$7</f>
        <v>1.1230649999999998</v>
      </c>
      <c r="Z489" s="24"/>
      <c r="AA489" s="24">
        <f>I489+O489+R489+U489+X489</f>
        <v>6.2436749999999988</v>
      </c>
      <c r="AB489" s="24">
        <f>K489+P489+S489+V489+Y489</f>
        <v>3.1218374999999994</v>
      </c>
      <c r="AC489" s="24">
        <f>AA489*$AE$7</f>
        <v>1.8731024999999994</v>
      </c>
      <c r="AD489" s="24">
        <f>AB489*$AE$7</f>
        <v>0.93655124999999972</v>
      </c>
      <c r="AE489" s="24"/>
      <c r="AF489" s="24">
        <f>(AA489+AC489)*$AH$7</f>
        <v>0.24350332499999994</v>
      </c>
      <c r="AG489" s="24">
        <f>(AB489+AD489)*$AH$7</f>
        <v>0.12175166249999997</v>
      </c>
      <c r="AH489" s="24"/>
      <c r="AI489" s="116">
        <v>8.7799999999999994</v>
      </c>
      <c r="AJ489" s="117">
        <v>4.3899999999999997</v>
      </c>
      <c r="AK489" s="117">
        <f>AI489*$AK$9</f>
        <v>9.2189999999999994</v>
      </c>
      <c r="AL489" s="117">
        <f>AJ489*$AL$9</f>
        <v>4.6094999999999997</v>
      </c>
      <c r="AM489" s="116">
        <f t="shared" si="193"/>
        <v>1.8437999999999999</v>
      </c>
      <c r="AN489" s="117">
        <f t="shared" si="193"/>
        <v>0.92189999999999994</v>
      </c>
      <c r="AO489" s="146"/>
      <c r="AP489" s="116">
        <f t="shared" si="194"/>
        <v>11.062799999999999</v>
      </c>
      <c r="AQ489" s="117">
        <f t="shared" si="194"/>
        <v>5.5313999999999997</v>
      </c>
    </row>
    <row r="490" spans="1:43" ht="0.75" customHeight="1">
      <c r="A490" s="187"/>
      <c r="B490" s="182"/>
      <c r="C490" s="189"/>
      <c r="D490" s="31" t="s">
        <v>49</v>
      </c>
      <c r="E490" s="22">
        <v>30</v>
      </c>
      <c r="F490" s="22">
        <v>15</v>
      </c>
      <c r="G490" s="24">
        <f>$G$78</f>
        <v>3.6999999999999998E-2</v>
      </c>
      <c r="H490" s="24">
        <f t="shared" si="184"/>
        <v>1.1099999999999999</v>
      </c>
      <c r="I490" s="25"/>
      <c r="J490" s="24">
        <f t="shared" si="190"/>
        <v>0.55499999999999994</v>
      </c>
      <c r="K490" s="25"/>
      <c r="L490" s="24"/>
      <c r="M490" s="24"/>
      <c r="N490" s="24"/>
      <c r="O490" s="24"/>
      <c r="P490" s="24"/>
      <c r="Q490" s="24"/>
      <c r="R490" s="24"/>
      <c r="S490" s="26"/>
      <c r="T490" s="24"/>
      <c r="U490" s="27"/>
      <c r="V490" s="27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116"/>
      <c r="AJ490" s="117"/>
      <c r="AK490" s="117">
        <f>AI490*$AK$9</f>
        <v>0</v>
      </c>
      <c r="AL490" s="117">
        <f>AJ490*$AL$9</f>
        <v>0</v>
      </c>
      <c r="AM490" s="116">
        <f t="shared" si="193"/>
        <v>0</v>
      </c>
      <c r="AN490" s="117">
        <f t="shared" si="193"/>
        <v>0</v>
      </c>
      <c r="AO490" s="146"/>
      <c r="AP490" s="116">
        <f t="shared" si="194"/>
        <v>0</v>
      </c>
      <c r="AQ490" s="117">
        <f t="shared" si="194"/>
        <v>0</v>
      </c>
    </row>
    <row r="491" spans="1:43" ht="20.25" customHeight="1">
      <c r="A491" s="186" t="s">
        <v>662</v>
      </c>
      <c r="B491" s="181" t="s">
        <v>663</v>
      </c>
      <c r="C491" s="188" t="s">
        <v>178</v>
      </c>
      <c r="D491" s="31" t="s">
        <v>179</v>
      </c>
      <c r="E491" s="22">
        <v>40</v>
      </c>
      <c r="F491" s="22">
        <v>20</v>
      </c>
      <c r="G491" s="24">
        <f>$G$77</f>
        <v>4.5999999999999999E-2</v>
      </c>
      <c r="H491" s="24">
        <f t="shared" si="184"/>
        <v>1.8399999999999999</v>
      </c>
      <c r="I491" s="25">
        <f>H491+H492</f>
        <v>2.9499999999999997</v>
      </c>
      <c r="J491" s="24">
        <f t="shared" si="190"/>
        <v>0.91999999999999993</v>
      </c>
      <c r="K491" s="25">
        <f>J491+J492</f>
        <v>1.4749999999999999</v>
      </c>
      <c r="L491" s="24"/>
      <c r="M491" s="24"/>
      <c r="N491" s="24"/>
      <c r="O491" s="24">
        <f>I491*$Q$7</f>
        <v>4.4249999999999998E-2</v>
      </c>
      <c r="P491" s="24">
        <f>K491*$Q$7</f>
        <v>2.2124999999999999E-2</v>
      </c>
      <c r="Q491" s="24"/>
      <c r="R491" s="24">
        <f>I491*$T$7</f>
        <v>1.0029999999999999</v>
      </c>
      <c r="S491" s="26">
        <f>K491*$T$7</f>
        <v>0.50149999999999995</v>
      </c>
      <c r="T491" s="24"/>
      <c r="U491" s="27">
        <f>I491*$W$7</f>
        <v>2.9499999999999996E-4</v>
      </c>
      <c r="V491" s="27">
        <f>K491*$W$7</f>
        <v>1.4749999999999998E-4</v>
      </c>
      <c r="W491" s="24"/>
      <c r="X491" s="24">
        <f>I491*$Z$7</f>
        <v>2.2461299999999995</v>
      </c>
      <c r="Y491" s="24">
        <f>K491*$Z$7</f>
        <v>1.1230649999999998</v>
      </c>
      <c r="Z491" s="24"/>
      <c r="AA491" s="24">
        <f>I491+O491+R491+U491+X491</f>
        <v>6.2436749999999988</v>
      </c>
      <c r="AB491" s="24">
        <f>K491+P491+S491+V491+Y491</f>
        <v>3.1218374999999994</v>
      </c>
      <c r="AC491" s="24">
        <f>AA491*$AE$7</f>
        <v>1.8731024999999994</v>
      </c>
      <c r="AD491" s="24">
        <f>AB491*$AE$7</f>
        <v>0.93655124999999972</v>
      </c>
      <c r="AE491" s="24"/>
      <c r="AF491" s="24">
        <f>(AA491+AC491)*$AH$7</f>
        <v>0.24350332499999994</v>
      </c>
      <c r="AG491" s="24">
        <f>(AB491+AD491)*$AH$7</f>
        <v>0.12175166249999997</v>
      </c>
      <c r="AH491" s="24"/>
      <c r="AI491" s="116">
        <v>8.7799999999999994</v>
      </c>
      <c r="AJ491" s="117">
        <v>4.3899999999999997</v>
      </c>
      <c r="AK491" s="117">
        <f>AI491*$AK$9</f>
        <v>9.2189999999999994</v>
      </c>
      <c r="AL491" s="117">
        <f>AJ491*$AL$9</f>
        <v>4.6094999999999997</v>
      </c>
      <c r="AM491" s="116">
        <f t="shared" si="193"/>
        <v>1.8437999999999999</v>
      </c>
      <c r="AN491" s="117">
        <f t="shared" si="193"/>
        <v>0.92189999999999994</v>
      </c>
      <c r="AO491" s="146"/>
      <c r="AP491" s="116">
        <f t="shared" si="194"/>
        <v>11.062799999999999</v>
      </c>
      <c r="AQ491" s="117">
        <f t="shared" si="194"/>
        <v>5.5313999999999997</v>
      </c>
    </row>
    <row r="492" spans="1:43" ht="51.75" hidden="1" customHeight="1">
      <c r="A492" s="187"/>
      <c r="B492" s="182"/>
      <c r="C492" s="189"/>
      <c r="D492" s="31" t="s">
        <v>49</v>
      </c>
      <c r="E492" s="22">
        <v>30</v>
      </c>
      <c r="F492" s="22">
        <v>15</v>
      </c>
      <c r="G492" s="24">
        <f>$G$78</f>
        <v>3.6999999999999998E-2</v>
      </c>
      <c r="H492" s="24">
        <f t="shared" si="184"/>
        <v>1.1099999999999999</v>
      </c>
      <c r="I492" s="25"/>
      <c r="J492" s="24">
        <f t="shared" si="190"/>
        <v>0.55499999999999994</v>
      </c>
      <c r="K492" s="25"/>
      <c r="L492" s="24"/>
      <c r="M492" s="24"/>
      <c r="N492" s="24"/>
      <c r="O492" s="24"/>
      <c r="P492" s="24"/>
      <c r="Q492" s="24"/>
      <c r="R492" s="24"/>
      <c r="S492" s="26"/>
      <c r="T492" s="24"/>
      <c r="U492" s="27"/>
      <c r="V492" s="27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116"/>
      <c r="AJ492" s="117"/>
      <c r="AK492" s="117"/>
      <c r="AL492" s="117"/>
      <c r="AM492" s="116"/>
      <c r="AN492" s="117"/>
      <c r="AO492" s="146"/>
      <c r="AP492" s="116"/>
      <c r="AQ492" s="117"/>
    </row>
    <row r="493" spans="1:43" ht="25.5" customHeight="1">
      <c r="A493" s="114" t="s">
        <v>664</v>
      </c>
      <c r="B493" s="30" t="s">
        <v>665</v>
      </c>
      <c r="C493" s="115"/>
      <c r="D493" s="31"/>
      <c r="E493" s="22"/>
      <c r="F493" s="22"/>
      <c r="G493" s="24"/>
      <c r="H493" s="24"/>
      <c r="I493" s="25"/>
      <c r="J493" s="24"/>
      <c r="K493" s="25"/>
      <c r="L493" s="24"/>
      <c r="M493" s="24"/>
      <c r="N493" s="24"/>
      <c r="O493" s="24"/>
      <c r="P493" s="24"/>
      <c r="Q493" s="24"/>
      <c r="R493" s="24"/>
      <c r="S493" s="26"/>
      <c r="T493" s="24"/>
      <c r="U493" s="27"/>
      <c r="V493" s="27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116"/>
      <c r="AJ493" s="117"/>
      <c r="AK493" s="117"/>
      <c r="AL493" s="117"/>
      <c r="AM493" s="116"/>
      <c r="AN493" s="117"/>
      <c r="AO493" s="146"/>
      <c r="AP493" s="116"/>
      <c r="AQ493" s="117"/>
    </row>
    <row r="494" spans="1:43" ht="30.75" customHeight="1">
      <c r="A494" s="186" t="s">
        <v>666</v>
      </c>
      <c r="B494" s="181" t="s">
        <v>667</v>
      </c>
      <c r="C494" s="188" t="s">
        <v>178</v>
      </c>
      <c r="D494" s="31" t="s">
        <v>179</v>
      </c>
      <c r="E494" s="22">
        <v>15</v>
      </c>
      <c r="F494" s="22">
        <v>10</v>
      </c>
      <c r="G494" s="24">
        <f>$G$77</f>
        <v>4.5999999999999999E-2</v>
      </c>
      <c r="H494" s="24">
        <f t="shared" si="184"/>
        <v>0.69</v>
      </c>
      <c r="I494" s="25">
        <f>H494+H495</f>
        <v>2.7249999999999996</v>
      </c>
      <c r="J494" s="24">
        <f t="shared" si="190"/>
        <v>0.45999999999999996</v>
      </c>
      <c r="K494" s="25">
        <f>J494+J495</f>
        <v>1.94</v>
      </c>
      <c r="L494" s="24"/>
      <c r="M494" s="24"/>
      <c r="N494" s="24"/>
      <c r="O494" s="24">
        <f>I494*$Q$7</f>
        <v>4.0874999999999995E-2</v>
      </c>
      <c r="P494" s="24">
        <f>K494*$Q$7</f>
        <v>2.9099999999999997E-2</v>
      </c>
      <c r="Q494" s="24"/>
      <c r="R494" s="24">
        <f>I494*$T$7</f>
        <v>0.92649999999999999</v>
      </c>
      <c r="S494" s="26">
        <f>K494*$T$7</f>
        <v>0.65960000000000008</v>
      </c>
      <c r="T494" s="24"/>
      <c r="U494" s="27">
        <f>I494*$W$7</f>
        <v>2.7249999999999996E-4</v>
      </c>
      <c r="V494" s="27">
        <f>K494*$W$7</f>
        <v>1.94E-4</v>
      </c>
      <c r="W494" s="24"/>
      <c r="X494" s="24">
        <f>I494*$Z$7</f>
        <v>2.0748149999999996</v>
      </c>
      <c r="Y494" s="24">
        <f>K494*$Z$7</f>
        <v>1.4771159999999999</v>
      </c>
      <c r="Z494" s="24"/>
      <c r="AA494" s="24">
        <f>I494+O494+R494+U494+X494</f>
        <v>5.7674624999999988</v>
      </c>
      <c r="AB494" s="24">
        <f>K494+P494+S494+V494+Y494</f>
        <v>4.1060099999999995</v>
      </c>
      <c r="AC494" s="24">
        <f>AA494*$AE$7</f>
        <v>1.7302387499999996</v>
      </c>
      <c r="AD494" s="24">
        <f>AB494*$AE$7</f>
        <v>1.2318029999999998</v>
      </c>
      <c r="AE494" s="24"/>
      <c r="AF494" s="24">
        <f>(AA494+AC494)*$AH$7</f>
        <v>0.22493103749999996</v>
      </c>
      <c r="AG494" s="24">
        <f>(AB494+AD494)*$AH$7</f>
        <v>0.16013438999999996</v>
      </c>
      <c r="AH494" s="24"/>
      <c r="AI494" s="116">
        <v>8.11</v>
      </c>
      <c r="AJ494" s="117">
        <v>5.78</v>
      </c>
      <c r="AK494" s="117">
        <f>AI494*$AK$9</f>
        <v>8.5154999999999994</v>
      </c>
      <c r="AL494" s="117">
        <f>AJ494*$AL$9</f>
        <v>6.0690000000000008</v>
      </c>
      <c r="AM494" s="116">
        <f t="shared" ref="AM494:AN496" si="195">AK494*$AO$7</f>
        <v>1.7031000000000001</v>
      </c>
      <c r="AN494" s="117">
        <f t="shared" si="195"/>
        <v>1.2138000000000002</v>
      </c>
      <c r="AO494" s="146"/>
      <c r="AP494" s="116">
        <f t="shared" ref="AP494:AQ496" si="196">AK494+AM494</f>
        <v>10.218599999999999</v>
      </c>
      <c r="AQ494" s="117">
        <f t="shared" si="196"/>
        <v>7.2828000000000008</v>
      </c>
    </row>
    <row r="495" spans="1:43" ht="0.75" customHeight="1">
      <c r="A495" s="187"/>
      <c r="B495" s="182"/>
      <c r="C495" s="189"/>
      <c r="D495" s="31" t="s">
        <v>49</v>
      </c>
      <c r="E495" s="22">
        <v>55</v>
      </c>
      <c r="F495" s="22">
        <v>40</v>
      </c>
      <c r="G495" s="24">
        <f>$G$78</f>
        <v>3.6999999999999998E-2</v>
      </c>
      <c r="H495" s="24">
        <f t="shared" si="184"/>
        <v>2.0349999999999997</v>
      </c>
      <c r="I495" s="25"/>
      <c r="J495" s="24">
        <f t="shared" si="190"/>
        <v>1.48</v>
      </c>
      <c r="K495" s="25"/>
      <c r="L495" s="24"/>
      <c r="M495" s="24"/>
      <c r="N495" s="24"/>
      <c r="O495" s="24"/>
      <c r="P495" s="24"/>
      <c r="Q495" s="24"/>
      <c r="R495" s="24"/>
      <c r="S495" s="26"/>
      <c r="T495" s="24"/>
      <c r="U495" s="27"/>
      <c r="V495" s="27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116"/>
      <c r="AJ495" s="117"/>
      <c r="AK495" s="117">
        <f>AI495*$AK$9</f>
        <v>0</v>
      </c>
      <c r="AL495" s="117">
        <f>AJ495*$AL$9</f>
        <v>0</v>
      </c>
      <c r="AM495" s="116">
        <f t="shared" si="195"/>
        <v>0</v>
      </c>
      <c r="AN495" s="117">
        <f t="shared" si="195"/>
        <v>0</v>
      </c>
      <c r="AO495" s="146"/>
      <c r="AP495" s="116">
        <f t="shared" si="196"/>
        <v>0</v>
      </c>
      <c r="AQ495" s="117">
        <f t="shared" si="196"/>
        <v>0</v>
      </c>
    </row>
    <row r="496" spans="1:43" ht="28.5" customHeight="1">
      <c r="A496" s="186" t="s">
        <v>668</v>
      </c>
      <c r="B496" s="181" t="s">
        <v>669</v>
      </c>
      <c r="C496" s="188" t="s">
        <v>178</v>
      </c>
      <c r="D496" s="31" t="s">
        <v>179</v>
      </c>
      <c r="E496" s="22">
        <v>15</v>
      </c>
      <c r="F496" s="22">
        <v>10</v>
      </c>
      <c r="G496" s="24">
        <f>$G$77</f>
        <v>4.5999999999999999E-2</v>
      </c>
      <c r="H496" s="24">
        <f t="shared" si="184"/>
        <v>0.69</v>
      </c>
      <c r="I496" s="25">
        <f>H496+H497</f>
        <v>2.9099999999999997</v>
      </c>
      <c r="J496" s="24">
        <f t="shared" si="190"/>
        <v>0.45999999999999996</v>
      </c>
      <c r="K496" s="25">
        <f>J496+J497</f>
        <v>2.125</v>
      </c>
      <c r="L496" s="24"/>
      <c r="M496" s="24"/>
      <c r="N496" s="24"/>
      <c r="O496" s="24">
        <f>I496*$Q$7</f>
        <v>4.3649999999999994E-2</v>
      </c>
      <c r="P496" s="24">
        <f>K496*$Q$7</f>
        <v>3.1875000000000001E-2</v>
      </c>
      <c r="Q496" s="24"/>
      <c r="R496" s="24">
        <f>I496*$T$7</f>
        <v>0.98939999999999995</v>
      </c>
      <c r="S496" s="26">
        <f>K496*$T$7</f>
        <v>0.72250000000000003</v>
      </c>
      <c r="T496" s="24"/>
      <c r="U496" s="27">
        <f>I496*$W$7</f>
        <v>2.9099999999999997E-4</v>
      </c>
      <c r="V496" s="27">
        <f>K496*$W$7</f>
        <v>2.1250000000000002E-4</v>
      </c>
      <c r="W496" s="24"/>
      <c r="X496" s="24">
        <f>I496*$Z$7</f>
        <v>2.2156739999999995</v>
      </c>
      <c r="Y496" s="24">
        <f>K496*$Z$7</f>
        <v>1.6179749999999999</v>
      </c>
      <c r="Z496" s="24"/>
      <c r="AA496" s="24">
        <f>I496+O496+R496+U496+X496</f>
        <v>6.1590149999999984</v>
      </c>
      <c r="AB496" s="24">
        <f>K496+P496+S496+V496+Y496</f>
        <v>4.4975624999999999</v>
      </c>
      <c r="AC496" s="24">
        <f>AA496*$AE$7</f>
        <v>1.8477044999999994</v>
      </c>
      <c r="AD496" s="24">
        <f>AB496*$AE$7</f>
        <v>1.34926875</v>
      </c>
      <c r="AE496" s="24"/>
      <c r="AF496" s="24">
        <f>(AA496+AC496)*$AH$7</f>
        <v>0.24020158499999991</v>
      </c>
      <c r="AG496" s="24">
        <f>(AB496+AD496)*$AH$7</f>
        <v>0.1754049375</v>
      </c>
      <c r="AH496" s="24"/>
      <c r="AI496" s="116">
        <v>8.66</v>
      </c>
      <c r="AJ496" s="117">
        <v>6.32</v>
      </c>
      <c r="AK496" s="117">
        <f>AI496*$AK$9</f>
        <v>9.093</v>
      </c>
      <c r="AL496" s="117">
        <f>AJ496*$AL$9</f>
        <v>6.636000000000001</v>
      </c>
      <c r="AM496" s="116">
        <f t="shared" si="195"/>
        <v>1.8186</v>
      </c>
      <c r="AN496" s="117">
        <f t="shared" si="195"/>
        <v>1.3272000000000004</v>
      </c>
      <c r="AO496" s="146"/>
      <c r="AP496" s="116">
        <f t="shared" si="196"/>
        <v>10.9116</v>
      </c>
      <c r="AQ496" s="117">
        <f t="shared" si="196"/>
        <v>7.9632000000000014</v>
      </c>
    </row>
    <row r="497" spans="1:43" ht="51.75" hidden="1" customHeight="1">
      <c r="A497" s="187"/>
      <c r="B497" s="182"/>
      <c r="C497" s="189"/>
      <c r="D497" s="31" t="s">
        <v>49</v>
      </c>
      <c r="E497" s="22">
        <v>60</v>
      </c>
      <c r="F497" s="22">
        <v>45</v>
      </c>
      <c r="G497" s="24">
        <f>$G$78</f>
        <v>3.6999999999999998E-2</v>
      </c>
      <c r="H497" s="24">
        <f t="shared" si="184"/>
        <v>2.2199999999999998</v>
      </c>
      <c r="I497" s="25"/>
      <c r="J497" s="24">
        <f t="shared" si="190"/>
        <v>1.6649999999999998</v>
      </c>
      <c r="K497" s="25"/>
      <c r="L497" s="24"/>
      <c r="M497" s="24"/>
      <c r="N497" s="24"/>
      <c r="O497" s="24"/>
      <c r="P497" s="24"/>
      <c r="Q497" s="24"/>
      <c r="R497" s="24"/>
      <c r="S497" s="26"/>
      <c r="T497" s="24"/>
      <c r="U497" s="27"/>
      <c r="V497" s="27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116"/>
      <c r="AJ497" s="117"/>
      <c r="AK497" s="117"/>
      <c r="AL497" s="117"/>
      <c r="AM497" s="116"/>
      <c r="AN497" s="117"/>
      <c r="AO497" s="146"/>
      <c r="AP497" s="116"/>
      <c r="AQ497" s="117"/>
    </row>
    <row r="498" spans="1:43" ht="52.5" customHeight="1">
      <c r="A498" s="186" t="s">
        <v>670</v>
      </c>
      <c r="B498" s="181" t="s">
        <v>671</v>
      </c>
      <c r="C498" s="188" t="s">
        <v>178</v>
      </c>
      <c r="D498" s="31" t="s">
        <v>179</v>
      </c>
      <c r="E498" s="22">
        <v>40</v>
      </c>
      <c r="F498" s="22">
        <v>30</v>
      </c>
      <c r="G498" s="24">
        <f>$G$77</f>
        <v>4.5999999999999999E-2</v>
      </c>
      <c r="H498" s="24">
        <f t="shared" si="184"/>
        <v>1.8399999999999999</v>
      </c>
      <c r="I498" s="25">
        <f>H498+H499</f>
        <v>4.0599999999999996</v>
      </c>
      <c r="J498" s="24">
        <f t="shared" si="190"/>
        <v>1.38</v>
      </c>
      <c r="K498" s="25">
        <f>J498+J499</f>
        <v>3.2299999999999995</v>
      </c>
      <c r="L498" s="24"/>
      <c r="M498" s="24"/>
      <c r="N498" s="24"/>
      <c r="O498" s="24">
        <f>I498*$Q$7</f>
        <v>6.0899999999999989E-2</v>
      </c>
      <c r="P498" s="24">
        <f>K498*$Q$7</f>
        <v>4.8449999999999993E-2</v>
      </c>
      <c r="Q498" s="24"/>
      <c r="R498" s="24">
        <f>I498*$T$7</f>
        <v>1.3804000000000001</v>
      </c>
      <c r="S498" s="26">
        <f>K498*$T$7</f>
        <v>1.0981999999999998</v>
      </c>
      <c r="T498" s="24"/>
      <c r="U498" s="27">
        <f>I498*$W$7</f>
        <v>4.06E-4</v>
      </c>
      <c r="V498" s="27">
        <f>K498*$W$7</f>
        <v>3.2299999999999999E-4</v>
      </c>
      <c r="W498" s="24"/>
      <c r="X498" s="24">
        <f>I498*$Z$7</f>
        <v>3.0912839999999995</v>
      </c>
      <c r="Y498" s="24">
        <f>K498*$Z$7</f>
        <v>2.4593219999999993</v>
      </c>
      <c r="Z498" s="24"/>
      <c r="AA498" s="24">
        <f>I498+O498+R498+U498+X498</f>
        <v>8.5929899999999986</v>
      </c>
      <c r="AB498" s="24">
        <f>K498+P498+S498+V498+Y498</f>
        <v>6.8362949999999989</v>
      </c>
      <c r="AC498" s="24">
        <f>AA498*$AE$7</f>
        <v>2.5778969999999997</v>
      </c>
      <c r="AD498" s="24">
        <f>AB498*$AE$7</f>
        <v>2.0508884999999997</v>
      </c>
      <c r="AE498" s="24"/>
      <c r="AF498" s="24">
        <f>(AA498+AC498)*$AH$7</f>
        <v>0.33512660999999994</v>
      </c>
      <c r="AG498" s="24">
        <f>(AB498+AD498)*$AH$7</f>
        <v>0.26661550499999997</v>
      </c>
      <c r="AH498" s="24"/>
      <c r="AI498" s="116">
        <v>12.09</v>
      </c>
      <c r="AJ498" s="117">
        <v>9.61</v>
      </c>
      <c r="AK498" s="117">
        <f>AI498*$AK$9</f>
        <v>12.6945</v>
      </c>
      <c r="AL498" s="117">
        <f>AJ498*$AL$9</f>
        <v>10.0905</v>
      </c>
      <c r="AM498" s="116">
        <f>AK498*$AO$7</f>
        <v>2.5388999999999999</v>
      </c>
      <c r="AN498" s="117">
        <f>AL498*$AO$7</f>
        <v>2.0181</v>
      </c>
      <c r="AO498" s="146"/>
      <c r="AP498" s="116">
        <f>AK498+AM498</f>
        <v>15.2334</v>
      </c>
      <c r="AQ498" s="117">
        <f>AL498+AN498</f>
        <v>12.108600000000001</v>
      </c>
    </row>
    <row r="499" spans="1:43" ht="51.75" hidden="1" customHeight="1">
      <c r="A499" s="187"/>
      <c r="B499" s="182"/>
      <c r="C499" s="189"/>
      <c r="D499" s="31" t="s">
        <v>49</v>
      </c>
      <c r="E499" s="22">
        <v>60</v>
      </c>
      <c r="F499" s="22">
        <v>50</v>
      </c>
      <c r="G499" s="24">
        <f>$G$78</f>
        <v>3.6999999999999998E-2</v>
      </c>
      <c r="H499" s="24">
        <f t="shared" si="184"/>
        <v>2.2199999999999998</v>
      </c>
      <c r="I499" s="25"/>
      <c r="J499" s="24">
        <f t="shared" si="190"/>
        <v>1.8499999999999999</v>
      </c>
      <c r="K499" s="25"/>
      <c r="L499" s="24"/>
      <c r="M499" s="24"/>
      <c r="N499" s="24"/>
      <c r="O499" s="24"/>
      <c r="P499" s="24"/>
      <c r="Q499" s="24"/>
      <c r="R499" s="24"/>
      <c r="S499" s="26"/>
      <c r="T499" s="24"/>
      <c r="U499" s="27"/>
      <c r="V499" s="27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116"/>
      <c r="AJ499" s="117"/>
      <c r="AK499" s="117"/>
      <c r="AL499" s="117"/>
      <c r="AM499" s="116"/>
      <c r="AN499" s="117"/>
      <c r="AO499" s="146"/>
      <c r="AP499" s="116"/>
      <c r="AQ499" s="117"/>
    </row>
    <row r="500" spans="1:43">
      <c r="A500" s="114" t="s">
        <v>672</v>
      </c>
      <c r="B500" s="30" t="s">
        <v>673</v>
      </c>
      <c r="C500" s="115"/>
      <c r="D500" s="31"/>
      <c r="E500" s="22"/>
      <c r="F500" s="22"/>
      <c r="G500" s="24"/>
      <c r="H500" s="24"/>
      <c r="I500" s="25"/>
      <c r="J500" s="24"/>
      <c r="K500" s="25"/>
      <c r="L500" s="24"/>
      <c r="M500" s="24"/>
      <c r="N500" s="24"/>
      <c r="O500" s="24"/>
      <c r="P500" s="24"/>
      <c r="Q500" s="24"/>
      <c r="R500" s="24"/>
      <c r="S500" s="26"/>
      <c r="T500" s="24"/>
      <c r="U500" s="27"/>
      <c r="V500" s="27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116"/>
      <c r="AJ500" s="117"/>
      <c r="AK500" s="117"/>
      <c r="AL500" s="117"/>
      <c r="AM500" s="116"/>
      <c r="AN500" s="117"/>
      <c r="AO500" s="146"/>
      <c r="AP500" s="116"/>
      <c r="AQ500" s="117"/>
    </row>
    <row r="501" spans="1:43" ht="32.25" customHeight="1">
      <c r="A501" s="186" t="s">
        <v>674</v>
      </c>
      <c r="B501" s="181" t="s">
        <v>675</v>
      </c>
      <c r="C501" s="188" t="s">
        <v>178</v>
      </c>
      <c r="D501" s="31" t="s">
        <v>179</v>
      </c>
      <c r="E501" s="22">
        <v>20</v>
      </c>
      <c r="F501" s="22">
        <v>10</v>
      </c>
      <c r="G501" s="24">
        <f>$G$77</f>
        <v>4.5999999999999999E-2</v>
      </c>
      <c r="H501" s="24">
        <f t="shared" si="184"/>
        <v>0.91999999999999993</v>
      </c>
      <c r="I501" s="25">
        <f>H501+H502</f>
        <v>3.6949999999999998</v>
      </c>
      <c r="J501" s="24">
        <f t="shared" si="190"/>
        <v>0.45999999999999996</v>
      </c>
      <c r="K501" s="25">
        <f>J501+J502</f>
        <v>2.8649999999999998</v>
      </c>
      <c r="L501" s="24"/>
      <c r="M501" s="24"/>
      <c r="N501" s="24"/>
      <c r="O501" s="24">
        <f>I501*$Q$7</f>
        <v>5.5424999999999995E-2</v>
      </c>
      <c r="P501" s="24">
        <f>K501*$Q$7</f>
        <v>4.2974999999999992E-2</v>
      </c>
      <c r="Q501" s="24"/>
      <c r="R501" s="24">
        <f>I501*$T$7</f>
        <v>1.2563</v>
      </c>
      <c r="S501" s="26">
        <f>K501*$T$7</f>
        <v>0.97409999999999997</v>
      </c>
      <c r="T501" s="24"/>
      <c r="U501" s="27">
        <f>I501*$W$7</f>
        <v>3.6949999999999998E-4</v>
      </c>
      <c r="V501" s="27">
        <f>K501*$W$7</f>
        <v>2.8649999999999997E-4</v>
      </c>
      <c r="W501" s="24"/>
      <c r="X501" s="24">
        <f>I501*$Z$7</f>
        <v>2.8133729999999999</v>
      </c>
      <c r="Y501" s="24">
        <f>K501*$Z$7</f>
        <v>2.1814109999999998</v>
      </c>
      <c r="Z501" s="24"/>
      <c r="AA501" s="24">
        <f>I501+O501+R501+U501+X501</f>
        <v>7.8204674999999995</v>
      </c>
      <c r="AB501" s="24">
        <f>K501+P501+S501+V501+Y501</f>
        <v>6.0637724999999998</v>
      </c>
      <c r="AC501" s="24">
        <f>AA501*$AE$7</f>
        <v>2.3461402499999999</v>
      </c>
      <c r="AD501" s="24">
        <f>AB501*$AE$7</f>
        <v>1.8191317499999999</v>
      </c>
      <c r="AE501" s="24"/>
      <c r="AF501" s="24">
        <f>(AA501+AC501)*$AH$7</f>
        <v>0.30499823249999997</v>
      </c>
      <c r="AG501" s="24">
        <f>(AB501+AD501)*$AH$7</f>
        <v>0.23648712749999998</v>
      </c>
      <c r="AH501" s="24"/>
      <c r="AI501" s="116">
        <v>10.99</v>
      </c>
      <c r="AJ501" s="117">
        <v>8.5299999999999994</v>
      </c>
      <c r="AK501" s="117">
        <f>AI501*$AK$9</f>
        <v>11.5395</v>
      </c>
      <c r="AL501" s="117">
        <f>AJ501*$AL$9</f>
        <v>8.9565000000000001</v>
      </c>
      <c r="AM501" s="116">
        <f>AK501*$AO$7</f>
        <v>2.3079000000000001</v>
      </c>
      <c r="AN501" s="117">
        <f>AL501*$AO$7</f>
        <v>1.7913000000000001</v>
      </c>
      <c r="AO501" s="146"/>
      <c r="AP501" s="116">
        <f>AK501+AM501</f>
        <v>13.8474</v>
      </c>
      <c r="AQ501" s="117">
        <f>AL501+AN501</f>
        <v>10.7478</v>
      </c>
    </row>
    <row r="502" spans="1:43" ht="0.75" customHeight="1">
      <c r="A502" s="187"/>
      <c r="B502" s="182"/>
      <c r="C502" s="189"/>
      <c r="D502" s="31" t="s">
        <v>49</v>
      </c>
      <c r="E502" s="22">
        <v>75</v>
      </c>
      <c r="F502" s="22">
        <v>65</v>
      </c>
      <c r="G502" s="24">
        <f>$G$78</f>
        <v>3.6999999999999998E-2</v>
      </c>
      <c r="H502" s="24">
        <f t="shared" si="184"/>
        <v>2.7749999999999999</v>
      </c>
      <c r="I502" s="25"/>
      <c r="J502" s="24">
        <f t="shared" si="190"/>
        <v>2.4049999999999998</v>
      </c>
      <c r="K502" s="25"/>
      <c r="L502" s="24"/>
      <c r="M502" s="24"/>
      <c r="N502" s="24"/>
      <c r="O502" s="24"/>
      <c r="P502" s="24"/>
      <c r="Q502" s="24"/>
      <c r="R502" s="24"/>
      <c r="S502" s="26"/>
      <c r="T502" s="24"/>
      <c r="U502" s="27"/>
      <c r="V502" s="27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116"/>
      <c r="AJ502" s="117"/>
      <c r="AK502" s="117"/>
      <c r="AL502" s="117"/>
      <c r="AM502" s="116"/>
      <c r="AN502" s="117"/>
      <c r="AO502" s="146"/>
      <c r="AP502" s="116"/>
      <c r="AQ502" s="117"/>
    </row>
    <row r="503" spans="1:43">
      <c r="A503" s="114" t="s">
        <v>676</v>
      </c>
      <c r="B503" s="30" t="s">
        <v>677</v>
      </c>
      <c r="C503" s="115"/>
      <c r="D503" s="31"/>
      <c r="E503" s="22"/>
      <c r="F503" s="22"/>
      <c r="G503" s="24"/>
      <c r="H503" s="24"/>
      <c r="I503" s="25"/>
      <c r="J503" s="24"/>
      <c r="K503" s="25"/>
      <c r="L503" s="24"/>
      <c r="M503" s="24"/>
      <c r="N503" s="24"/>
      <c r="O503" s="24"/>
      <c r="P503" s="24"/>
      <c r="Q503" s="24"/>
      <c r="R503" s="24"/>
      <c r="S503" s="26"/>
      <c r="T503" s="24"/>
      <c r="U503" s="27"/>
      <c r="V503" s="27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116"/>
      <c r="AJ503" s="117"/>
      <c r="AK503" s="117"/>
      <c r="AL503" s="117"/>
      <c r="AM503" s="116"/>
      <c r="AN503" s="117"/>
      <c r="AO503" s="146"/>
      <c r="AP503" s="116"/>
      <c r="AQ503" s="117"/>
    </row>
    <row r="504" spans="1:43" ht="29.25" customHeight="1">
      <c r="A504" s="186" t="s">
        <v>678</v>
      </c>
      <c r="B504" s="181" t="s">
        <v>679</v>
      </c>
      <c r="C504" s="188" t="s">
        <v>178</v>
      </c>
      <c r="D504" s="31" t="s">
        <v>179</v>
      </c>
      <c r="E504" s="22">
        <v>15</v>
      </c>
      <c r="F504" s="22">
        <v>10</v>
      </c>
      <c r="G504" s="24">
        <f>$G$77</f>
        <v>4.5999999999999999E-2</v>
      </c>
      <c r="H504" s="24">
        <f t="shared" si="184"/>
        <v>0.69</v>
      </c>
      <c r="I504" s="25">
        <f>H504+H505</f>
        <v>1.6149999999999998</v>
      </c>
      <c r="J504" s="24">
        <f t="shared" si="190"/>
        <v>0.45999999999999996</v>
      </c>
      <c r="K504" s="25">
        <f>J504+J505</f>
        <v>1.2</v>
      </c>
      <c r="L504" s="24"/>
      <c r="M504" s="24"/>
      <c r="N504" s="24"/>
      <c r="O504" s="24">
        <f>I504*$Q$7</f>
        <v>2.4224999999999997E-2</v>
      </c>
      <c r="P504" s="24">
        <f>K504*$Q$7</f>
        <v>1.7999999999999999E-2</v>
      </c>
      <c r="Q504" s="24"/>
      <c r="R504" s="24">
        <f>I504*$T$7</f>
        <v>0.54909999999999992</v>
      </c>
      <c r="S504" s="26">
        <f>K504*$T$7</f>
        <v>0.40800000000000003</v>
      </c>
      <c r="T504" s="24"/>
      <c r="U504" s="27">
        <f>I504*$W$7</f>
        <v>1.615E-4</v>
      </c>
      <c r="V504" s="27">
        <f>K504*$W$7</f>
        <v>1.2E-4</v>
      </c>
      <c r="W504" s="24"/>
      <c r="X504" s="24">
        <f>I504*$Z$7</f>
        <v>1.2296609999999997</v>
      </c>
      <c r="Y504" s="24">
        <f>K504*$Z$7</f>
        <v>0.91367999999999994</v>
      </c>
      <c r="Z504" s="24"/>
      <c r="AA504" s="24">
        <f>I504+O504+R504+U504+X504</f>
        <v>3.4181474999999995</v>
      </c>
      <c r="AB504" s="24">
        <f>K504+P504+S504+V504+Y504</f>
        <v>2.5397999999999996</v>
      </c>
      <c r="AC504" s="24">
        <f>AA504*$AE$7</f>
        <v>1.0254442499999998</v>
      </c>
      <c r="AD504" s="24">
        <f>AB504*$AE$7</f>
        <v>0.76193999999999984</v>
      </c>
      <c r="AE504" s="24"/>
      <c r="AF504" s="24">
        <f>(AA504+AC504)*$AH$7</f>
        <v>0.13330775249999999</v>
      </c>
      <c r="AG504" s="24">
        <f>(AB504+AD504)*$AH$7</f>
        <v>9.9052199999999993E-2</v>
      </c>
      <c r="AH504" s="24"/>
      <c r="AI504" s="116">
        <v>4.8099999999999996</v>
      </c>
      <c r="AJ504" s="117">
        <v>3.57</v>
      </c>
      <c r="AK504" s="117">
        <f>AI504*$AK$9</f>
        <v>5.0504999999999995</v>
      </c>
      <c r="AL504" s="117">
        <f>AJ504*$AL$9</f>
        <v>3.7484999999999999</v>
      </c>
      <c r="AM504" s="116">
        <f t="shared" ref="AM504:AN508" si="197">AK504*$AO$7</f>
        <v>1.0101</v>
      </c>
      <c r="AN504" s="117">
        <f t="shared" si="197"/>
        <v>0.74970000000000003</v>
      </c>
      <c r="AO504" s="146"/>
      <c r="AP504" s="116">
        <f t="shared" ref="AP504:AQ508" si="198">AK504+AM504</f>
        <v>6.0605999999999991</v>
      </c>
      <c r="AQ504" s="117">
        <f t="shared" si="198"/>
        <v>4.4981999999999998</v>
      </c>
    </row>
    <row r="505" spans="1:43" ht="51.75" hidden="1" customHeight="1">
      <c r="A505" s="187"/>
      <c r="B505" s="182"/>
      <c r="C505" s="189"/>
      <c r="D505" s="31" t="s">
        <v>49</v>
      </c>
      <c r="E505" s="22">
        <v>25</v>
      </c>
      <c r="F505" s="22">
        <v>20</v>
      </c>
      <c r="G505" s="24">
        <f>$G$78</f>
        <v>3.6999999999999998E-2</v>
      </c>
      <c r="H505" s="24">
        <f t="shared" si="184"/>
        <v>0.92499999999999993</v>
      </c>
      <c r="I505" s="25"/>
      <c r="J505" s="24">
        <f t="shared" si="190"/>
        <v>0.74</v>
      </c>
      <c r="K505" s="25"/>
      <c r="L505" s="24"/>
      <c r="M505" s="24"/>
      <c r="N505" s="24"/>
      <c r="O505" s="24"/>
      <c r="P505" s="24"/>
      <c r="Q505" s="24"/>
      <c r="R505" s="24"/>
      <c r="S505" s="26"/>
      <c r="T505" s="24"/>
      <c r="U505" s="27"/>
      <c r="V505" s="27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116"/>
      <c r="AJ505" s="117"/>
      <c r="AK505" s="117">
        <f>AI505*$AK$9</f>
        <v>0</v>
      </c>
      <c r="AL505" s="117">
        <f>AJ505*$AL$9</f>
        <v>0</v>
      </c>
      <c r="AM505" s="116">
        <f t="shared" si="197"/>
        <v>0</v>
      </c>
      <c r="AN505" s="117">
        <f t="shared" si="197"/>
        <v>0</v>
      </c>
      <c r="AO505" s="146"/>
      <c r="AP505" s="116">
        <f t="shared" si="198"/>
        <v>0</v>
      </c>
      <c r="AQ505" s="117">
        <f t="shared" si="198"/>
        <v>0</v>
      </c>
    </row>
    <row r="506" spans="1:43" ht="41.25" customHeight="1">
      <c r="A506" s="186" t="s">
        <v>680</v>
      </c>
      <c r="B506" s="181" t="s">
        <v>681</v>
      </c>
      <c r="C506" s="188" t="s">
        <v>178</v>
      </c>
      <c r="D506" s="31" t="s">
        <v>179</v>
      </c>
      <c r="E506" s="22">
        <v>60</v>
      </c>
      <c r="F506" s="22">
        <v>40</v>
      </c>
      <c r="G506" s="24">
        <f>$G$77</f>
        <v>4.5999999999999999E-2</v>
      </c>
      <c r="H506" s="24">
        <f t="shared" si="184"/>
        <v>2.76</v>
      </c>
      <c r="I506" s="25">
        <f>H506+H507</f>
        <v>3.6849999999999996</v>
      </c>
      <c r="J506" s="24">
        <f t="shared" si="190"/>
        <v>1.8399999999999999</v>
      </c>
      <c r="K506" s="25">
        <f>J506+J507</f>
        <v>2.3949999999999996</v>
      </c>
      <c r="L506" s="24"/>
      <c r="M506" s="24"/>
      <c r="N506" s="24"/>
      <c r="O506" s="24">
        <f>I506*$Q$7</f>
        <v>5.5274999999999991E-2</v>
      </c>
      <c r="P506" s="24">
        <f>K506*$Q$7</f>
        <v>3.5924999999999992E-2</v>
      </c>
      <c r="Q506" s="24"/>
      <c r="R506" s="24">
        <f>I506*$T$7</f>
        <v>1.2528999999999999</v>
      </c>
      <c r="S506" s="26">
        <f>K506*$T$7</f>
        <v>0.81429999999999991</v>
      </c>
      <c r="T506" s="24"/>
      <c r="U506" s="27">
        <f>I506*$W$7</f>
        <v>3.6849999999999996E-4</v>
      </c>
      <c r="V506" s="27">
        <f>K506*$W$7</f>
        <v>2.3949999999999997E-4</v>
      </c>
      <c r="W506" s="24"/>
      <c r="X506" s="24">
        <f>I506*$Z$7</f>
        <v>2.8057589999999997</v>
      </c>
      <c r="Y506" s="24">
        <f>K506*$Z$7</f>
        <v>1.8235529999999995</v>
      </c>
      <c r="Z506" s="24"/>
      <c r="AA506" s="24">
        <f>I506+O506+R506+U506+X506</f>
        <v>7.7993024999999996</v>
      </c>
      <c r="AB506" s="24">
        <f>K506+P506+S506+V506+Y506</f>
        <v>5.0690174999999993</v>
      </c>
      <c r="AC506" s="24">
        <f>AA506*$AE$7</f>
        <v>2.3397907499999997</v>
      </c>
      <c r="AD506" s="24">
        <f>AB506*$AE$7</f>
        <v>1.5207052499999998</v>
      </c>
      <c r="AE506" s="24"/>
      <c r="AF506" s="24">
        <f>(AA506+AC506)*$AH$7</f>
        <v>0.30417279749999993</v>
      </c>
      <c r="AG506" s="24">
        <f>(AB506+AD506)*$AH$7</f>
        <v>0.19769168249999997</v>
      </c>
      <c r="AH506" s="24"/>
      <c r="AI506" s="116">
        <v>10.96</v>
      </c>
      <c r="AJ506" s="117">
        <v>7.13</v>
      </c>
      <c r="AK506" s="117">
        <f>AI506*$AK$9</f>
        <v>11.508000000000001</v>
      </c>
      <c r="AL506" s="117">
        <f>AJ506*$AL$9</f>
        <v>7.4865000000000004</v>
      </c>
      <c r="AM506" s="116">
        <f t="shared" si="197"/>
        <v>2.3016000000000001</v>
      </c>
      <c r="AN506" s="117">
        <f t="shared" si="197"/>
        <v>1.4973000000000001</v>
      </c>
      <c r="AO506" s="146"/>
      <c r="AP506" s="116">
        <f t="shared" si="198"/>
        <v>13.809600000000001</v>
      </c>
      <c r="AQ506" s="117">
        <f t="shared" si="198"/>
        <v>8.9838000000000005</v>
      </c>
    </row>
    <row r="507" spans="1:43" ht="51.75" hidden="1" customHeight="1">
      <c r="A507" s="187"/>
      <c r="B507" s="182"/>
      <c r="C507" s="189"/>
      <c r="D507" s="31" t="s">
        <v>49</v>
      </c>
      <c r="E507" s="22">
        <v>25</v>
      </c>
      <c r="F507" s="22">
        <v>15</v>
      </c>
      <c r="G507" s="24">
        <f>$G$78</f>
        <v>3.6999999999999998E-2</v>
      </c>
      <c r="H507" s="24">
        <f t="shared" si="184"/>
        <v>0.92499999999999993</v>
      </c>
      <c r="I507" s="25"/>
      <c r="J507" s="24">
        <f t="shared" si="190"/>
        <v>0.55499999999999994</v>
      </c>
      <c r="K507" s="25"/>
      <c r="L507" s="24"/>
      <c r="M507" s="24"/>
      <c r="N507" s="24"/>
      <c r="O507" s="24"/>
      <c r="P507" s="24"/>
      <c r="Q507" s="24"/>
      <c r="R507" s="24"/>
      <c r="S507" s="26"/>
      <c r="T507" s="24"/>
      <c r="U507" s="27"/>
      <c r="V507" s="27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116"/>
      <c r="AJ507" s="117"/>
      <c r="AK507" s="117">
        <f>AI507*$AK$9</f>
        <v>0</v>
      </c>
      <c r="AL507" s="117">
        <f>AJ507*$AL$9</f>
        <v>0</v>
      </c>
      <c r="AM507" s="116">
        <f t="shared" si="197"/>
        <v>0</v>
      </c>
      <c r="AN507" s="117">
        <f t="shared" si="197"/>
        <v>0</v>
      </c>
      <c r="AO507" s="146"/>
      <c r="AP507" s="116">
        <f t="shared" si="198"/>
        <v>0</v>
      </c>
      <c r="AQ507" s="117">
        <f t="shared" si="198"/>
        <v>0</v>
      </c>
    </row>
    <row r="508" spans="1:43" ht="41.25" customHeight="1">
      <c r="A508" s="186" t="s">
        <v>682</v>
      </c>
      <c r="B508" s="181" t="s">
        <v>683</v>
      </c>
      <c r="C508" s="188" t="s">
        <v>178</v>
      </c>
      <c r="D508" s="31" t="s">
        <v>179</v>
      </c>
      <c r="E508" s="22">
        <v>40</v>
      </c>
      <c r="F508" s="22">
        <v>30</v>
      </c>
      <c r="G508" s="24">
        <f>$G$77</f>
        <v>4.5999999999999999E-2</v>
      </c>
      <c r="H508" s="24">
        <f t="shared" si="184"/>
        <v>1.8399999999999999</v>
      </c>
      <c r="I508" s="25">
        <f>H508+H509</f>
        <v>2.3949999999999996</v>
      </c>
      <c r="J508" s="24">
        <f t="shared" si="190"/>
        <v>1.38</v>
      </c>
      <c r="K508" s="25">
        <f>J508+J509</f>
        <v>1.75</v>
      </c>
      <c r="L508" s="24"/>
      <c r="M508" s="24"/>
      <c r="N508" s="24"/>
      <c r="O508" s="24">
        <f>I508*$Q$7</f>
        <v>3.5924999999999992E-2</v>
      </c>
      <c r="P508" s="24">
        <f>K508*$Q$7</f>
        <v>2.6249999999999999E-2</v>
      </c>
      <c r="Q508" s="24"/>
      <c r="R508" s="24">
        <f>I508*$T$7</f>
        <v>0.81429999999999991</v>
      </c>
      <c r="S508" s="26">
        <f>K508*$T$7</f>
        <v>0.59500000000000008</v>
      </c>
      <c r="T508" s="24"/>
      <c r="U508" s="27">
        <f>I508*$W$7</f>
        <v>2.3949999999999997E-4</v>
      </c>
      <c r="V508" s="27">
        <f>K508*$W$7</f>
        <v>1.75E-4</v>
      </c>
      <c r="W508" s="24"/>
      <c r="X508" s="24">
        <f>I508*$Z$7</f>
        <v>1.8235529999999995</v>
      </c>
      <c r="Y508" s="24">
        <f>K508*$Z$7</f>
        <v>1.3324499999999999</v>
      </c>
      <c r="Z508" s="24"/>
      <c r="AA508" s="24">
        <f>I508+O508+R508+U508+X508</f>
        <v>5.0690174999999993</v>
      </c>
      <c r="AB508" s="24">
        <f>K508+P508+S508+V508+Y508</f>
        <v>3.703875</v>
      </c>
      <c r="AC508" s="24">
        <f>AA508*$AE$7</f>
        <v>1.5207052499999998</v>
      </c>
      <c r="AD508" s="24">
        <f>AB508*$AE$7</f>
        <v>1.1111625000000001</v>
      </c>
      <c r="AE508" s="24"/>
      <c r="AF508" s="24">
        <f>(AA508+AC508)*$AH$7</f>
        <v>0.19769168249999997</v>
      </c>
      <c r="AG508" s="24">
        <f>(AB508+AD508)*$AH$7</f>
        <v>0.14445112499999999</v>
      </c>
      <c r="AH508" s="24"/>
      <c r="AI508" s="116">
        <v>7.13</v>
      </c>
      <c r="AJ508" s="117">
        <v>5.21</v>
      </c>
      <c r="AK508" s="117">
        <f>AI508*$AK$9</f>
        <v>7.4865000000000004</v>
      </c>
      <c r="AL508" s="117">
        <f>AJ508*$AL$9</f>
        <v>5.4705000000000004</v>
      </c>
      <c r="AM508" s="116">
        <f t="shared" si="197"/>
        <v>1.4973000000000001</v>
      </c>
      <c r="AN508" s="117">
        <f t="shared" si="197"/>
        <v>1.0941000000000001</v>
      </c>
      <c r="AO508" s="146"/>
      <c r="AP508" s="116">
        <f t="shared" si="198"/>
        <v>8.9838000000000005</v>
      </c>
      <c r="AQ508" s="117">
        <f t="shared" si="198"/>
        <v>6.5646000000000004</v>
      </c>
    </row>
    <row r="509" spans="1:43" ht="51.75" hidden="1" customHeight="1">
      <c r="A509" s="187"/>
      <c r="B509" s="182"/>
      <c r="C509" s="189"/>
      <c r="D509" s="31" t="s">
        <v>49</v>
      </c>
      <c r="E509" s="22">
        <v>15</v>
      </c>
      <c r="F509" s="22">
        <v>10</v>
      </c>
      <c r="G509" s="24">
        <f>$G$78</f>
        <v>3.6999999999999998E-2</v>
      </c>
      <c r="H509" s="24">
        <f t="shared" si="184"/>
        <v>0.55499999999999994</v>
      </c>
      <c r="I509" s="25"/>
      <c r="J509" s="24">
        <f t="shared" si="190"/>
        <v>0.37</v>
      </c>
      <c r="K509" s="25"/>
      <c r="L509" s="24"/>
      <c r="M509" s="24"/>
      <c r="N509" s="24"/>
      <c r="O509" s="24"/>
      <c r="P509" s="24"/>
      <c r="Q509" s="24"/>
      <c r="R509" s="24"/>
      <c r="S509" s="26"/>
      <c r="T509" s="24"/>
      <c r="U509" s="27"/>
      <c r="V509" s="27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116"/>
      <c r="AJ509" s="117"/>
      <c r="AK509" s="117"/>
      <c r="AL509" s="117"/>
      <c r="AM509" s="116"/>
      <c r="AN509" s="117"/>
      <c r="AO509" s="146"/>
      <c r="AP509" s="116"/>
      <c r="AQ509" s="117"/>
    </row>
    <row r="510" spans="1:43">
      <c r="A510" s="114" t="s">
        <v>684</v>
      </c>
      <c r="B510" s="30" t="s">
        <v>685</v>
      </c>
      <c r="C510" s="115"/>
      <c r="D510" s="31"/>
      <c r="E510" s="22"/>
      <c r="F510" s="22"/>
      <c r="G510" s="24"/>
      <c r="H510" s="24"/>
      <c r="I510" s="25"/>
      <c r="J510" s="24"/>
      <c r="K510" s="25"/>
      <c r="L510" s="24"/>
      <c r="M510" s="24"/>
      <c r="N510" s="24"/>
      <c r="O510" s="24"/>
      <c r="P510" s="24"/>
      <c r="Q510" s="24"/>
      <c r="R510" s="24"/>
      <c r="S510" s="26"/>
      <c r="T510" s="24"/>
      <c r="U510" s="27"/>
      <c r="V510" s="27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116"/>
      <c r="AJ510" s="117"/>
      <c r="AK510" s="117"/>
      <c r="AL510" s="117"/>
      <c r="AM510" s="116"/>
      <c r="AN510" s="117"/>
      <c r="AO510" s="146"/>
      <c r="AP510" s="116"/>
      <c r="AQ510" s="117"/>
    </row>
    <row r="511" spans="1:43" ht="23.25" customHeight="1">
      <c r="A511" s="114" t="s">
        <v>686</v>
      </c>
      <c r="B511" s="30" t="s">
        <v>687</v>
      </c>
      <c r="C511" s="115" t="s">
        <v>178</v>
      </c>
      <c r="D511" s="31" t="s">
        <v>49</v>
      </c>
      <c r="E511" s="22">
        <v>5</v>
      </c>
      <c r="F511" s="22"/>
      <c r="G511" s="24">
        <f>$G$78</f>
        <v>3.6999999999999998E-2</v>
      </c>
      <c r="H511" s="24">
        <f t="shared" si="184"/>
        <v>0.185</v>
      </c>
      <c r="I511" s="25">
        <f>H511</f>
        <v>0.185</v>
      </c>
      <c r="J511" s="24">
        <f t="shared" si="190"/>
        <v>0</v>
      </c>
      <c r="K511" s="25">
        <f>J511</f>
        <v>0</v>
      </c>
      <c r="L511" s="24"/>
      <c r="M511" s="24"/>
      <c r="N511" s="24"/>
      <c r="O511" s="24">
        <f>I511*$Q$7</f>
        <v>2.7749999999999997E-3</v>
      </c>
      <c r="P511" s="24">
        <f>K511*$Q$7</f>
        <v>0</v>
      </c>
      <c r="Q511" s="24"/>
      <c r="R511" s="24">
        <f>I511*$T$7</f>
        <v>6.2899999999999998E-2</v>
      </c>
      <c r="S511" s="26">
        <f>K511*$T$7</f>
        <v>0</v>
      </c>
      <c r="T511" s="24"/>
      <c r="U511" s="27">
        <f>I511*$W$7</f>
        <v>1.8499999999999999E-5</v>
      </c>
      <c r="V511" s="27">
        <f>K511*$W$7</f>
        <v>0</v>
      </c>
      <c r="W511" s="24"/>
      <c r="X511" s="24">
        <f>I511*$Z$7</f>
        <v>0.14085899999999998</v>
      </c>
      <c r="Y511" s="24">
        <f>K511*$Z$7</f>
        <v>0</v>
      </c>
      <c r="Z511" s="24"/>
      <c r="AA511" s="24">
        <f>I511+O511+R511+U511+X511</f>
        <v>0.39155249999999997</v>
      </c>
      <c r="AB511" s="24">
        <f>K511+P511+S511+V511+Y511</f>
        <v>0</v>
      </c>
      <c r="AC511" s="24">
        <f>AA511*$AE$7</f>
        <v>0.11746574999999998</v>
      </c>
      <c r="AD511" s="24">
        <f>AB511*$AE$7</f>
        <v>0</v>
      </c>
      <c r="AE511" s="24"/>
      <c r="AF511" s="24">
        <f>(AA511+AC511)*$AH$7</f>
        <v>1.52705475E-2</v>
      </c>
      <c r="AG511" s="24">
        <f>(AB511+AD511)*$AH$7</f>
        <v>0</v>
      </c>
      <c r="AH511" s="24"/>
      <c r="AI511" s="116">
        <v>0.55000000000000004</v>
      </c>
      <c r="AJ511" s="117">
        <f>AB511+AD511+AG511</f>
        <v>0</v>
      </c>
      <c r="AK511" s="117">
        <f>AI511*$AK$9</f>
        <v>0.57750000000000012</v>
      </c>
      <c r="AL511" s="117">
        <f>AJ511*$AL$9</f>
        <v>0</v>
      </c>
      <c r="AM511" s="116">
        <f t="shared" ref="AM511:AN513" si="199">AK511*$AO$7</f>
        <v>0.11550000000000003</v>
      </c>
      <c r="AN511" s="117">
        <f t="shared" si="199"/>
        <v>0</v>
      </c>
      <c r="AO511" s="146"/>
      <c r="AP511" s="116">
        <f t="shared" ref="AP511:AQ513" si="200">AK511+AM511</f>
        <v>0.69300000000000017</v>
      </c>
      <c r="AQ511" s="117">
        <f t="shared" si="200"/>
        <v>0</v>
      </c>
    </row>
    <row r="512" spans="1:43" ht="30.75" customHeight="1">
      <c r="A512" s="114" t="s">
        <v>688</v>
      </c>
      <c r="B512" s="30" t="s">
        <v>689</v>
      </c>
      <c r="C512" s="115" t="s">
        <v>178</v>
      </c>
      <c r="D512" s="31" t="s">
        <v>49</v>
      </c>
      <c r="E512" s="22">
        <v>10</v>
      </c>
      <c r="F512" s="22">
        <v>5</v>
      </c>
      <c r="G512" s="24">
        <f>$G$78</f>
        <v>3.6999999999999998E-2</v>
      </c>
      <c r="H512" s="24">
        <f t="shared" si="184"/>
        <v>0.37</v>
      </c>
      <c r="I512" s="25">
        <f>H512</f>
        <v>0.37</v>
      </c>
      <c r="J512" s="24">
        <f t="shared" si="190"/>
        <v>0.185</v>
      </c>
      <c r="K512" s="25">
        <f>J512</f>
        <v>0.185</v>
      </c>
      <c r="L512" s="24"/>
      <c r="M512" s="24"/>
      <c r="N512" s="24"/>
      <c r="O512" s="24">
        <f>I512*$Q$7</f>
        <v>5.5499999999999994E-3</v>
      </c>
      <c r="P512" s="24">
        <f>K512*$Q$7</f>
        <v>2.7749999999999997E-3</v>
      </c>
      <c r="Q512" s="24"/>
      <c r="R512" s="24">
        <f>I512*$T$7</f>
        <v>0.1258</v>
      </c>
      <c r="S512" s="26">
        <f>K512*$T$7</f>
        <v>6.2899999999999998E-2</v>
      </c>
      <c r="T512" s="24"/>
      <c r="U512" s="27">
        <f>I512*$W$7</f>
        <v>3.6999999999999998E-5</v>
      </c>
      <c r="V512" s="27">
        <f>K512*$W$7</f>
        <v>1.8499999999999999E-5</v>
      </c>
      <c r="W512" s="24"/>
      <c r="X512" s="24">
        <f>I512*$Z$7</f>
        <v>0.28171799999999997</v>
      </c>
      <c r="Y512" s="24">
        <f>K512*$Z$7</f>
        <v>0.14085899999999998</v>
      </c>
      <c r="Z512" s="24"/>
      <c r="AA512" s="24">
        <f>I512+O512+R512+U512+X512</f>
        <v>0.78310499999999994</v>
      </c>
      <c r="AB512" s="24">
        <f>K512+P512+S512+V512+Y512</f>
        <v>0.39155249999999997</v>
      </c>
      <c r="AC512" s="24">
        <f>AA512*$AE$7</f>
        <v>0.23493149999999996</v>
      </c>
      <c r="AD512" s="24">
        <f>AB512*$AE$7</f>
        <v>0.11746574999999998</v>
      </c>
      <c r="AE512" s="24"/>
      <c r="AF512" s="24">
        <f>(AA512+AC512)*$AH$7</f>
        <v>3.0541095000000001E-2</v>
      </c>
      <c r="AG512" s="24">
        <f>(AB512+AD512)*$AH$7</f>
        <v>1.52705475E-2</v>
      </c>
      <c r="AH512" s="24"/>
      <c r="AI512" s="116">
        <v>1.1000000000000001</v>
      </c>
      <c r="AJ512" s="117">
        <v>0.55000000000000004</v>
      </c>
      <c r="AK512" s="117">
        <f>AI512*$AK$9</f>
        <v>1.1550000000000002</v>
      </c>
      <c r="AL512" s="117">
        <f>AJ512*$AL$9</f>
        <v>0.57750000000000012</v>
      </c>
      <c r="AM512" s="116">
        <f t="shared" si="199"/>
        <v>0.23100000000000007</v>
      </c>
      <c r="AN512" s="117">
        <f t="shared" si="199"/>
        <v>0.11550000000000003</v>
      </c>
      <c r="AO512" s="146"/>
      <c r="AP512" s="116">
        <f t="shared" si="200"/>
        <v>1.3860000000000003</v>
      </c>
      <c r="AQ512" s="117">
        <f t="shared" si="200"/>
        <v>0.69300000000000017</v>
      </c>
    </row>
    <row r="513" spans="1:43" ht="30.75" customHeight="1">
      <c r="A513" s="114" t="s">
        <v>690</v>
      </c>
      <c r="B513" s="30" t="s">
        <v>691</v>
      </c>
      <c r="C513" s="115" t="s">
        <v>439</v>
      </c>
      <c r="D513" s="31"/>
      <c r="E513" s="22"/>
      <c r="F513" s="22"/>
      <c r="G513" s="24"/>
      <c r="H513" s="24"/>
      <c r="I513" s="25"/>
      <c r="J513" s="24"/>
      <c r="K513" s="25"/>
      <c r="L513" s="24"/>
      <c r="M513" s="24"/>
      <c r="N513" s="24"/>
      <c r="O513" s="24"/>
      <c r="P513" s="24"/>
      <c r="Q513" s="24"/>
      <c r="R513" s="24"/>
      <c r="S513" s="26"/>
      <c r="T513" s="24"/>
      <c r="U513" s="27"/>
      <c r="V513" s="27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116">
        <v>1.65</v>
      </c>
      <c r="AJ513" s="117"/>
      <c r="AK513" s="117">
        <f>AI513*$AK$9</f>
        <v>1.7324999999999999</v>
      </c>
      <c r="AL513" s="117">
        <f>AJ513*$AL$9</f>
        <v>0</v>
      </c>
      <c r="AM513" s="116">
        <f t="shared" si="199"/>
        <v>0.34650000000000003</v>
      </c>
      <c r="AN513" s="117">
        <f t="shared" si="199"/>
        <v>0</v>
      </c>
      <c r="AO513" s="146"/>
      <c r="AP513" s="116">
        <f t="shared" si="200"/>
        <v>2.0789999999999997</v>
      </c>
      <c r="AQ513" s="117">
        <f t="shared" si="200"/>
        <v>0</v>
      </c>
    </row>
    <row r="514" spans="1:43" ht="30.75" customHeight="1">
      <c r="A514" s="114" t="s">
        <v>692</v>
      </c>
      <c r="B514" s="30" t="s">
        <v>693</v>
      </c>
      <c r="C514" s="115"/>
      <c r="D514" s="31"/>
      <c r="E514" s="22"/>
      <c r="F514" s="22"/>
      <c r="G514" s="24"/>
      <c r="H514" s="24"/>
      <c r="I514" s="25"/>
      <c r="J514" s="24"/>
      <c r="K514" s="25"/>
      <c r="L514" s="24"/>
      <c r="M514" s="24"/>
      <c r="N514" s="24"/>
      <c r="O514" s="24"/>
      <c r="P514" s="24"/>
      <c r="Q514" s="24"/>
      <c r="R514" s="24"/>
      <c r="S514" s="26"/>
      <c r="T514" s="24"/>
      <c r="U514" s="27"/>
      <c r="V514" s="27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116"/>
      <c r="AJ514" s="117"/>
      <c r="AK514" s="117"/>
      <c r="AL514" s="117"/>
      <c r="AM514" s="116"/>
      <c r="AN514" s="117"/>
      <c r="AO514" s="146"/>
      <c r="AP514" s="116"/>
      <c r="AQ514" s="117"/>
    </row>
    <row r="515" spans="1:43" ht="30.75" customHeight="1">
      <c r="A515" s="114" t="s">
        <v>694</v>
      </c>
      <c r="B515" s="30" t="s">
        <v>695</v>
      </c>
      <c r="C515" s="115" t="s">
        <v>439</v>
      </c>
      <c r="D515" s="31"/>
      <c r="E515" s="22"/>
      <c r="F515" s="22"/>
      <c r="G515" s="24"/>
      <c r="H515" s="24"/>
      <c r="I515" s="25"/>
      <c r="J515" s="24"/>
      <c r="K515" s="25"/>
      <c r="L515" s="24"/>
      <c r="M515" s="24"/>
      <c r="N515" s="24"/>
      <c r="O515" s="24"/>
      <c r="P515" s="24"/>
      <c r="Q515" s="24"/>
      <c r="R515" s="24"/>
      <c r="S515" s="26"/>
      <c r="T515" s="24"/>
      <c r="U515" s="27"/>
      <c r="V515" s="27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116">
        <v>2.21</v>
      </c>
      <c r="AJ515" s="117"/>
      <c r="AK515" s="117">
        <f>AI515*$AK$9</f>
        <v>2.3205</v>
      </c>
      <c r="AL515" s="117">
        <f>AJ515*$AL$9</f>
        <v>0</v>
      </c>
      <c r="AM515" s="116">
        <f t="shared" ref="AM515:AN517" si="201">AK515*$AO$7</f>
        <v>0.46410000000000001</v>
      </c>
      <c r="AN515" s="117">
        <f t="shared" si="201"/>
        <v>0</v>
      </c>
      <c r="AO515" s="146"/>
      <c r="AP515" s="116">
        <f t="shared" ref="AP515:AQ517" si="202">AK515+AM515</f>
        <v>2.7846000000000002</v>
      </c>
      <c r="AQ515" s="117">
        <f t="shared" si="202"/>
        <v>0</v>
      </c>
    </row>
    <row r="516" spans="1:43" ht="30.75" customHeight="1">
      <c r="A516" s="114" t="s">
        <v>696</v>
      </c>
      <c r="B516" s="30" t="s">
        <v>697</v>
      </c>
      <c r="C516" s="115" t="s">
        <v>439</v>
      </c>
      <c r="D516" s="31"/>
      <c r="E516" s="22"/>
      <c r="F516" s="22"/>
      <c r="G516" s="24"/>
      <c r="H516" s="24"/>
      <c r="I516" s="25"/>
      <c r="J516" s="24"/>
      <c r="K516" s="25"/>
      <c r="L516" s="24"/>
      <c r="M516" s="24"/>
      <c r="N516" s="24"/>
      <c r="O516" s="24"/>
      <c r="P516" s="24"/>
      <c r="Q516" s="24"/>
      <c r="R516" s="24"/>
      <c r="S516" s="26"/>
      <c r="T516" s="24"/>
      <c r="U516" s="27"/>
      <c r="V516" s="27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116">
        <v>3.31</v>
      </c>
      <c r="AJ516" s="117"/>
      <c r="AK516" s="117">
        <f>AI516*$AK$9</f>
        <v>3.4755000000000003</v>
      </c>
      <c r="AL516" s="117">
        <f>AJ516*$AL$9</f>
        <v>0</v>
      </c>
      <c r="AM516" s="116">
        <f t="shared" si="201"/>
        <v>0.69510000000000005</v>
      </c>
      <c r="AN516" s="117">
        <f t="shared" si="201"/>
        <v>0</v>
      </c>
      <c r="AO516" s="146"/>
      <c r="AP516" s="116">
        <f t="shared" si="202"/>
        <v>4.1706000000000003</v>
      </c>
      <c r="AQ516" s="117">
        <f t="shared" si="202"/>
        <v>0</v>
      </c>
    </row>
    <row r="517" spans="1:43" ht="30.75" customHeight="1">
      <c r="A517" s="114" t="s">
        <v>698</v>
      </c>
      <c r="B517" s="30" t="s">
        <v>699</v>
      </c>
      <c r="C517" s="115" t="s">
        <v>439</v>
      </c>
      <c r="D517" s="31"/>
      <c r="E517" s="22"/>
      <c r="F517" s="22"/>
      <c r="G517" s="24"/>
      <c r="H517" s="24"/>
      <c r="I517" s="25"/>
      <c r="J517" s="24"/>
      <c r="K517" s="25"/>
      <c r="L517" s="24"/>
      <c r="M517" s="24"/>
      <c r="N517" s="24"/>
      <c r="O517" s="24"/>
      <c r="P517" s="24"/>
      <c r="Q517" s="24"/>
      <c r="R517" s="24"/>
      <c r="S517" s="26"/>
      <c r="T517" s="24"/>
      <c r="U517" s="27"/>
      <c r="V517" s="27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116">
        <v>6.6</v>
      </c>
      <c r="AJ517" s="117"/>
      <c r="AK517" s="117">
        <f>AI517*$AK$9</f>
        <v>6.93</v>
      </c>
      <c r="AL517" s="117">
        <f>AJ517*$AL$9</f>
        <v>0</v>
      </c>
      <c r="AM517" s="116">
        <f t="shared" si="201"/>
        <v>1.3860000000000001</v>
      </c>
      <c r="AN517" s="117">
        <f t="shared" si="201"/>
        <v>0</v>
      </c>
      <c r="AO517" s="146"/>
      <c r="AP517" s="116">
        <f t="shared" si="202"/>
        <v>8.3159999999999989</v>
      </c>
      <c r="AQ517" s="117">
        <f t="shared" si="202"/>
        <v>0</v>
      </c>
    </row>
    <row r="518" spans="1:43" s="128" customFormat="1" ht="42" customHeight="1">
      <c r="A518" s="123" t="s">
        <v>700</v>
      </c>
      <c r="B518" s="49" t="s">
        <v>701</v>
      </c>
      <c r="C518" s="124"/>
      <c r="D518" s="50"/>
      <c r="E518" s="51"/>
      <c r="F518" s="51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3"/>
      <c r="T518" s="52"/>
      <c r="U518" s="55"/>
      <c r="V518" s="55"/>
      <c r="W518" s="52"/>
      <c r="X518" s="52"/>
      <c r="Y518" s="52"/>
      <c r="Z518" s="52"/>
      <c r="AA518" s="52"/>
      <c r="AB518" s="52"/>
      <c r="AC518" s="52"/>
      <c r="AD518" s="52"/>
      <c r="AE518" s="52"/>
      <c r="AF518" s="52"/>
      <c r="AG518" s="52"/>
      <c r="AH518" s="52"/>
      <c r="AI518" s="125"/>
      <c r="AJ518" s="126"/>
      <c r="AK518" s="126"/>
      <c r="AL518" s="126"/>
      <c r="AM518" s="125"/>
      <c r="AN518" s="126"/>
      <c r="AO518" s="127"/>
      <c r="AP518" s="125"/>
      <c r="AQ518" s="126"/>
    </row>
    <row r="519" spans="1:43" ht="32.25" customHeight="1">
      <c r="A519" s="186" t="s">
        <v>702</v>
      </c>
      <c r="B519" s="181" t="s">
        <v>703</v>
      </c>
      <c r="C519" s="188" t="s">
        <v>178</v>
      </c>
      <c r="D519" s="31" t="s">
        <v>179</v>
      </c>
      <c r="E519" s="22">
        <v>100</v>
      </c>
      <c r="F519" s="22">
        <v>55</v>
      </c>
      <c r="G519" s="24">
        <f>$G$77</f>
        <v>4.5999999999999999E-2</v>
      </c>
      <c r="H519" s="24">
        <f t="shared" si="184"/>
        <v>4.5999999999999996</v>
      </c>
      <c r="I519" s="25">
        <f>H519+H520</f>
        <v>5.8</v>
      </c>
      <c r="J519" s="24">
        <f t="shared" si="190"/>
        <v>2.5299999999999998</v>
      </c>
      <c r="K519" s="25">
        <f>J519+J520</f>
        <v>3.3699999999999997</v>
      </c>
      <c r="L519" s="24"/>
      <c r="M519" s="24"/>
      <c r="N519" s="24"/>
      <c r="O519" s="24">
        <f>I519*$Q$7</f>
        <v>8.6999999999999994E-2</v>
      </c>
      <c r="P519" s="24">
        <f>K519*$Q$7</f>
        <v>5.0549999999999991E-2</v>
      </c>
      <c r="Q519" s="24"/>
      <c r="R519" s="24">
        <f>I519*$T$7</f>
        <v>1.972</v>
      </c>
      <c r="S519" s="26">
        <f>K519*$T$7</f>
        <v>1.1457999999999999</v>
      </c>
      <c r="T519" s="24"/>
      <c r="U519" s="27">
        <f>I519*$W$7</f>
        <v>5.8E-4</v>
      </c>
      <c r="V519" s="27">
        <f>K519*$W$7</f>
        <v>3.3700000000000001E-4</v>
      </c>
      <c r="W519" s="24"/>
      <c r="X519" s="24">
        <f>I519*$Z$7</f>
        <v>4.4161199999999994</v>
      </c>
      <c r="Y519" s="24">
        <f>K519*$Z$7</f>
        <v>2.5659179999999995</v>
      </c>
      <c r="Z519" s="24"/>
      <c r="AA519" s="24">
        <f>I519+O519+R519+U519+X519</f>
        <v>12.275700000000001</v>
      </c>
      <c r="AB519" s="24">
        <f>K519+P519+S519+V519+Y519</f>
        <v>7.1326049999999999</v>
      </c>
      <c r="AC519" s="24">
        <f>AA519*$AE$7</f>
        <v>3.6827100000000002</v>
      </c>
      <c r="AD519" s="24">
        <f>AB519*$AE$7</f>
        <v>2.1397814999999998</v>
      </c>
      <c r="AE519" s="24"/>
      <c r="AF519" s="24">
        <f>(AA519+AC519)*$AH$7</f>
        <v>0.47875230000000002</v>
      </c>
      <c r="AG519" s="24">
        <f>(AB519+AD519)*$AH$7</f>
        <v>0.27817159499999999</v>
      </c>
      <c r="AH519" s="24"/>
      <c r="AI519" s="116">
        <v>17.260000000000002</v>
      </c>
      <c r="AJ519" s="117">
        <v>10.029999999999999</v>
      </c>
      <c r="AK519" s="117">
        <f t="shared" ref="AK519:AK527" si="203">AI519*$AK$9</f>
        <v>18.123000000000001</v>
      </c>
      <c r="AL519" s="117">
        <f t="shared" ref="AL519:AL527" si="204">AJ519*$AL$9</f>
        <v>10.531499999999999</v>
      </c>
      <c r="AM519" s="116">
        <f t="shared" ref="AM519:AN527" si="205">AK519*$AO$7</f>
        <v>3.6246000000000005</v>
      </c>
      <c r="AN519" s="117">
        <f t="shared" si="205"/>
        <v>2.1063000000000001</v>
      </c>
      <c r="AO519" s="146"/>
      <c r="AP519" s="116">
        <f t="shared" ref="AP519:AQ527" si="206">AK519+AM519</f>
        <v>21.747600000000002</v>
      </c>
      <c r="AQ519" s="117">
        <f t="shared" si="206"/>
        <v>12.637799999999999</v>
      </c>
    </row>
    <row r="520" spans="1:43" ht="26.25" hidden="1" customHeight="1">
      <c r="A520" s="187"/>
      <c r="B520" s="182"/>
      <c r="C520" s="189"/>
      <c r="D520" s="31" t="s">
        <v>704</v>
      </c>
      <c r="E520" s="22">
        <v>50</v>
      </c>
      <c r="F520" s="22">
        <v>35</v>
      </c>
      <c r="G520" s="61">
        <v>2.4E-2</v>
      </c>
      <c r="H520" s="24">
        <f t="shared" si="184"/>
        <v>1.2</v>
      </c>
      <c r="I520" s="25"/>
      <c r="J520" s="24">
        <f t="shared" si="190"/>
        <v>0.84</v>
      </c>
      <c r="K520" s="25"/>
      <c r="L520" s="24"/>
      <c r="M520" s="24"/>
      <c r="N520" s="24"/>
      <c r="O520" s="24"/>
      <c r="P520" s="24"/>
      <c r="Q520" s="24"/>
      <c r="R520" s="24"/>
      <c r="S520" s="26"/>
      <c r="T520" s="24"/>
      <c r="U520" s="27"/>
      <c r="V520" s="27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116"/>
      <c r="AJ520" s="117"/>
      <c r="AK520" s="117">
        <f t="shared" si="203"/>
        <v>0</v>
      </c>
      <c r="AL520" s="117">
        <f t="shared" si="204"/>
        <v>0</v>
      </c>
      <c r="AM520" s="116">
        <f t="shared" si="205"/>
        <v>0</v>
      </c>
      <c r="AN520" s="117">
        <f t="shared" si="205"/>
        <v>0</v>
      </c>
      <c r="AO520" s="146"/>
      <c r="AP520" s="116">
        <f t="shared" si="206"/>
        <v>0</v>
      </c>
      <c r="AQ520" s="117">
        <f t="shared" si="206"/>
        <v>0</v>
      </c>
    </row>
    <row r="521" spans="1:43" ht="52.5" customHeight="1">
      <c r="A521" s="186" t="s">
        <v>705</v>
      </c>
      <c r="B521" s="181" t="s">
        <v>706</v>
      </c>
      <c r="C521" s="188" t="s">
        <v>178</v>
      </c>
      <c r="D521" s="31" t="s">
        <v>179</v>
      </c>
      <c r="E521" s="22">
        <v>140</v>
      </c>
      <c r="F521" s="22">
        <v>75</v>
      </c>
      <c r="G521" s="24">
        <f>$G$77</f>
        <v>4.5999999999999999E-2</v>
      </c>
      <c r="H521" s="24">
        <f t="shared" si="184"/>
        <v>6.4399999999999995</v>
      </c>
      <c r="I521" s="25">
        <f>H521+H522</f>
        <v>8.24</v>
      </c>
      <c r="J521" s="24">
        <f t="shared" si="190"/>
        <v>3.4499999999999997</v>
      </c>
      <c r="K521" s="25">
        <f>J521+J522</f>
        <v>4.5299999999999994</v>
      </c>
      <c r="L521" s="24"/>
      <c r="M521" s="24"/>
      <c r="N521" s="24"/>
      <c r="O521" s="24">
        <f>I521*$Q$7</f>
        <v>0.1236</v>
      </c>
      <c r="P521" s="24">
        <f>K521*$Q$7</f>
        <v>6.7949999999999983E-2</v>
      </c>
      <c r="Q521" s="24"/>
      <c r="R521" s="24">
        <f>I521*$T$7</f>
        <v>2.8016000000000001</v>
      </c>
      <c r="S521" s="26">
        <f>K521*$T$7</f>
        <v>1.5401999999999998</v>
      </c>
      <c r="T521" s="24"/>
      <c r="U521" s="27">
        <f>I521*$W$7</f>
        <v>8.2400000000000008E-4</v>
      </c>
      <c r="V521" s="27">
        <f>K521*$W$7</f>
        <v>4.5299999999999995E-4</v>
      </c>
      <c r="W521" s="24"/>
      <c r="X521" s="24">
        <f>I521*$Z$7</f>
        <v>6.273936</v>
      </c>
      <c r="Y521" s="24">
        <f>K521*$Z$7</f>
        <v>3.4491419999999993</v>
      </c>
      <c r="Z521" s="24"/>
      <c r="AA521" s="24">
        <f>I521+O521+R521+U521+X521</f>
        <v>17.439959999999999</v>
      </c>
      <c r="AB521" s="24">
        <f>K521+P521+S521+V521+Y521</f>
        <v>9.5877449999999982</v>
      </c>
      <c r="AC521" s="24">
        <f>AA521*$AE$7</f>
        <v>5.2319879999999994</v>
      </c>
      <c r="AD521" s="24">
        <f>AB521*$AE$7</f>
        <v>2.8763234999999994</v>
      </c>
      <c r="AE521" s="24"/>
      <c r="AF521" s="24">
        <f>(AA521+AC521)*$AH$7</f>
        <v>0.68015844000000003</v>
      </c>
      <c r="AG521" s="24">
        <f>(AB521+AD521)*$AH$7</f>
        <v>0.37392205499999992</v>
      </c>
      <c r="AH521" s="24"/>
      <c r="AI521" s="116">
        <v>24.52</v>
      </c>
      <c r="AJ521" s="117">
        <v>13.48</v>
      </c>
      <c r="AK521" s="117">
        <f t="shared" si="203"/>
        <v>25.746000000000002</v>
      </c>
      <c r="AL521" s="117">
        <f t="shared" si="204"/>
        <v>14.154000000000002</v>
      </c>
      <c r="AM521" s="116">
        <f t="shared" si="205"/>
        <v>5.1492000000000004</v>
      </c>
      <c r="AN521" s="117">
        <f t="shared" si="205"/>
        <v>2.8308000000000004</v>
      </c>
      <c r="AO521" s="146"/>
      <c r="AP521" s="116">
        <f t="shared" si="206"/>
        <v>30.895200000000003</v>
      </c>
      <c r="AQ521" s="117">
        <f t="shared" si="206"/>
        <v>16.984800000000003</v>
      </c>
    </row>
    <row r="522" spans="1:43" ht="26.25" hidden="1" customHeight="1">
      <c r="A522" s="187"/>
      <c r="B522" s="182"/>
      <c r="C522" s="189"/>
      <c r="D522" s="31" t="s">
        <v>704</v>
      </c>
      <c r="E522" s="22">
        <v>75</v>
      </c>
      <c r="F522" s="22">
        <v>45</v>
      </c>
      <c r="G522" s="24">
        <f>$G$520</f>
        <v>2.4E-2</v>
      </c>
      <c r="H522" s="24">
        <f t="shared" si="184"/>
        <v>1.8</v>
      </c>
      <c r="I522" s="25"/>
      <c r="J522" s="24">
        <f t="shared" si="190"/>
        <v>1.08</v>
      </c>
      <c r="K522" s="25"/>
      <c r="L522" s="24"/>
      <c r="M522" s="24"/>
      <c r="N522" s="24"/>
      <c r="O522" s="24"/>
      <c r="P522" s="24"/>
      <c r="Q522" s="24"/>
      <c r="R522" s="24"/>
      <c r="S522" s="26"/>
      <c r="T522" s="24"/>
      <c r="U522" s="27"/>
      <c r="V522" s="27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116"/>
      <c r="AJ522" s="117"/>
      <c r="AK522" s="117">
        <f t="shared" si="203"/>
        <v>0</v>
      </c>
      <c r="AL522" s="117">
        <f t="shared" si="204"/>
        <v>0</v>
      </c>
      <c r="AM522" s="116">
        <f t="shared" si="205"/>
        <v>0</v>
      </c>
      <c r="AN522" s="117">
        <f t="shared" si="205"/>
        <v>0</v>
      </c>
      <c r="AO522" s="146"/>
      <c r="AP522" s="116">
        <f t="shared" si="206"/>
        <v>0</v>
      </c>
      <c r="AQ522" s="117">
        <f t="shared" si="206"/>
        <v>0</v>
      </c>
    </row>
    <row r="523" spans="1:43" ht="32.25" customHeight="1">
      <c r="A523" s="114" t="s">
        <v>707</v>
      </c>
      <c r="B523" s="30" t="s">
        <v>708</v>
      </c>
      <c r="C523" s="115"/>
      <c r="D523" s="31" t="s">
        <v>704</v>
      </c>
      <c r="E523" s="22">
        <v>100</v>
      </c>
      <c r="F523" s="22">
        <v>45</v>
      </c>
      <c r="G523" s="24">
        <f>$G$520</f>
        <v>2.4E-2</v>
      </c>
      <c r="H523" s="24">
        <f t="shared" si="184"/>
        <v>2.4</v>
      </c>
      <c r="I523" s="25">
        <f>H523</f>
        <v>2.4</v>
      </c>
      <c r="J523" s="24">
        <f t="shared" si="190"/>
        <v>1.08</v>
      </c>
      <c r="K523" s="25">
        <f>J523</f>
        <v>1.08</v>
      </c>
      <c r="L523" s="24"/>
      <c r="M523" s="24"/>
      <c r="N523" s="24"/>
      <c r="O523" s="24">
        <f>I523*$Q$7</f>
        <v>3.5999999999999997E-2</v>
      </c>
      <c r="P523" s="24">
        <f>K523*$Q$7</f>
        <v>1.6199999999999999E-2</v>
      </c>
      <c r="Q523" s="24"/>
      <c r="R523" s="24">
        <f>I523*$T$7</f>
        <v>0.81600000000000006</v>
      </c>
      <c r="S523" s="26">
        <f>K523*$T$7</f>
        <v>0.36720000000000003</v>
      </c>
      <c r="T523" s="24"/>
      <c r="U523" s="27">
        <f>I523*$W$7</f>
        <v>2.4000000000000001E-4</v>
      </c>
      <c r="V523" s="27">
        <f>K523*$W$7</f>
        <v>1.0800000000000001E-4</v>
      </c>
      <c r="W523" s="24"/>
      <c r="X523" s="24">
        <f>I523*$Z$7</f>
        <v>1.8273599999999999</v>
      </c>
      <c r="Y523" s="24">
        <f>K523*$Z$7</f>
        <v>0.82231200000000004</v>
      </c>
      <c r="Z523" s="24"/>
      <c r="AA523" s="24">
        <f>I523+O523+R523+U523+X523</f>
        <v>5.0795999999999992</v>
      </c>
      <c r="AB523" s="24">
        <f>K523+P523+S523+V523+Y523</f>
        <v>2.2858200000000002</v>
      </c>
      <c r="AC523" s="24">
        <f>AA523*$AE$7</f>
        <v>1.5238799999999997</v>
      </c>
      <c r="AD523" s="24">
        <f>AB523*$AE$7</f>
        <v>0.68574600000000008</v>
      </c>
      <c r="AE523" s="24"/>
      <c r="AF523" s="24">
        <f>(AA523+AC523)*$AH$7</f>
        <v>0.19810439999999999</v>
      </c>
      <c r="AG523" s="24">
        <f>(AB523+AD523)*$AH$7</f>
        <v>8.9146980000000001E-2</v>
      </c>
      <c r="AH523" s="24"/>
      <c r="AI523" s="116">
        <v>7.14</v>
      </c>
      <c r="AJ523" s="117">
        <v>3.21</v>
      </c>
      <c r="AK523" s="117">
        <f t="shared" si="203"/>
        <v>7.4969999999999999</v>
      </c>
      <c r="AL523" s="117">
        <f t="shared" si="204"/>
        <v>3.3705000000000003</v>
      </c>
      <c r="AM523" s="116">
        <f t="shared" si="205"/>
        <v>1.4994000000000001</v>
      </c>
      <c r="AN523" s="117">
        <f t="shared" si="205"/>
        <v>0.67410000000000014</v>
      </c>
      <c r="AO523" s="146"/>
      <c r="AP523" s="116">
        <f t="shared" si="206"/>
        <v>8.9963999999999995</v>
      </c>
      <c r="AQ523" s="117">
        <f t="shared" si="206"/>
        <v>4.0446000000000009</v>
      </c>
    </row>
    <row r="524" spans="1:43" ht="41.25" customHeight="1">
      <c r="A524" s="186" t="s">
        <v>709</v>
      </c>
      <c r="B524" s="181" t="s">
        <v>710</v>
      </c>
      <c r="C524" s="188" t="s">
        <v>178</v>
      </c>
      <c r="D524" s="31" t="s">
        <v>179</v>
      </c>
      <c r="E524" s="22">
        <v>135</v>
      </c>
      <c r="F524" s="22">
        <v>65</v>
      </c>
      <c r="G524" s="24">
        <f>$G$77</f>
        <v>4.5999999999999999E-2</v>
      </c>
      <c r="H524" s="24">
        <f t="shared" si="184"/>
        <v>6.21</v>
      </c>
      <c r="I524" s="25">
        <f>H524+H525</f>
        <v>8.129999999999999</v>
      </c>
      <c r="J524" s="24">
        <f t="shared" si="190"/>
        <v>2.9899999999999998</v>
      </c>
      <c r="K524" s="25">
        <f>J524+J525</f>
        <v>4.07</v>
      </c>
      <c r="L524" s="24"/>
      <c r="M524" s="24"/>
      <c r="N524" s="24"/>
      <c r="O524" s="24">
        <f>I524*$Q$7</f>
        <v>0.12194999999999998</v>
      </c>
      <c r="P524" s="24">
        <f>K524*$Q$7</f>
        <v>6.105E-2</v>
      </c>
      <c r="Q524" s="24"/>
      <c r="R524" s="24">
        <f>I524*$T$7</f>
        <v>2.7641999999999998</v>
      </c>
      <c r="S524" s="26">
        <f>K524*$T$7</f>
        <v>1.3838000000000001</v>
      </c>
      <c r="T524" s="24"/>
      <c r="U524" s="27">
        <f>I524*$W$7</f>
        <v>8.1299999999999992E-4</v>
      </c>
      <c r="V524" s="27">
        <f>K524*$W$7</f>
        <v>4.0700000000000003E-4</v>
      </c>
      <c r="W524" s="24"/>
      <c r="X524" s="24">
        <f>I524*$Z$7</f>
        <v>6.1901819999999992</v>
      </c>
      <c r="Y524" s="24">
        <f>K524*$Z$7</f>
        <v>3.0988980000000002</v>
      </c>
      <c r="Z524" s="24"/>
      <c r="AA524" s="24">
        <f>I524+O524+R524+U524+X524</f>
        <v>17.207145000000001</v>
      </c>
      <c r="AB524" s="24">
        <f>K524+P524+S524+V524+Y524</f>
        <v>8.6141550000000002</v>
      </c>
      <c r="AC524" s="24">
        <f>AA524*$AE$7</f>
        <v>5.1621435</v>
      </c>
      <c r="AD524" s="24">
        <f>AB524*$AE$7</f>
        <v>2.5842464999999999</v>
      </c>
      <c r="AE524" s="24"/>
      <c r="AF524" s="24">
        <f>(AA524+AC524)*$AH$7</f>
        <v>0.67107865499999997</v>
      </c>
      <c r="AG524" s="24">
        <f>(AB524+AD524)*$AH$7</f>
        <v>0.33595204499999998</v>
      </c>
      <c r="AH524" s="24"/>
      <c r="AI524" s="116">
        <v>24.19</v>
      </c>
      <c r="AJ524" s="117">
        <v>12.11</v>
      </c>
      <c r="AK524" s="117">
        <f t="shared" si="203"/>
        <v>25.399500000000003</v>
      </c>
      <c r="AL524" s="117">
        <f t="shared" si="204"/>
        <v>12.7155</v>
      </c>
      <c r="AM524" s="116">
        <f t="shared" si="205"/>
        <v>5.0799000000000012</v>
      </c>
      <c r="AN524" s="117">
        <f t="shared" si="205"/>
        <v>2.5431000000000004</v>
      </c>
      <c r="AO524" s="146"/>
      <c r="AP524" s="116">
        <f t="shared" si="206"/>
        <v>30.479400000000005</v>
      </c>
      <c r="AQ524" s="117">
        <f t="shared" si="206"/>
        <v>15.258600000000001</v>
      </c>
    </row>
    <row r="525" spans="1:43" ht="26.25" hidden="1" customHeight="1">
      <c r="A525" s="187"/>
      <c r="B525" s="182"/>
      <c r="C525" s="189"/>
      <c r="D525" s="31" t="s">
        <v>704</v>
      </c>
      <c r="E525" s="22">
        <v>80</v>
      </c>
      <c r="F525" s="22">
        <v>45</v>
      </c>
      <c r="G525" s="24">
        <f>$G$520</f>
        <v>2.4E-2</v>
      </c>
      <c r="H525" s="24">
        <f t="shared" si="184"/>
        <v>1.92</v>
      </c>
      <c r="I525" s="25"/>
      <c r="J525" s="24">
        <f t="shared" si="190"/>
        <v>1.08</v>
      </c>
      <c r="K525" s="25"/>
      <c r="L525" s="24"/>
      <c r="M525" s="24"/>
      <c r="N525" s="24"/>
      <c r="O525" s="24"/>
      <c r="P525" s="24"/>
      <c r="Q525" s="24"/>
      <c r="R525" s="24"/>
      <c r="S525" s="26"/>
      <c r="T525" s="24"/>
      <c r="U525" s="27"/>
      <c r="V525" s="27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116"/>
      <c r="AJ525" s="117"/>
      <c r="AK525" s="117">
        <f t="shared" si="203"/>
        <v>0</v>
      </c>
      <c r="AL525" s="117">
        <f t="shared" si="204"/>
        <v>0</v>
      </c>
      <c r="AM525" s="116"/>
      <c r="AN525" s="117">
        <f t="shared" si="205"/>
        <v>0</v>
      </c>
      <c r="AO525" s="146"/>
      <c r="AP525" s="116">
        <f t="shared" si="206"/>
        <v>0</v>
      </c>
      <c r="AQ525" s="117">
        <f t="shared" si="206"/>
        <v>0</v>
      </c>
    </row>
    <row r="526" spans="1:43" ht="26.25">
      <c r="A526" s="114" t="s">
        <v>711</v>
      </c>
      <c r="B526" s="30" t="s">
        <v>712</v>
      </c>
      <c r="C526" s="115" t="s">
        <v>178</v>
      </c>
      <c r="D526" s="31" t="s">
        <v>704</v>
      </c>
      <c r="E526" s="22">
        <v>90</v>
      </c>
      <c r="F526" s="22">
        <v>50</v>
      </c>
      <c r="G526" s="24">
        <f>$G$520</f>
        <v>2.4E-2</v>
      </c>
      <c r="H526" s="24">
        <f t="shared" si="184"/>
        <v>2.16</v>
      </c>
      <c r="I526" s="25">
        <f>H526</f>
        <v>2.16</v>
      </c>
      <c r="J526" s="24">
        <f t="shared" si="190"/>
        <v>1.2</v>
      </c>
      <c r="K526" s="25">
        <f>J526</f>
        <v>1.2</v>
      </c>
      <c r="L526" s="24"/>
      <c r="M526" s="24"/>
      <c r="N526" s="24"/>
      <c r="O526" s="24">
        <f>I526*$Q$7</f>
        <v>3.2399999999999998E-2</v>
      </c>
      <c r="P526" s="24">
        <f>K526*$Q$7</f>
        <v>1.7999999999999999E-2</v>
      </c>
      <c r="Q526" s="24"/>
      <c r="R526" s="24">
        <f>I526*$T$7</f>
        <v>0.73440000000000005</v>
      </c>
      <c r="S526" s="26">
        <f>K526*$T$7</f>
        <v>0.40800000000000003</v>
      </c>
      <c r="T526" s="24"/>
      <c r="U526" s="27">
        <f>I526*$W$7</f>
        <v>2.1600000000000002E-4</v>
      </c>
      <c r="V526" s="27">
        <f>K526*$W$7</f>
        <v>1.2E-4</v>
      </c>
      <c r="W526" s="24"/>
      <c r="X526" s="24">
        <f>I526*$Z$7</f>
        <v>1.6446240000000001</v>
      </c>
      <c r="Y526" s="24">
        <f>K526*$Z$7</f>
        <v>0.91367999999999994</v>
      </c>
      <c r="Z526" s="24"/>
      <c r="AA526" s="24">
        <f>I526+O526+R526+U526+X526</f>
        <v>4.5716400000000004</v>
      </c>
      <c r="AB526" s="24">
        <f>K526+P526+S526+V526+Y526</f>
        <v>2.5397999999999996</v>
      </c>
      <c r="AC526" s="24">
        <f>AA526*$AE$7</f>
        <v>1.3714920000000002</v>
      </c>
      <c r="AD526" s="24">
        <f>AB526*$AE$7</f>
        <v>0.76193999999999984</v>
      </c>
      <c r="AE526" s="24"/>
      <c r="AF526" s="24">
        <f>(AA526+AC526)*$AH$7</f>
        <v>0.17829396</v>
      </c>
      <c r="AG526" s="24">
        <f>(AB526+AD526)*$AH$7</f>
        <v>9.9052199999999993E-2</v>
      </c>
      <c r="AH526" s="24"/>
      <c r="AI526" s="116">
        <v>6.43</v>
      </c>
      <c r="AJ526" s="117">
        <v>3.57</v>
      </c>
      <c r="AK526" s="117">
        <f t="shared" si="203"/>
        <v>6.7515000000000001</v>
      </c>
      <c r="AL526" s="117">
        <f t="shared" si="204"/>
        <v>3.7484999999999999</v>
      </c>
      <c r="AM526" s="116">
        <f>AK526*$AO$7</f>
        <v>1.3503000000000001</v>
      </c>
      <c r="AN526" s="117">
        <f t="shared" si="205"/>
        <v>0.74970000000000003</v>
      </c>
      <c r="AO526" s="146"/>
      <c r="AP526" s="116">
        <f t="shared" si="206"/>
        <v>8.1018000000000008</v>
      </c>
      <c r="AQ526" s="117">
        <f t="shared" si="206"/>
        <v>4.4981999999999998</v>
      </c>
    </row>
    <row r="527" spans="1:43" ht="24.75" customHeight="1">
      <c r="A527" s="186" t="s">
        <v>713</v>
      </c>
      <c r="B527" s="181" t="s">
        <v>714</v>
      </c>
      <c r="C527" s="188" t="s">
        <v>178</v>
      </c>
      <c r="D527" s="31" t="s">
        <v>179</v>
      </c>
      <c r="E527" s="22">
        <v>50</v>
      </c>
      <c r="F527" s="22">
        <v>35</v>
      </c>
      <c r="G527" s="24">
        <f>$G$77</f>
        <v>4.5999999999999999E-2</v>
      </c>
      <c r="H527" s="24">
        <f t="shared" si="184"/>
        <v>2.2999999999999998</v>
      </c>
      <c r="I527" s="25">
        <f>H527+H528</f>
        <v>2.9</v>
      </c>
      <c r="J527" s="24">
        <f t="shared" si="190"/>
        <v>1.6099999999999999</v>
      </c>
      <c r="K527" s="25">
        <f>J527+J528</f>
        <v>2.09</v>
      </c>
      <c r="L527" s="24"/>
      <c r="M527" s="24"/>
      <c r="N527" s="24"/>
      <c r="O527" s="24">
        <f>I527*$Q$7</f>
        <v>4.3499999999999997E-2</v>
      </c>
      <c r="P527" s="24">
        <f>K527*$Q$7</f>
        <v>3.1349999999999996E-2</v>
      </c>
      <c r="Q527" s="24"/>
      <c r="R527" s="24">
        <f>I527*$T$7</f>
        <v>0.98599999999999999</v>
      </c>
      <c r="S527" s="26">
        <f>K527*$T$7</f>
        <v>0.71060000000000001</v>
      </c>
      <c r="T527" s="24"/>
      <c r="U527" s="27">
        <f>I527*$W$7</f>
        <v>2.9E-4</v>
      </c>
      <c r="V527" s="27">
        <f>K527*$W$7</f>
        <v>2.0899999999999998E-4</v>
      </c>
      <c r="W527" s="24"/>
      <c r="X527" s="24">
        <f>I527*$Z$7</f>
        <v>2.2080599999999997</v>
      </c>
      <c r="Y527" s="24">
        <f>K527*$Z$7</f>
        <v>1.5913259999999998</v>
      </c>
      <c r="Z527" s="24"/>
      <c r="AA527" s="24">
        <f>I527+O527+R527+U527+X527</f>
        <v>6.1378500000000003</v>
      </c>
      <c r="AB527" s="24">
        <f>K527+P527+S527+V527+Y527</f>
        <v>4.4234849999999994</v>
      </c>
      <c r="AC527" s="24">
        <f>AA527*$AE$7</f>
        <v>1.8413550000000001</v>
      </c>
      <c r="AD527" s="24">
        <f>AB527*$AE$7</f>
        <v>1.3270454999999999</v>
      </c>
      <c r="AE527" s="24"/>
      <c r="AF527" s="24">
        <f>(AA527+AC527)*$AH$7</f>
        <v>0.23937615000000001</v>
      </c>
      <c r="AG527" s="24">
        <f>(AB527+AD527)*$AH$7</f>
        <v>0.17251591499999996</v>
      </c>
      <c r="AH527" s="24"/>
      <c r="AI527" s="116">
        <v>8.6300000000000008</v>
      </c>
      <c r="AJ527" s="117">
        <v>6.22</v>
      </c>
      <c r="AK527" s="117">
        <f t="shared" si="203"/>
        <v>9.0615000000000006</v>
      </c>
      <c r="AL527" s="117">
        <f t="shared" si="204"/>
        <v>6.5309999999999997</v>
      </c>
      <c r="AM527" s="116">
        <f>AK527*$AO$7</f>
        <v>1.8123000000000002</v>
      </c>
      <c r="AN527" s="117">
        <f t="shared" si="205"/>
        <v>1.3062</v>
      </c>
      <c r="AO527" s="146"/>
      <c r="AP527" s="116">
        <f t="shared" si="206"/>
        <v>10.873800000000001</v>
      </c>
      <c r="AQ527" s="117">
        <f t="shared" si="206"/>
        <v>7.8371999999999993</v>
      </c>
    </row>
    <row r="528" spans="1:43" ht="0.75" customHeight="1">
      <c r="A528" s="187"/>
      <c r="B528" s="182"/>
      <c r="C528" s="189"/>
      <c r="D528" s="31" t="s">
        <v>704</v>
      </c>
      <c r="E528" s="22">
        <v>25</v>
      </c>
      <c r="F528" s="22">
        <v>20</v>
      </c>
      <c r="G528" s="24">
        <f>$G$520</f>
        <v>2.4E-2</v>
      </c>
      <c r="H528" s="24">
        <f t="shared" si="184"/>
        <v>0.6</v>
      </c>
      <c r="I528" s="25"/>
      <c r="J528" s="24">
        <f t="shared" si="190"/>
        <v>0.48</v>
      </c>
      <c r="K528" s="25"/>
      <c r="L528" s="24"/>
      <c r="M528" s="24"/>
      <c r="N528" s="24"/>
      <c r="O528" s="24"/>
      <c r="P528" s="24"/>
      <c r="Q528" s="24"/>
      <c r="R528" s="24"/>
      <c r="S528" s="26"/>
      <c r="T528" s="24"/>
      <c r="U528" s="27"/>
      <c r="V528" s="27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116"/>
      <c r="AJ528" s="117"/>
      <c r="AK528" s="117"/>
      <c r="AL528" s="117"/>
      <c r="AM528" s="116"/>
      <c r="AN528" s="117"/>
      <c r="AO528" s="146"/>
      <c r="AP528" s="116"/>
      <c r="AQ528" s="117"/>
    </row>
    <row r="529" spans="1:43" ht="36.75" customHeight="1">
      <c r="A529" s="186" t="s">
        <v>715</v>
      </c>
      <c r="B529" s="181" t="s">
        <v>716</v>
      </c>
      <c r="C529" s="188" t="s">
        <v>178</v>
      </c>
      <c r="D529" s="31" t="s">
        <v>179</v>
      </c>
      <c r="E529" s="22">
        <v>130</v>
      </c>
      <c r="F529" s="22">
        <v>55</v>
      </c>
      <c r="G529" s="24">
        <f>$G$77</f>
        <v>4.5999999999999999E-2</v>
      </c>
      <c r="H529" s="24">
        <f t="shared" si="184"/>
        <v>5.9799999999999995</v>
      </c>
      <c r="I529" s="25">
        <f>H529+H530</f>
        <v>7.8999999999999995</v>
      </c>
      <c r="J529" s="24">
        <f t="shared" si="190"/>
        <v>2.5299999999999998</v>
      </c>
      <c r="K529" s="25">
        <f>J529+J530</f>
        <v>3.61</v>
      </c>
      <c r="L529" s="24"/>
      <c r="M529" s="24"/>
      <c r="N529" s="24"/>
      <c r="O529" s="24">
        <f>I529*$Q$7</f>
        <v>0.11849999999999999</v>
      </c>
      <c r="P529" s="24">
        <f>K529*$Q$7</f>
        <v>5.4149999999999997E-2</v>
      </c>
      <c r="Q529" s="24"/>
      <c r="R529" s="24">
        <f>I529*$T$7</f>
        <v>2.6859999999999999</v>
      </c>
      <c r="S529" s="26">
        <f>K529*$T$7</f>
        <v>1.2274</v>
      </c>
      <c r="T529" s="24"/>
      <c r="U529" s="27">
        <f>I529*$W$7</f>
        <v>7.9000000000000001E-4</v>
      </c>
      <c r="V529" s="27">
        <f>K529*$W$7</f>
        <v>3.6099999999999999E-4</v>
      </c>
      <c r="W529" s="24"/>
      <c r="X529" s="24">
        <f>I529*$Z$7</f>
        <v>6.0150599999999992</v>
      </c>
      <c r="Y529" s="24">
        <f>K529*$Z$7</f>
        <v>2.7486539999999997</v>
      </c>
      <c r="Z529" s="24"/>
      <c r="AA529" s="24">
        <f>I529+O529+R529+U529+X529</f>
        <v>16.72035</v>
      </c>
      <c r="AB529" s="24">
        <f>K529+P529+S529+V529+Y529</f>
        <v>7.6405649999999987</v>
      </c>
      <c r="AC529" s="24">
        <f>AA529*$AE$7</f>
        <v>5.0161049999999996</v>
      </c>
      <c r="AD529" s="24">
        <f>AB529*$AE$7</f>
        <v>2.2921694999999995</v>
      </c>
      <c r="AE529" s="24"/>
      <c r="AF529" s="24">
        <f>(AA529+AC529)*$AH$7</f>
        <v>0.65209364999999997</v>
      </c>
      <c r="AG529" s="24">
        <f>(AB529+AD529)*$AH$7</f>
        <v>0.29798203499999992</v>
      </c>
      <c r="AH529" s="24"/>
      <c r="AI529" s="116">
        <v>23.51</v>
      </c>
      <c r="AJ529" s="117">
        <v>10.74</v>
      </c>
      <c r="AK529" s="117">
        <f t="shared" ref="AK529:AK537" si="207">AI529*$AK$9</f>
        <v>24.685500000000001</v>
      </c>
      <c r="AL529" s="117">
        <f t="shared" ref="AL529:AL537" si="208">AJ529*$AL$9</f>
        <v>11.277000000000001</v>
      </c>
      <c r="AM529" s="116">
        <f t="shared" ref="AM529:AN537" si="209">AK529*$AO$7</f>
        <v>4.9371000000000009</v>
      </c>
      <c r="AN529" s="117">
        <f t="shared" si="209"/>
        <v>2.2554000000000003</v>
      </c>
      <c r="AO529" s="146"/>
      <c r="AP529" s="116">
        <f t="shared" ref="AP529:AQ537" si="210">AK529+AM529</f>
        <v>29.622600000000002</v>
      </c>
      <c r="AQ529" s="117">
        <f t="shared" si="210"/>
        <v>13.532400000000001</v>
      </c>
    </row>
    <row r="530" spans="1:43" ht="21" hidden="1" customHeight="1">
      <c r="A530" s="187"/>
      <c r="B530" s="182"/>
      <c r="C530" s="189"/>
      <c r="D530" s="31" t="s">
        <v>704</v>
      </c>
      <c r="E530" s="22">
        <v>80</v>
      </c>
      <c r="F530" s="22">
        <v>45</v>
      </c>
      <c r="G530" s="24">
        <f>$G$520</f>
        <v>2.4E-2</v>
      </c>
      <c r="H530" s="24">
        <f t="shared" si="184"/>
        <v>1.92</v>
      </c>
      <c r="I530" s="25"/>
      <c r="J530" s="24">
        <f t="shared" si="190"/>
        <v>1.08</v>
      </c>
      <c r="K530" s="25"/>
      <c r="L530" s="24"/>
      <c r="M530" s="24"/>
      <c r="N530" s="24"/>
      <c r="O530" s="24"/>
      <c r="P530" s="24"/>
      <c r="Q530" s="24"/>
      <c r="R530" s="24"/>
      <c r="S530" s="26"/>
      <c r="T530" s="24"/>
      <c r="U530" s="27"/>
      <c r="V530" s="27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116"/>
      <c r="AJ530" s="117"/>
      <c r="AK530" s="117">
        <f t="shared" si="207"/>
        <v>0</v>
      </c>
      <c r="AL530" s="117">
        <f t="shared" si="208"/>
        <v>0</v>
      </c>
      <c r="AM530" s="116">
        <f t="shared" si="209"/>
        <v>0</v>
      </c>
      <c r="AN530" s="117">
        <f t="shared" si="209"/>
        <v>0</v>
      </c>
      <c r="AO530" s="146"/>
      <c r="AP530" s="116">
        <f t="shared" si="210"/>
        <v>0</v>
      </c>
      <c r="AQ530" s="117">
        <f t="shared" si="210"/>
        <v>0</v>
      </c>
    </row>
    <row r="531" spans="1:43" ht="28.5" customHeight="1">
      <c r="A531" s="186" t="s">
        <v>717</v>
      </c>
      <c r="B531" s="181" t="s">
        <v>718</v>
      </c>
      <c r="C531" s="188" t="s">
        <v>178</v>
      </c>
      <c r="D531" s="31" t="s">
        <v>179</v>
      </c>
      <c r="E531" s="22">
        <v>150</v>
      </c>
      <c r="F531" s="22">
        <v>75</v>
      </c>
      <c r="G531" s="24">
        <f>$G$77</f>
        <v>4.5999999999999999E-2</v>
      </c>
      <c r="H531" s="24">
        <f t="shared" si="184"/>
        <v>6.8999999999999995</v>
      </c>
      <c r="I531" s="25">
        <f>H531+H532</f>
        <v>8.94</v>
      </c>
      <c r="J531" s="24">
        <f t="shared" si="190"/>
        <v>3.4499999999999997</v>
      </c>
      <c r="K531" s="25">
        <f>J531+J532</f>
        <v>4.6499999999999995</v>
      </c>
      <c r="L531" s="24"/>
      <c r="M531" s="24"/>
      <c r="N531" s="24"/>
      <c r="O531" s="24">
        <f>I531*$Q$7</f>
        <v>0.1341</v>
      </c>
      <c r="P531" s="24">
        <f>K531*$Q$7</f>
        <v>6.9749999999999993E-2</v>
      </c>
      <c r="Q531" s="24"/>
      <c r="R531" s="24">
        <f>I531*$T$7</f>
        <v>3.0396000000000001</v>
      </c>
      <c r="S531" s="26">
        <f>K531*$T$7</f>
        <v>1.581</v>
      </c>
      <c r="T531" s="24"/>
      <c r="U531" s="27">
        <f>I531*$W$7</f>
        <v>8.9400000000000005E-4</v>
      </c>
      <c r="V531" s="27">
        <f>K531*$W$7</f>
        <v>4.6499999999999997E-4</v>
      </c>
      <c r="W531" s="24"/>
      <c r="X531" s="24">
        <f>I531*$Z$7</f>
        <v>6.8069159999999993</v>
      </c>
      <c r="Y531" s="24">
        <f>K531*$Z$7</f>
        <v>3.5405099999999994</v>
      </c>
      <c r="Z531" s="24"/>
      <c r="AA531" s="24">
        <f>I531+O531+R531+U531+X531</f>
        <v>18.921509999999998</v>
      </c>
      <c r="AB531" s="24">
        <f>K531+P531+S531+V531+Y531</f>
        <v>9.8417249999999985</v>
      </c>
      <c r="AC531" s="24">
        <f>AA531*$AE$7</f>
        <v>5.6764529999999995</v>
      </c>
      <c r="AD531" s="24">
        <f>AB531*$AE$7</f>
        <v>2.9525174999999995</v>
      </c>
      <c r="AE531" s="24"/>
      <c r="AF531" s="24">
        <f>(AA531+AC531)*$AH$7</f>
        <v>0.7379388899999999</v>
      </c>
      <c r="AG531" s="24">
        <f>(AB531+AD531)*$AH$7</f>
        <v>0.38382727499999991</v>
      </c>
      <c r="AH531" s="24"/>
      <c r="AI531" s="116">
        <v>26.61</v>
      </c>
      <c r="AJ531" s="117">
        <v>13.84</v>
      </c>
      <c r="AK531" s="117">
        <f t="shared" si="207"/>
        <v>27.9405</v>
      </c>
      <c r="AL531" s="117">
        <f t="shared" si="208"/>
        <v>14.532</v>
      </c>
      <c r="AM531" s="116">
        <f t="shared" si="209"/>
        <v>5.5881000000000007</v>
      </c>
      <c r="AN531" s="117">
        <f t="shared" si="209"/>
        <v>2.9064000000000001</v>
      </c>
      <c r="AO531" s="146"/>
      <c r="AP531" s="116">
        <f t="shared" si="210"/>
        <v>33.528599999999997</v>
      </c>
      <c r="AQ531" s="117">
        <f t="shared" si="210"/>
        <v>17.438400000000001</v>
      </c>
    </row>
    <row r="532" spans="1:43" ht="18" hidden="1" customHeight="1">
      <c r="A532" s="187"/>
      <c r="B532" s="182"/>
      <c r="C532" s="189"/>
      <c r="D532" s="31" t="s">
        <v>704</v>
      </c>
      <c r="E532" s="22">
        <v>85</v>
      </c>
      <c r="F532" s="22">
        <v>50</v>
      </c>
      <c r="G532" s="24">
        <f>$G$520</f>
        <v>2.4E-2</v>
      </c>
      <c r="H532" s="24">
        <f t="shared" si="184"/>
        <v>2.04</v>
      </c>
      <c r="I532" s="25"/>
      <c r="J532" s="24">
        <f t="shared" si="190"/>
        <v>1.2</v>
      </c>
      <c r="K532" s="25"/>
      <c r="L532" s="24"/>
      <c r="M532" s="24"/>
      <c r="N532" s="24"/>
      <c r="O532" s="24"/>
      <c r="P532" s="24"/>
      <c r="Q532" s="24"/>
      <c r="R532" s="24"/>
      <c r="S532" s="26"/>
      <c r="T532" s="24"/>
      <c r="U532" s="27"/>
      <c r="V532" s="27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116"/>
      <c r="AJ532" s="117"/>
      <c r="AK532" s="117">
        <f t="shared" si="207"/>
        <v>0</v>
      </c>
      <c r="AL532" s="117">
        <f t="shared" si="208"/>
        <v>0</v>
      </c>
      <c r="AM532" s="116">
        <f t="shared" si="209"/>
        <v>0</v>
      </c>
      <c r="AN532" s="117">
        <f t="shared" si="209"/>
        <v>0</v>
      </c>
      <c r="AO532" s="146"/>
      <c r="AP532" s="116">
        <f t="shared" si="210"/>
        <v>0</v>
      </c>
      <c r="AQ532" s="117">
        <f t="shared" si="210"/>
        <v>0</v>
      </c>
    </row>
    <row r="533" spans="1:43" ht="40.5" customHeight="1">
      <c r="A533" s="186" t="s">
        <v>719</v>
      </c>
      <c r="B533" s="181" t="s">
        <v>720</v>
      </c>
      <c r="C533" s="188" t="s">
        <v>178</v>
      </c>
      <c r="D533" s="31" t="s">
        <v>179</v>
      </c>
      <c r="E533" s="22">
        <v>170</v>
      </c>
      <c r="F533" s="22">
        <v>95</v>
      </c>
      <c r="G533" s="24">
        <f>$G$77</f>
        <v>4.5999999999999999E-2</v>
      </c>
      <c r="H533" s="24">
        <f t="shared" si="184"/>
        <v>7.82</v>
      </c>
      <c r="I533" s="25">
        <f>H533+H534</f>
        <v>10.220000000000001</v>
      </c>
      <c r="J533" s="24">
        <f t="shared" si="190"/>
        <v>4.37</v>
      </c>
      <c r="K533" s="25">
        <f>J533+J534</f>
        <v>5.93</v>
      </c>
      <c r="L533" s="24"/>
      <c r="M533" s="24"/>
      <c r="N533" s="24"/>
      <c r="O533" s="24">
        <f>I533*$Q$7</f>
        <v>0.15329999999999999</v>
      </c>
      <c r="P533" s="24">
        <f>K533*$Q$7</f>
        <v>8.8949999999999987E-2</v>
      </c>
      <c r="Q533" s="24"/>
      <c r="R533" s="24">
        <f>I533*$T$7</f>
        <v>3.4748000000000006</v>
      </c>
      <c r="S533" s="26">
        <f>K533*$T$7</f>
        <v>2.0162</v>
      </c>
      <c r="T533" s="24"/>
      <c r="U533" s="27">
        <f>I533*$W$7</f>
        <v>1.0220000000000001E-3</v>
      </c>
      <c r="V533" s="27">
        <f>K533*$W$7</f>
        <v>5.9299999999999999E-4</v>
      </c>
      <c r="W533" s="24"/>
      <c r="X533" s="24">
        <f>I533*$Z$7</f>
        <v>7.7815080000000005</v>
      </c>
      <c r="Y533" s="24">
        <f>K533*$Z$7</f>
        <v>4.5151019999999997</v>
      </c>
      <c r="Z533" s="24"/>
      <c r="AA533" s="24">
        <f>I533+O533+R533+U533+X533</f>
        <v>21.630630000000004</v>
      </c>
      <c r="AB533" s="24">
        <f>K533+P533+S533+V533+Y533</f>
        <v>12.550844999999999</v>
      </c>
      <c r="AC533" s="24">
        <f>AA533*$AE$7</f>
        <v>6.4891890000000005</v>
      </c>
      <c r="AD533" s="24">
        <f>AB533*$AE$7</f>
        <v>3.7652534999999996</v>
      </c>
      <c r="AE533" s="24"/>
      <c r="AF533" s="24">
        <f>(AA533+AC533)*$AH$7</f>
        <v>0.84359457000000004</v>
      </c>
      <c r="AG533" s="24">
        <f>(AB533+AD533)*$AH$7</f>
        <v>0.48948295499999994</v>
      </c>
      <c r="AH533" s="24"/>
      <c r="AI533" s="116">
        <v>30.41</v>
      </c>
      <c r="AJ533" s="117">
        <v>17.649999999999999</v>
      </c>
      <c r="AK533" s="117">
        <f t="shared" si="207"/>
        <v>31.930500000000002</v>
      </c>
      <c r="AL533" s="117">
        <f t="shared" si="208"/>
        <v>18.532499999999999</v>
      </c>
      <c r="AM533" s="116">
        <f t="shared" si="209"/>
        <v>6.3861000000000008</v>
      </c>
      <c r="AN533" s="117">
        <f t="shared" si="209"/>
        <v>3.7065000000000001</v>
      </c>
      <c r="AO533" s="146"/>
      <c r="AP533" s="116">
        <f t="shared" si="210"/>
        <v>38.316600000000001</v>
      </c>
      <c r="AQ533" s="117">
        <f t="shared" si="210"/>
        <v>22.238999999999997</v>
      </c>
    </row>
    <row r="534" spans="1:43" ht="49.5" hidden="1" customHeight="1">
      <c r="A534" s="187"/>
      <c r="B534" s="182"/>
      <c r="C534" s="189"/>
      <c r="D534" s="31" t="s">
        <v>704</v>
      </c>
      <c r="E534" s="22">
        <v>100</v>
      </c>
      <c r="F534" s="22">
        <v>65</v>
      </c>
      <c r="G534" s="24">
        <f>$G$520</f>
        <v>2.4E-2</v>
      </c>
      <c r="H534" s="24">
        <f t="shared" si="184"/>
        <v>2.4</v>
      </c>
      <c r="I534" s="25"/>
      <c r="J534" s="24">
        <f t="shared" si="190"/>
        <v>1.56</v>
      </c>
      <c r="K534" s="25"/>
      <c r="L534" s="24"/>
      <c r="M534" s="24"/>
      <c r="N534" s="24"/>
      <c r="O534" s="24"/>
      <c r="P534" s="24"/>
      <c r="Q534" s="24"/>
      <c r="R534" s="24"/>
      <c r="S534" s="26"/>
      <c r="T534" s="24"/>
      <c r="U534" s="27"/>
      <c r="V534" s="27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116"/>
      <c r="AJ534" s="117"/>
      <c r="AK534" s="117">
        <f t="shared" si="207"/>
        <v>0</v>
      </c>
      <c r="AL534" s="117">
        <f t="shared" si="208"/>
        <v>0</v>
      </c>
      <c r="AM534" s="116">
        <f t="shared" si="209"/>
        <v>0</v>
      </c>
      <c r="AN534" s="117">
        <f t="shared" si="209"/>
        <v>0</v>
      </c>
      <c r="AO534" s="146"/>
      <c r="AP534" s="116">
        <f t="shared" si="210"/>
        <v>0</v>
      </c>
      <c r="AQ534" s="117">
        <f t="shared" si="210"/>
        <v>0</v>
      </c>
    </row>
    <row r="535" spans="1:43" ht="51" customHeight="1">
      <c r="A535" s="186" t="s">
        <v>721</v>
      </c>
      <c r="B535" s="181" t="s">
        <v>722</v>
      </c>
      <c r="C535" s="188" t="s">
        <v>178</v>
      </c>
      <c r="D535" s="31" t="s">
        <v>179</v>
      </c>
      <c r="E535" s="22">
        <v>190</v>
      </c>
      <c r="F535" s="22">
        <v>115</v>
      </c>
      <c r="G535" s="24">
        <f>$G$77</f>
        <v>4.5999999999999999E-2</v>
      </c>
      <c r="H535" s="24">
        <f t="shared" si="184"/>
        <v>8.74</v>
      </c>
      <c r="I535" s="25">
        <f>H535+H536</f>
        <v>11.620000000000001</v>
      </c>
      <c r="J535" s="24">
        <f t="shared" si="190"/>
        <v>5.29</v>
      </c>
      <c r="K535" s="25">
        <f>J535+J536</f>
        <v>7.33</v>
      </c>
      <c r="L535" s="24"/>
      <c r="M535" s="24"/>
      <c r="N535" s="24"/>
      <c r="O535" s="24">
        <f>I535*$Q$7</f>
        <v>0.17430000000000001</v>
      </c>
      <c r="P535" s="24">
        <f>K535*$Q$7</f>
        <v>0.10994999999999999</v>
      </c>
      <c r="Q535" s="24"/>
      <c r="R535" s="24">
        <f>I535*$T$7</f>
        <v>3.9508000000000005</v>
      </c>
      <c r="S535" s="26">
        <f>K535*$T$7</f>
        <v>2.4922000000000004</v>
      </c>
      <c r="T535" s="24"/>
      <c r="U535" s="27">
        <f>I535*$W$7</f>
        <v>1.1620000000000001E-3</v>
      </c>
      <c r="V535" s="27">
        <f>K535*$W$7</f>
        <v>7.3300000000000004E-4</v>
      </c>
      <c r="W535" s="24"/>
      <c r="X535" s="24">
        <f>I535*$Z$7</f>
        <v>8.847468000000001</v>
      </c>
      <c r="Y535" s="24">
        <f>K535*$Z$7</f>
        <v>5.5810620000000002</v>
      </c>
      <c r="Z535" s="24"/>
      <c r="AA535" s="24">
        <f>I535+O535+R535+U535+X535</f>
        <v>24.593730000000004</v>
      </c>
      <c r="AB535" s="24">
        <f>K535+P535+S535+V535+Y535</f>
        <v>15.513945</v>
      </c>
      <c r="AC535" s="24">
        <f>AA535*$AE$7</f>
        <v>7.3781190000000008</v>
      </c>
      <c r="AD535" s="24">
        <f>AB535*$AE$7</f>
        <v>4.6541834999999994</v>
      </c>
      <c r="AE535" s="24"/>
      <c r="AF535" s="24">
        <f>(AA535+AC535)*$AH$7</f>
        <v>0.95915547000000012</v>
      </c>
      <c r="AG535" s="24">
        <f>(AB535+AD535)*$AH$7</f>
        <v>0.60504385499999991</v>
      </c>
      <c r="AH535" s="24"/>
      <c r="AI535" s="116">
        <v>34.58</v>
      </c>
      <c r="AJ535" s="117">
        <v>21.81</v>
      </c>
      <c r="AK535" s="117">
        <f t="shared" si="207"/>
        <v>36.308999999999997</v>
      </c>
      <c r="AL535" s="117">
        <f t="shared" si="208"/>
        <v>22.900500000000001</v>
      </c>
      <c r="AM535" s="116">
        <f t="shared" si="209"/>
        <v>7.2618</v>
      </c>
      <c r="AN535" s="117">
        <f t="shared" si="209"/>
        <v>4.5801000000000007</v>
      </c>
      <c r="AO535" s="146"/>
      <c r="AP535" s="116">
        <f t="shared" si="210"/>
        <v>43.570799999999998</v>
      </c>
      <c r="AQ535" s="117">
        <f t="shared" si="210"/>
        <v>27.480600000000003</v>
      </c>
    </row>
    <row r="536" spans="1:43" ht="63" hidden="1" customHeight="1">
      <c r="A536" s="187"/>
      <c r="B536" s="182"/>
      <c r="C536" s="189"/>
      <c r="D536" s="31" t="s">
        <v>704</v>
      </c>
      <c r="E536" s="22">
        <v>120</v>
      </c>
      <c r="F536" s="22">
        <v>85</v>
      </c>
      <c r="G536" s="24">
        <f>$G$520</f>
        <v>2.4E-2</v>
      </c>
      <c r="H536" s="24">
        <f t="shared" si="184"/>
        <v>2.88</v>
      </c>
      <c r="I536" s="25"/>
      <c r="J536" s="24">
        <f t="shared" si="190"/>
        <v>2.04</v>
      </c>
      <c r="K536" s="25"/>
      <c r="L536" s="24"/>
      <c r="M536" s="24"/>
      <c r="N536" s="24"/>
      <c r="O536" s="24"/>
      <c r="P536" s="24"/>
      <c r="Q536" s="24"/>
      <c r="R536" s="24"/>
      <c r="S536" s="26"/>
      <c r="T536" s="24"/>
      <c r="U536" s="27"/>
      <c r="V536" s="27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116"/>
      <c r="AJ536" s="117"/>
      <c r="AK536" s="117">
        <f t="shared" si="207"/>
        <v>0</v>
      </c>
      <c r="AL536" s="117">
        <f t="shared" si="208"/>
        <v>0</v>
      </c>
      <c r="AM536" s="116">
        <f t="shared" si="209"/>
        <v>0</v>
      </c>
      <c r="AN536" s="117">
        <f t="shared" si="209"/>
        <v>0</v>
      </c>
      <c r="AO536" s="146"/>
      <c r="AP536" s="116">
        <f t="shared" si="210"/>
        <v>0</v>
      </c>
      <c r="AQ536" s="117">
        <f t="shared" si="210"/>
        <v>0</v>
      </c>
    </row>
    <row r="537" spans="1:43" ht="26.25" customHeight="1">
      <c r="A537" s="114" t="s">
        <v>723</v>
      </c>
      <c r="B537" s="30" t="s">
        <v>724</v>
      </c>
      <c r="C537" s="115"/>
      <c r="D537" s="31" t="s">
        <v>704</v>
      </c>
      <c r="E537" s="22">
        <v>30</v>
      </c>
      <c r="F537" s="22">
        <v>10</v>
      </c>
      <c r="G537" s="24">
        <f>$G$520</f>
        <v>2.4E-2</v>
      </c>
      <c r="H537" s="24">
        <f t="shared" si="184"/>
        <v>0.72</v>
      </c>
      <c r="I537" s="25">
        <f>H537</f>
        <v>0.72</v>
      </c>
      <c r="J537" s="24">
        <f t="shared" si="190"/>
        <v>0.24</v>
      </c>
      <c r="K537" s="25">
        <f>J537</f>
        <v>0.24</v>
      </c>
      <c r="L537" s="24"/>
      <c r="M537" s="24"/>
      <c r="N537" s="24"/>
      <c r="O537" s="24">
        <f>I537*$Q$7</f>
        <v>1.0799999999999999E-2</v>
      </c>
      <c r="P537" s="24">
        <f>K537*$Q$7</f>
        <v>3.5999999999999999E-3</v>
      </c>
      <c r="Q537" s="24"/>
      <c r="R537" s="24">
        <f>I537*$T$7</f>
        <v>0.24480000000000002</v>
      </c>
      <c r="S537" s="26">
        <f>K537*$T$7</f>
        <v>8.1600000000000006E-2</v>
      </c>
      <c r="T537" s="24"/>
      <c r="U537" s="27">
        <f>I537*$W$7</f>
        <v>7.2000000000000002E-5</v>
      </c>
      <c r="V537" s="27">
        <f>K537*$W$7</f>
        <v>2.4000000000000001E-5</v>
      </c>
      <c r="W537" s="24"/>
      <c r="X537" s="24">
        <f>I537*$Z$7</f>
        <v>0.54820799999999992</v>
      </c>
      <c r="Y537" s="24">
        <f>K537*$Z$7</f>
        <v>0.18273599999999998</v>
      </c>
      <c r="Z537" s="24"/>
      <c r="AA537" s="24">
        <f>I537+O537+R537+U537+X537</f>
        <v>1.5238799999999999</v>
      </c>
      <c r="AB537" s="24">
        <f>K537+P537+S537+V537+Y537</f>
        <v>0.50795999999999997</v>
      </c>
      <c r="AC537" s="24">
        <f>AA537*$AE$7</f>
        <v>0.45716399999999996</v>
      </c>
      <c r="AD537" s="24">
        <f>AB537*$AE$7</f>
        <v>0.152388</v>
      </c>
      <c r="AE537" s="24"/>
      <c r="AF537" s="24">
        <f>(AA537+AC537)*$AH$7</f>
        <v>5.9431319999999989E-2</v>
      </c>
      <c r="AG537" s="24">
        <f>(AB537+AD537)*$AH$7</f>
        <v>1.9810439999999999E-2</v>
      </c>
      <c r="AH537" s="24"/>
      <c r="AI537" s="116">
        <v>2.14</v>
      </c>
      <c r="AJ537" s="117">
        <v>0.71</v>
      </c>
      <c r="AK537" s="117">
        <f t="shared" si="207"/>
        <v>2.2470000000000003</v>
      </c>
      <c r="AL537" s="117">
        <f t="shared" si="208"/>
        <v>0.74549999999999994</v>
      </c>
      <c r="AM537" s="116">
        <f t="shared" si="209"/>
        <v>0.44940000000000008</v>
      </c>
      <c r="AN537" s="117">
        <f t="shared" si="209"/>
        <v>0.14909999999999998</v>
      </c>
      <c r="AO537" s="146"/>
      <c r="AP537" s="116">
        <f t="shared" si="210"/>
        <v>2.6964000000000006</v>
      </c>
      <c r="AQ537" s="117">
        <f t="shared" si="210"/>
        <v>0.89459999999999995</v>
      </c>
    </row>
    <row r="538" spans="1:43" s="128" customFormat="1" ht="25.5" customHeight="1">
      <c r="A538" s="123" t="s">
        <v>725</v>
      </c>
      <c r="B538" s="49" t="s">
        <v>726</v>
      </c>
      <c r="C538" s="124"/>
      <c r="D538" s="50"/>
      <c r="E538" s="51"/>
      <c r="F538" s="51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3"/>
      <c r="T538" s="52"/>
      <c r="U538" s="55"/>
      <c r="V538" s="55"/>
      <c r="W538" s="52"/>
      <c r="X538" s="52"/>
      <c r="Y538" s="52"/>
      <c r="Z538" s="52"/>
      <c r="AA538" s="52"/>
      <c r="AB538" s="52"/>
      <c r="AC538" s="52"/>
      <c r="AD538" s="52"/>
      <c r="AE538" s="52"/>
      <c r="AF538" s="52"/>
      <c r="AG538" s="52"/>
      <c r="AH538" s="52"/>
      <c r="AI538" s="125"/>
      <c r="AJ538" s="126"/>
      <c r="AK538" s="126"/>
      <c r="AL538" s="126"/>
      <c r="AM538" s="125"/>
      <c r="AN538" s="126"/>
      <c r="AO538" s="127"/>
      <c r="AP538" s="125"/>
      <c r="AQ538" s="126"/>
    </row>
    <row r="539" spans="1:43" s="128" customFormat="1">
      <c r="A539" s="129" t="s">
        <v>727</v>
      </c>
      <c r="B539" s="60" t="s">
        <v>728</v>
      </c>
      <c r="C539" s="124"/>
      <c r="D539" s="50"/>
      <c r="E539" s="51"/>
      <c r="F539" s="51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3"/>
      <c r="T539" s="52"/>
      <c r="U539" s="55"/>
      <c r="V539" s="55"/>
      <c r="W539" s="52"/>
      <c r="X539" s="52"/>
      <c r="Y539" s="52"/>
      <c r="Z539" s="52"/>
      <c r="AA539" s="52"/>
      <c r="AB539" s="52"/>
      <c r="AC539" s="52"/>
      <c r="AD539" s="52"/>
      <c r="AE539" s="52"/>
      <c r="AF539" s="52"/>
      <c r="AG539" s="52"/>
      <c r="AH539" s="52"/>
      <c r="AI539" s="125"/>
      <c r="AJ539" s="126"/>
      <c r="AK539" s="126"/>
      <c r="AL539" s="126"/>
      <c r="AM539" s="125"/>
      <c r="AN539" s="126"/>
      <c r="AO539" s="127"/>
      <c r="AP539" s="125"/>
      <c r="AQ539" s="126"/>
    </row>
    <row r="540" spans="1:43">
      <c r="A540" s="114" t="s">
        <v>729</v>
      </c>
      <c r="B540" s="30" t="s">
        <v>730</v>
      </c>
      <c r="C540" s="115"/>
      <c r="D540" s="31"/>
      <c r="E540" s="22"/>
      <c r="F540" s="22"/>
      <c r="G540" s="24"/>
      <c r="H540" s="24"/>
      <c r="I540" s="25"/>
      <c r="J540" s="24"/>
      <c r="K540" s="25"/>
      <c r="L540" s="24"/>
      <c r="M540" s="24"/>
      <c r="N540" s="24"/>
      <c r="O540" s="24"/>
      <c r="P540" s="24"/>
      <c r="Q540" s="24"/>
      <c r="R540" s="24"/>
      <c r="S540" s="26"/>
      <c r="T540" s="24"/>
      <c r="U540" s="27"/>
      <c r="V540" s="27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116"/>
      <c r="AJ540" s="117"/>
      <c r="AK540" s="117"/>
      <c r="AL540" s="117"/>
      <c r="AM540" s="116"/>
      <c r="AN540" s="117"/>
      <c r="AO540" s="146"/>
      <c r="AP540" s="116"/>
      <c r="AQ540" s="117"/>
    </row>
    <row r="541" spans="1:43" ht="36" customHeight="1">
      <c r="A541" s="186" t="s">
        <v>731</v>
      </c>
      <c r="B541" s="181" t="s">
        <v>732</v>
      </c>
      <c r="C541" s="188" t="s">
        <v>178</v>
      </c>
      <c r="D541" s="31" t="s">
        <v>49</v>
      </c>
      <c r="E541" s="22">
        <v>30</v>
      </c>
      <c r="F541" s="22">
        <v>30</v>
      </c>
      <c r="G541" s="24">
        <f>$G$78</f>
        <v>3.6999999999999998E-2</v>
      </c>
      <c r="H541" s="24">
        <f t="shared" ref="H541:H606" si="211">E541*G541</f>
        <v>1.1099999999999999</v>
      </c>
      <c r="I541" s="25">
        <f>H541+H542</f>
        <v>2.79</v>
      </c>
      <c r="J541" s="24">
        <f t="shared" ref="J541:J606" si="212">F541*G541</f>
        <v>1.1099999999999999</v>
      </c>
      <c r="K541" s="25">
        <f>J541+J542</f>
        <v>2.19</v>
      </c>
      <c r="L541" s="24"/>
      <c r="M541" s="24"/>
      <c r="N541" s="24"/>
      <c r="O541" s="24">
        <f>I541*$Q$7</f>
        <v>4.1849999999999998E-2</v>
      </c>
      <c r="P541" s="24">
        <f>K541*$Q$7</f>
        <v>3.2849999999999997E-2</v>
      </c>
      <c r="Q541" s="24"/>
      <c r="R541" s="24">
        <f>I541*$T$7</f>
        <v>0.94860000000000011</v>
      </c>
      <c r="S541" s="26">
        <f>K541*$T$7</f>
        <v>0.74460000000000004</v>
      </c>
      <c r="T541" s="24"/>
      <c r="U541" s="27">
        <f>I541*$W$7</f>
        <v>2.7900000000000001E-4</v>
      </c>
      <c r="V541" s="27">
        <f>K541*$W$7</f>
        <v>2.1900000000000001E-4</v>
      </c>
      <c r="W541" s="24"/>
      <c r="X541" s="24">
        <f>I541*$Z$7</f>
        <v>2.1243059999999998</v>
      </c>
      <c r="Y541" s="24">
        <f>K541*$Z$7</f>
        <v>1.6674659999999999</v>
      </c>
      <c r="Z541" s="24"/>
      <c r="AA541" s="24">
        <f>I541+O541+R541+U541+X541</f>
        <v>5.9050349999999998</v>
      </c>
      <c r="AB541" s="24">
        <f>K541+P541+S541+V541+Y541</f>
        <v>4.635135</v>
      </c>
      <c r="AC541" s="24">
        <f>AA541*$AE$7</f>
        <v>1.7715105</v>
      </c>
      <c r="AD541" s="24">
        <f>AB541*$AE$7</f>
        <v>1.3905405</v>
      </c>
      <c r="AE541" s="24"/>
      <c r="AF541" s="24">
        <f>(AA541+AC541)*$AH$7</f>
        <v>0.23029636499999998</v>
      </c>
      <c r="AG541" s="24">
        <f>(AB541+AD541)*$AH$7</f>
        <v>0.18077026499999999</v>
      </c>
      <c r="AH541" s="24"/>
      <c r="AI541" s="116">
        <v>8.31</v>
      </c>
      <c r="AJ541" s="117">
        <v>6.52</v>
      </c>
      <c r="AK541" s="117">
        <f>AI541*$AK$9</f>
        <v>8.7255000000000003</v>
      </c>
      <c r="AL541" s="117">
        <f>AJ541*$AL$9</f>
        <v>6.8460000000000001</v>
      </c>
      <c r="AM541" s="116">
        <f t="shared" ref="AM541:AN543" si="213">AK541*$AO$7</f>
        <v>1.7451000000000001</v>
      </c>
      <c r="AN541" s="117">
        <f t="shared" si="213"/>
        <v>1.3692000000000002</v>
      </c>
      <c r="AO541" s="146"/>
      <c r="AP541" s="116">
        <f t="shared" ref="AP541:AQ543" si="214">AK541+AM541</f>
        <v>10.470600000000001</v>
      </c>
      <c r="AQ541" s="117">
        <f t="shared" si="214"/>
        <v>8.2151999999999994</v>
      </c>
    </row>
    <row r="542" spans="1:43" ht="26.25" hidden="1" customHeight="1">
      <c r="A542" s="187"/>
      <c r="B542" s="182"/>
      <c r="C542" s="189"/>
      <c r="D542" s="31" t="s">
        <v>704</v>
      </c>
      <c r="E542" s="22">
        <v>70</v>
      </c>
      <c r="F542" s="22">
        <v>45</v>
      </c>
      <c r="G542" s="24">
        <f>$G$520</f>
        <v>2.4E-2</v>
      </c>
      <c r="H542" s="24">
        <f t="shared" si="211"/>
        <v>1.68</v>
      </c>
      <c r="I542" s="25"/>
      <c r="J542" s="24">
        <f t="shared" si="212"/>
        <v>1.08</v>
      </c>
      <c r="K542" s="25"/>
      <c r="L542" s="24"/>
      <c r="M542" s="24"/>
      <c r="N542" s="24"/>
      <c r="O542" s="24"/>
      <c r="P542" s="24"/>
      <c r="Q542" s="24"/>
      <c r="R542" s="24"/>
      <c r="S542" s="26"/>
      <c r="T542" s="24"/>
      <c r="U542" s="27"/>
      <c r="V542" s="27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116"/>
      <c r="AJ542" s="117"/>
      <c r="AK542" s="117">
        <f>AI542*$AK$9</f>
        <v>0</v>
      </c>
      <c r="AL542" s="117">
        <f>AJ542*$AL$9</f>
        <v>0</v>
      </c>
      <c r="AM542" s="116">
        <f t="shared" si="213"/>
        <v>0</v>
      </c>
      <c r="AN542" s="117">
        <f t="shared" si="213"/>
        <v>0</v>
      </c>
      <c r="AO542" s="146"/>
      <c r="AP542" s="116">
        <f t="shared" si="214"/>
        <v>0</v>
      </c>
      <c r="AQ542" s="117">
        <f t="shared" si="214"/>
        <v>0</v>
      </c>
    </row>
    <row r="543" spans="1:43" ht="30.75" customHeight="1">
      <c r="A543" s="186" t="s">
        <v>733</v>
      </c>
      <c r="B543" s="181" t="s">
        <v>734</v>
      </c>
      <c r="C543" s="188" t="s">
        <v>178</v>
      </c>
      <c r="D543" s="31" t="s">
        <v>49</v>
      </c>
      <c r="E543" s="22">
        <v>30</v>
      </c>
      <c r="F543" s="22">
        <v>30</v>
      </c>
      <c r="G543" s="24">
        <f>$G$78</f>
        <v>3.6999999999999998E-2</v>
      </c>
      <c r="H543" s="24">
        <f t="shared" si="211"/>
        <v>1.1099999999999999</v>
      </c>
      <c r="I543" s="25">
        <f>H543+H544</f>
        <v>2.79</v>
      </c>
      <c r="J543" s="24">
        <f t="shared" si="212"/>
        <v>1.1099999999999999</v>
      </c>
      <c r="K543" s="25">
        <f>J543+J544</f>
        <v>2.19</v>
      </c>
      <c r="L543" s="24"/>
      <c r="M543" s="24"/>
      <c r="N543" s="24"/>
      <c r="O543" s="24">
        <f>I543*$Q$7</f>
        <v>4.1849999999999998E-2</v>
      </c>
      <c r="P543" s="24">
        <f>K543*$Q$7</f>
        <v>3.2849999999999997E-2</v>
      </c>
      <c r="Q543" s="24"/>
      <c r="R543" s="24">
        <f>I543*$T$7</f>
        <v>0.94860000000000011</v>
      </c>
      <c r="S543" s="26">
        <f>K543*$T$7</f>
        <v>0.74460000000000004</v>
      </c>
      <c r="T543" s="24"/>
      <c r="U543" s="27">
        <f>I543*$W$7</f>
        <v>2.7900000000000001E-4</v>
      </c>
      <c r="V543" s="27">
        <f>K543*$W$7</f>
        <v>2.1900000000000001E-4</v>
      </c>
      <c r="W543" s="24"/>
      <c r="X543" s="24">
        <f>I543*$Z$7</f>
        <v>2.1243059999999998</v>
      </c>
      <c r="Y543" s="24">
        <f>K543*$Z$7</f>
        <v>1.6674659999999999</v>
      </c>
      <c r="Z543" s="24"/>
      <c r="AA543" s="24">
        <f>I543+O543+R543+U543+X543</f>
        <v>5.9050349999999998</v>
      </c>
      <c r="AB543" s="24">
        <f>K543+P543+S543+V543+Y543</f>
        <v>4.635135</v>
      </c>
      <c r="AC543" s="24">
        <f>AA543*$AE$7</f>
        <v>1.7715105</v>
      </c>
      <c r="AD543" s="24">
        <f>AB543*$AE$7</f>
        <v>1.3905405</v>
      </c>
      <c r="AE543" s="24"/>
      <c r="AF543" s="24">
        <f>(AA543+AC543)*$AH$7</f>
        <v>0.23029636499999998</v>
      </c>
      <c r="AG543" s="24">
        <f>(AB543+AD543)*$AH$7</f>
        <v>0.18077026499999999</v>
      </c>
      <c r="AH543" s="24"/>
      <c r="AI543" s="116">
        <v>8.31</v>
      </c>
      <c r="AJ543" s="117">
        <v>6.52</v>
      </c>
      <c r="AK543" s="117">
        <f>AI543*$AK$9</f>
        <v>8.7255000000000003</v>
      </c>
      <c r="AL543" s="117">
        <f>AJ543*$AL$9</f>
        <v>6.8460000000000001</v>
      </c>
      <c r="AM543" s="116">
        <f t="shared" si="213"/>
        <v>1.7451000000000001</v>
      </c>
      <c r="AN543" s="117">
        <f t="shared" si="213"/>
        <v>1.3692000000000002</v>
      </c>
      <c r="AO543" s="146"/>
      <c r="AP543" s="116">
        <f t="shared" si="214"/>
        <v>10.470600000000001</v>
      </c>
      <c r="AQ543" s="117">
        <f t="shared" si="214"/>
        <v>8.2151999999999994</v>
      </c>
    </row>
    <row r="544" spans="1:43" ht="0.75" hidden="1" customHeight="1">
      <c r="A544" s="187"/>
      <c r="B544" s="182"/>
      <c r="C544" s="189"/>
      <c r="D544" s="31" t="s">
        <v>704</v>
      </c>
      <c r="E544" s="22">
        <v>70</v>
      </c>
      <c r="F544" s="22">
        <v>45</v>
      </c>
      <c r="G544" s="24">
        <f>$G$520</f>
        <v>2.4E-2</v>
      </c>
      <c r="H544" s="24">
        <f t="shared" si="211"/>
        <v>1.68</v>
      </c>
      <c r="I544" s="25"/>
      <c r="J544" s="24">
        <f t="shared" si="212"/>
        <v>1.08</v>
      </c>
      <c r="K544" s="25"/>
      <c r="L544" s="24"/>
      <c r="M544" s="24"/>
      <c r="N544" s="24"/>
      <c r="O544" s="24"/>
      <c r="P544" s="24"/>
      <c r="Q544" s="24"/>
      <c r="R544" s="24"/>
      <c r="S544" s="26"/>
      <c r="T544" s="24"/>
      <c r="U544" s="27"/>
      <c r="V544" s="27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116"/>
      <c r="AJ544" s="117"/>
      <c r="AK544" s="117"/>
      <c r="AL544" s="117"/>
      <c r="AM544" s="116"/>
      <c r="AN544" s="117"/>
      <c r="AO544" s="146"/>
      <c r="AP544" s="116"/>
      <c r="AQ544" s="117"/>
    </row>
    <row r="545" spans="1:43">
      <c r="A545" s="114" t="s">
        <v>735</v>
      </c>
      <c r="B545" s="30" t="s">
        <v>736</v>
      </c>
      <c r="C545" s="115"/>
      <c r="D545" s="31"/>
      <c r="E545" s="22"/>
      <c r="F545" s="22"/>
      <c r="G545" s="24"/>
      <c r="H545" s="24"/>
      <c r="I545" s="25"/>
      <c r="J545" s="24"/>
      <c r="K545" s="25"/>
      <c r="L545" s="24"/>
      <c r="M545" s="24"/>
      <c r="N545" s="24"/>
      <c r="O545" s="24"/>
      <c r="P545" s="24"/>
      <c r="Q545" s="24"/>
      <c r="R545" s="24"/>
      <c r="S545" s="26"/>
      <c r="T545" s="24"/>
      <c r="U545" s="27"/>
      <c r="V545" s="27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116"/>
      <c r="AJ545" s="117"/>
      <c r="AK545" s="117"/>
      <c r="AL545" s="117"/>
      <c r="AM545" s="116"/>
      <c r="AN545" s="117"/>
      <c r="AO545" s="146"/>
      <c r="AP545" s="116"/>
      <c r="AQ545" s="117"/>
    </row>
    <row r="546" spans="1:43" ht="30.75" customHeight="1">
      <c r="A546" s="186" t="s">
        <v>737</v>
      </c>
      <c r="B546" s="181" t="s">
        <v>738</v>
      </c>
      <c r="C546" s="188" t="s">
        <v>178</v>
      </c>
      <c r="D546" s="31" t="s">
        <v>49</v>
      </c>
      <c r="E546" s="22">
        <v>110</v>
      </c>
      <c r="F546" s="22">
        <v>55</v>
      </c>
      <c r="G546" s="24">
        <f>$G$78</f>
        <v>3.6999999999999998E-2</v>
      </c>
      <c r="H546" s="24">
        <f t="shared" si="211"/>
        <v>4.0699999999999994</v>
      </c>
      <c r="I546" s="25">
        <f>H546+H547</f>
        <v>5.51</v>
      </c>
      <c r="J546" s="24">
        <f t="shared" si="212"/>
        <v>2.0349999999999997</v>
      </c>
      <c r="K546" s="25">
        <f>J546+J547</f>
        <v>2.9949999999999997</v>
      </c>
      <c r="L546" s="24"/>
      <c r="M546" s="24"/>
      <c r="N546" s="24"/>
      <c r="O546" s="24">
        <f>I546*$Q$7</f>
        <v>8.2649999999999987E-2</v>
      </c>
      <c r="P546" s="24">
        <f>K546*$Q$7</f>
        <v>4.4924999999999993E-2</v>
      </c>
      <c r="Q546" s="24"/>
      <c r="R546" s="24">
        <f>I546*$T$7</f>
        <v>1.8734</v>
      </c>
      <c r="S546" s="26">
        <f>K546*$T$7</f>
        <v>1.0183</v>
      </c>
      <c r="T546" s="24"/>
      <c r="U546" s="27">
        <f>I546*$W$7</f>
        <v>5.5100000000000006E-4</v>
      </c>
      <c r="V546" s="27">
        <f>K546*$W$7</f>
        <v>2.9949999999999996E-4</v>
      </c>
      <c r="W546" s="24"/>
      <c r="X546" s="24">
        <f>I546*$Z$7</f>
        <v>4.1953139999999998</v>
      </c>
      <c r="Y546" s="24">
        <f>K546*$Z$7</f>
        <v>2.2803929999999997</v>
      </c>
      <c r="Z546" s="24"/>
      <c r="AA546" s="24">
        <f>I546+O546+R546+U546+X546</f>
        <v>11.661915</v>
      </c>
      <c r="AB546" s="24">
        <f>K546+P546+S546+V546+Y546</f>
        <v>6.3389174999999991</v>
      </c>
      <c r="AC546" s="24">
        <f>AA546*$AE$7</f>
        <v>3.4985745000000001</v>
      </c>
      <c r="AD546" s="24">
        <f>AB546*$AE$7</f>
        <v>1.9016752499999996</v>
      </c>
      <c r="AE546" s="24"/>
      <c r="AF546" s="24">
        <f>(AA546+AC546)*$AH$7</f>
        <v>0.454814685</v>
      </c>
      <c r="AG546" s="24">
        <f>(AB546+AD546)*$AH$7</f>
        <v>0.24721778249999998</v>
      </c>
      <c r="AH546" s="24"/>
      <c r="AI546" s="116">
        <v>16.399999999999999</v>
      </c>
      <c r="AJ546" s="117">
        <v>8.91</v>
      </c>
      <c r="AK546" s="117">
        <f>AI546*$AK$9</f>
        <v>17.22</v>
      </c>
      <c r="AL546" s="117">
        <f>AJ546*$AL$9</f>
        <v>9.355500000000001</v>
      </c>
      <c r="AM546" s="116">
        <f t="shared" ref="AM546:AN549" si="215">AK546*$AO$7</f>
        <v>3.444</v>
      </c>
      <c r="AN546" s="117">
        <f t="shared" si="215"/>
        <v>1.8711000000000002</v>
      </c>
      <c r="AO546" s="146"/>
      <c r="AP546" s="116">
        <f t="shared" ref="AP546:AQ549" si="216">AK546+AM546</f>
        <v>20.663999999999998</v>
      </c>
      <c r="AQ546" s="117">
        <f t="shared" si="216"/>
        <v>11.226600000000001</v>
      </c>
    </row>
    <row r="547" spans="1:43" ht="26.25" hidden="1" customHeight="1">
      <c r="A547" s="187"/>
      <c r="B547" s="182"/>
      <c r="C547" s="189"/>
      <c r="D547" s="31" t="s">
        <v>704</v>
      </c>
      <c r="E547" s="22">
        <v>60</v>
      </c>
      <c r="F547" s="22">
        <v>40</v>
      </c>
      <c r="G547" s="24">
        <f>$G$520</f>
        <v>2.4E-2</v>
      </c>
      <c r="H547" s="24">
        <f t="shared" si="211"/>
        <v>1.44</v>
      </c>
      <c r="I547" s="25"/>
      <c r="J547" s="24">
        <f t="shared" si="212"/>
        <v>0.96</v>
      </c>
      <c r="K547" s="25"/>
      <c r="L547" s="24"/>
      <c r="M547" s="24"/>
      <c r="N547" s="24"/>
      <c r="O547" s="24"/>
      <c r="P547" s="24"/>
      <c r="Q547" s="24"/>
      <c r="R547" s="24"/>
      <c r="S547" s="26"/>
      <c r="T547" s="24"/>
      <c r="U547" s="27"/>
      <c r="V547" s="27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116"/>
      <c r="AJ547" s="117"/>
      <c r="AK547" s="117">
        <f>AI547*$AK$9</f>
        <v>0</v>
      </c>
      <c r="AL547" s="117">
        <f>AJ547*$AL$9</f>
        <v>0</v>
      </c>
      <c r="AM547" s="116">
        <f t="shared" si="215"/>
        <v>0</v>
      </c>
      <c r="AN547" s="117">
        <f t="shared" si="215"/>
        <v>0</v>
      </c>
      <c r="AO547" s="146"/>
      <c r="AP547" s="116">
        <f t="shared" si="216"/>
        <v>0</v>
      </c>
      <c r="AQ547" s="117">
        <f t="shared" si="216"/>
        <v>0</v>
      </c>
    </row>
    <row r="548" spans="1:43" ht="30" customHeight="1">
      <c r="A548" s="114" t="s">
        <v>1178</v>
      </c>
      <c r="B548" s="30" t="s">
        <v>740</v>
      </c>
      <c r="C548" s="115" t="s">
        <v>178</v>
      </c>
      <c r="D548" s="31"/>
      <c r="E548" s="22"/>
      <c r="F548" s="22"/>
      <c r="G548" s="24"/>
      <c r="H548" s="24"/>
      <c r="I548" s="25"/>
      <c r="J548" s="24"/>
      <c r="K548" s="25"/>
      <c r="L548" s="24"/>
      <c r="M548" s="24"/>
      <c r="N548" s="24"/>
      <c r="O548" s="24"/>
      <c r="P548" s="24"/>
      <c r="Q548" s="24"/>
      <c r="R548" s="24"/>
      <c r="S548" s="26"/>
      <c r="T548" s="24"/>
      <c r="U548" s="27"/>
      <c r="V548" s="27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116">
        <v>10.45</v>
      </c>
      <c r="AJ548" s="117">
        <v>8.31</v>
      </c>
      <c r="AK548" s="117">
        <f>AI548*$AK$9</f>
        <v>10.9725</v>
      </c>
      <c r="AL548" s="117">
        <f>AJ548*$AL$9</f>
        <v>8.7255000000000003</v>
      </c>
      <c r="AM548" s="116">
        <f t="shared" si="215"/>
        <v>2.1945000000000001</v>
      </c>
      <c r="AN548" s="117">
        <f t="shared" si="215"/>
        <v>1.7451000000000001</v>
      </c>
      <c r="AO548" s="146"/>
      <c r="AP548" s="116">
        <f t="shared" si="216"/>
        <v>13.167</v>
      </c>
      <c r="AQ548" s="117">
        <f t="shared" si="216"/>
        <v>10.470600000000001</v>
      </c>
    </row>
    <row r="549" spans="1:43" ht="51" customHeight="1">
      <c r="A549" s="186" t="s">
        <v>741</v>
      </c>
      <c r="B549" s="181" t="s">
        <v>742</v>
      </c>
      <c r="C549" s="188" t="s">
        <v>178</v>
      </c>
      <c r="D549" s="31" t="s">
        <v>49</v>
      </c>
      <c r="E549" s="22">
        <v>30</v>
      </c>
      <c r="F549" s="22">
        <v>30</v>
      </c>
      <c r="G549" s="24">
        <f>$G$78</f>
        <v>3.6999999999999998E-2</v>
      </c>
      <c r="H549" s="24">
        <f t="shared" si="211"/>
        <v>1.1099999999999999</v>
      </c>
      <c r="I549" s="25">
        <f>H549+H550</f>
        <v>3.51</v>
      </c>
      <c r="J549" s="24">
        <f t="shared" si="212"/>
        <v>1.1099999999999999</v>
      </c>
      <c r="K549" s="25">
        <f>J549+J550</f>
        <v>2.79</v>
      </c>
      <c r="L549" s="24"/>
      <c r="M549" s="24"/>
      <c r="N549" s="24"/>
      <c r="O549" s="24">
        <f>I549*$Q$7</f>
        <v>5.2649999999999995E-2</v>
      </c>
      <c r="P549" s="24">
        <f>K549*$Q$7</f>
        <v>4.1849999999999998E-2</v>
      </c>
      <c r="Q549" s="24"/>
      <c r="R549" s="24">
        <f>I549*$T$7</f>
        <v>1.1934</v>
      </c>
      <c r="S549" s="26">
        <f>K549*$T$7</f>
        <v>0.94860000000000011</v>
      </c>
      <c r="T549" s="24"/>
      <c r="U549" s="27">
        <f>I549*$W$7</f>
        <v>3.5100000000000002E-4</v>
      </c>
      <c r="V549" s="27">
        <f>K549*$W$7</f>
        <v>2.7900000000000001E-4</v>
      </c>
      <c r="W549" s="24"/>
      <c r="X549" s="24">
        <f>I549*$Z$7</f>
        <v>2.6725139999999996</v>
      </c>
      <c r="Y549" s="24">
        <f>K549*$Z$7</f>
        <v>2.1243059999999998</v>
      </c>
      <c r="Z549" s="24"/>
      <c r="AA549" s="24">
        <f>I549+O549+R549+U549+X549</f>
        <v>7.4289149999999999</v>
      </c>
      <c r="AB549" s="24">
        <f>K549+P549+S549+V549+Y549</f>
        <v>5.9050349999999998</v>
      </c>
      <c r="AC549" s="24">
        <f>AA549*$AE$7</f>
        <v>2.2286744999999999</v>
      </c>
      <c r="AD549" s="24">
        <f>AB549*$AE$7</f>
        <v>1.7715105</v>
      </c>
      <c r="AE549" s="24"/>
      <c r="AF549" s="24">
        <f>(AA549+AC549)*$AH$7</f>
        <v>0.28972768500000001</v>
      </c>
      <c r="AG549" s="24">
        <f>(AB549+AD549)*$AH$7</f>
        <v>0.23029636499999998</v>
      </c>
      <c r="AH549" s="24"/>
      <c r="AI549" s="116">
        <v>8.31</v>
      </c>
      <c r="AJ549" s="117">
        <v>6.52</v>
      </c>
      <c r="AK549" s="117">
        <f>AI549*$AK$9</f>
        <v>8.7255000000000003</v>
      </c>
      <c r="AL549" s="117">
        <f>AJ549*$AL$9</f>
        <v>6.8460000000000001</v>
      </c>
      <c r="AM549" s="116">
        <f t="shared" si="215"/>
        <v>1.7451000000000001</v>
      </c>
      <c r="AN549" s="117">
        <f t="shared" si="215"/>
        <v>1.3692000000000002</v>
      </c>
      <c r="AO549" s="146"/>
      <c r="AP549" s="116">
        <f t="shared" si="216"/>
        <v>10.470600000000001</v>
      </c>
      <c r="AQ549" s="117">
        <f t="shared" si="216"/>
        <v>8.2151999999999994</v>
      </c>
    </row>
    <row r="550" spans="1:43" ht="20.25" hidden="1" customHeight="1">
      <c r="A550" s="187"/>
      <c r="B550" s="182"/>
      <c r="C550" s="189"/>
      <c r="D550" s="31" t="s">
        <v>704</v>
      </c>
      <c r="E550" s="22">
        <v>100</v>
      </c>
      <c r="F550" s="22">
        <v>70</v>
      </c>
      <c r="G550" s="24">
        <f>$G$520</f>
        <v>2.4E-2</v>
      </c>
      <c r="H550" s="24">
        <f t="shared" si="211"/>
        <v>2.4</v>
      </c>
      <c r="I550" s="25"/>
      <c r="J550" s="24">
        <f t="shared" si="212"/>
        <v>1.68</v>
      </c>
      <c r="K550" s="25"/>
      <c r="L550" s="24"/>
      <c r="M550" s="24"/>
      <c r="N550" s="24"/>
      <c r="O550" s="24"/>
      <c r="P550" s="24"/>
      <c r="Q550" s="24"/>
      <c r="R550" s="24"/>
      <c r="S550" s="26"/>
      <c r="T550" s="24"/>
      <c r="U550" s="27"/>
      <c r="V550" s="27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116"/>
      <c r="AJ550" s="117"/>
      <c r="AK550" s="117"/>
      <c r="AL550" s="117"/>
      <c r="AM550" s="116"/>
      <c r="AN550" s="117"/>
      <c r="AO550" s="146"/>
      <c r="AP550" s="116"/>
      <c r="AQ550" s="117"/>
    </row>
    <row r="551" spans="1:43" s="128" customFormat="1">
      <c r="A551" s="129" t="s">
        <v>743</v>
      </c>
      <c r="B551" s="60" t="s">
        <v>744</v>
      </c>
      <c r="C551" s="124"/>
      <c r="D551" s="50"/>
      <c r="E551" s="51"/>
      <c r="F551" s="51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3"/>
      <c r="T551" s="52"/>
      <c r="U551" s="55"/>
      <c r="V551" s="55"/>
      <c r="W551" s="52"/>
      <c r="X551" s="52"/>
      <c r="Y551" s="52"/>
      <c r="Z551" s="52"/>
      <c r="AA551" s="52"/>
      <c r="AB551" s="52"/>
      <c r="AC551" s="52"/>
      <c r="AD551" s="52"/>
      <c r="AE551" s="52"/>
      <c r="AF551" s="52"/>
      <c r="AG551" s="52"/>
      <c r="AH551" s="52"/>
      <c r="AI551" s="125"/>
      <c r="AJ551" s="126"/>
      <c r="AK551" s="126"/>
      <c r="AL551" s="126"/>
      <c r="AM551" s="125"/>
      <c r="AN551" s="126"/>
      <c r="AO551" s="127"/>
      <c r="AP551" s="125"/>
      <c r="AQ551" s="126"/>
    </row>
    <row r="552" spans="1:43" ht="30" customHeight="1">
      <c r="A552" s="114" t="s">
        <v>745</v>
      </c>
      <c r="B552" s="30" t="s">
        <v>746</v>
      </c>
      <c r="C552" s="115"/>
      <c r="D552" s="31"/>
      <c r="E552" s="22"/>
      <c r="F552" s="22"/>
      <c r="G552" s="24"/>
      <c r="H552" s="24"/>
      <c r="I552" s="25"/>
      <c r="J552" s="24"/>
      <c r="K552" s="25"/>
      <c r="L552" s="24"/>
      <c r="M552" s="24"/>
      <c r="N552" s="24"/>
      <c r="O552" s="24"/>
      <c r="P552" s="24"/>
      <c r="Q552" s="24"/>
      <c r="R552" s="24"/>
      <c r="S552" s="26"/>
      <c r="T552" s="24"/>
      <c r="U552" s="27"/>
      <c r="V552" s="27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116"/>
      <c r="AJ552" s="117"/>
      <c r="AK552" s="117"/>
      <c r="AL552" s="117"/>
      <c r="AM552" s="116"/>
      <c r="AN552" s="117"/>
      <c r="AO552" s="146"/>
      <c r="AP552" s="116"/>
      <c r="AQ552" s="117"/>
    </row>
    <row r="553" spans="1:43" ht="39" customHeight="1">
      <c r="A553" s="186" t="s">
        <v>747</v>
      </c>
      <c r="B553" s="181" t="s">
        <v>748</v>
      </c>
      <c r="C553" s="188" t="s">
        <v>178</v>
      </c>
      <c r="D553" s="31" t="s">
        <v>49</v>
      </c>
      <c r="E553" s="22">
        <v>30</v>
      </c>
      <c r="F553" s="22">
        <v>30</v>
      </c>
      <c r="G553" s="24">
        <f>$G$78</f>
        <v>3.6999999999999998E-2</v>
      </c>
      <c r="H553" s="24">
        <f t="shared" si="211"/>
        <v>1.1099999999999999</v>
      </c>
      <c r="I553" s="25">
        <f>H553+H554</f>
        <v>2.79</v>
      </c>
      <c r="J553" s="24">
        <f t="shared" si="212"/>
        <v>1.1099999999999999</v>
      </c>
      <c r="K553" s="25">
        <f>J553+J554</f>
        <v>2.19</v>
      </c>
      <c r="L553" s="24"/>
      <c r="M553" s="24"/>
      <c r="N553" s="24"/>
      <c r="O553" s="24">
        <f>I553*$Q$7</f>
        <v>4.1849999999999998E-2</v>
      </c>
      <c r="P553" s="24">
        <f>K553*$Q$7</f>
        <v>3.2849999999999997E-2</v>
      </c>
      <c r="Q553" s="24"/>
      <c r="R553" s="24">
        <f>I553*$T$7</f>
        <v>0.94860000000000011</v>
      </c>
      <c r="S553" s="26">
        <f>K553*$T$7</f>
        <v>0.74460000000000004</v>
      </c>
      <c r="T553" s="24"/>
      <c r="U553" s="27">
        <f>I553*$W$7</f>
        <v>2.7900000000000001E-4</v>
      </c>
      <c r="V553" s="27">
        <f>K553*$W$7</f>
        <v>2.1900000000000001E-4</v>
      </c>
      <c r="W553" s="24"/>
      <c r="X553" s="24">
        <f>I553*$Z$7</f>
        <v>2.1243059999999998</v>
      </c>
      <c r="Y553" s="24">
        <f>K553*$Z$7</f>
        <v>1.6674659999999999</v>
      </c>
      <c r="Z553" s="24"/>
      <c r="AA553" s="24">
        <f>I553+O553+R553+U553+X553</f>
        <v>5.9050349999999998</v>
      </c>
      <c r="AB553" s="24">
        <f>K553+P553+S553+V553+Y553</f>
        <v>4.635135</v>
      </c>
      <c r="AC553" s="24">
        <f>AA553*$AE$7</f>
        <v>1.7715105</v>
      </c>
      <c r="AD553" s="24">
        <f>AB553*$AE$7</f>
        <v>1.3905405</v>
      </c>
      <c r="AE553" s="24"/>
      <c r="AF553" s="24">
        <f>(AA553+AC553)*$AH$7</f>
        <v>0.23029636499999998</v>
      </c>
      <c r="AG553" s="24">
        <f>(AB553+AD553)*$AH$7</f>
        <v>0.18077026499999999</v>
      </c>
      <c r="AH553" s="24"/>
      <c r="AI553" s="116">
        <v>8.31</v>
      </c>
      <c r="AJ553" s="117">
        <v>6.52</v>
      </c>
      <c r="AK553" s="117">
        <f>AI553*$AK$9</f>
        <v>8.7255000000000003</v>
      </c>
      <c r="AL553" s="117">
        <f>AJ553*$AL$9</f>
        <v>6.8460000000000001</v>
      </c>
      <c r="AM553" s="116">
        <f t="shared" ref="AM553:AN555" si="217">AK553*$AO$7</f>
        <v>1.7451000000000001</v>
      </c>
      <c r="AN553" s="117">
        <f t="shared" si="217"/>
        <v>1.3692000000000002</v>
      </c>
      <c r="AO553" s="146"/>
      <c r="AP553" s="116">
        <f t="shared" ref="AP553:AQ555" si="218">AK553+AM553</f>
        <v>10.470600000000001</v>
      </c>
      <c r="AQ553" s="117">
        <f t="shared" si="218"/>
        <v>8.2151999999999994</v>
      </c>
    </row>
    <row r="554" spans="1:43" ht="26.25" hidden="1" customHeight="1">
      <c r="A554" s="187"/>
      <c r="B554" s="182"/>
      <c r="C554" s="189"/>
      <c r="D554" s="31" t="s">
        <v>704</v>
      </c>
      <c r="E554" s="22">
        <v>70</v>
      </c>
      <c r="F554" s="22">
        <v>45</v>
      </c>
      <c r="G554" s="24">
        <f>$G$520</f>
        <v>2.4E-2</v>
      </c>
      <c r="H554" s="24">
        <f t="shared" si="211"/>
        <v>1.68</v>
      </c>
      <c r="I554" s="25"/>
      <c r="J554" s="24">
        <f t="shared" si="212"/>
        <v>1.08</v>
      </c>
      <c r="K554" s="25"/>
      <c r="L554" s="24"/>
      <c r="M554" s="24"/>
      <c r="N554" s="24"/>
      <c r="O554" s="24"/>
      <c r="P554" s="24"/>
      <c r="Q554" s="24"/>
      <c r="R554" s="24"/>
      <c r="S554" s="26"/>
      <c r="T554" s="24"/>
      <c r="U554" s="27"/>
      <c r="V554" s="27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116"/>
      <c r="AJ554" s="117"/>
      <c r="AK554" s="117">
        <f>AI554*$AK$9</f>
        <v>0</v>
      </c>
      <c r="AL554" s="117">
        <f>AJ554*$AL$9</f>
        <v>0</v>
      </c>
      <c r="AM554" s="116">
        <f t="shared" si="217"/>
        <v>0</v>
      </c>
      <c r="AN554" s="117">
        <f t="shared" si="217"/>
        <v>0</v>
      </c>
      <c r="AO554" s="146"/>
      <c r="AP554" s="116">
        <f t="shared" si="218"/>
        <v>0</v>
      </c>
      <c r="AQ554" s="117">
        <f t="shared" si="218"/>
        <v>0</v>
      </c>
    </row>
    <row r="555" spans="1:43" ht="37.5" customHeight="1">
      <c r="A555" s="186" t="s">
        <v>739</v>
      </c>
      <c r="B555" s="181" t="s">
        <v>1179</v>
      </c>
      <c r="C555" s="188" t="s">
        <v>178</v>
      </c>
      <c r="D555" s="31" t="s">
        <v>49</v>
      </c>
      <c r="E555" s="22">
        <v>30</v>
      </c>
      <c r="F555" s="22">
        <v>30</v>
      </c>
      <c r="G555" s="24">
        <f>$G$78</f>
        <v>3.6999999999999998E-2</v>
      </c>
      <c r="H555" s="24">
        <f t="shared" si="211"/>
        <v>1.1099999999999999</v>
      </c>
      <c r="I555" s="25">
        <f>H555+H556</f>
        <v>2.79</v>
      </c>
      <c r="J555" s="24">
        <f t="shared" si="212"/>
        <v>1.1099999999999999</v>
      </c>
      <c r="K555" s="25">
        <f>J555+J556</f>
        <v>2.19</v>
      </c>
      <c r="L555" s="24"/>
      <c r="M555" s="24"/>
      <c r="N555" s="24"/>
      <c r="O555" s="24">
        <f>I555*$Q$7</f>
        <v>4.1849999999999998E-2</v>
      </c>
      <c r="P555" s="24">
        <f>K555*$Q$7</f>
        <v>3.2849999999999997E-2</v>
      </c>
      <c r="Q555" s="24"/>
      <c r="R555" s="24">
        <f>I555*$T$7</f>
        <v>0.94860000000000011</v>
      </c>
      <c r="S555" s="26">
        <f>K555*$T$7</f>
        <v>0.74460000000000004</v>
      </c>
      <c r="T555" s="24"/>
      <c r="U555" s="27">
        <f>I555*$W$7</f>
        <v>2.7900000000000001E-4</v>
      </c>
      <c r="V555" s="27">
        <f>K555*$W$7</f>
        <v>2.1900000000000001E-4</v>
      </c>
      <c r="W555" s="24"/>
      <c r="X555" s="24">
        <f>I555*$Z$7</f>
        <v>2.1243059999999998</v>
      </c>
      <c r="Y555" s="24">
        <f>K555*$Z$7</f>
        <v>1.6674659999999999</v>
      </c>
      <c r="Z555" s="24"/>
      <c r="AA555" s="24">
        <f>I555+O555+R555+U555+X555</f>
        <v>5.9050349999999998</v>
      </c>
      <c r="AB555" s="24">
        <f>K555+P555+S555+V555+Y555</f>
        <v>4.635135</v>
      </c>
      <c r="AC555" s="24">
        <f>AA555*$AE$7</f>
        <v>1.7715105</v>
      </c>
      <c r="AD555" s="24">
        <f>AB555*$AE$7</f>
        <v>1.3905405</v>
      </c>
      <c r="AE555" s="24"/>
      <c r="AF555" s="24">
        <f>(AA555+AC555)*$AH$7</f>
        <v>0.23029636499999998</v>
      </c>
      <c r="AG555" s="24">
        <f>(AB555+AD555)*$AH$7</f>
        <v>0.18077026499999999</v>
      </c>
      <c r="AH555" s="24"/>
      <c r="AI555" s="116">
        <v>8.31</v>
      </c>
      <c r="AJ555" s="117">
        <v>6.52</v>
      </c>
      <c r="AK555" s="117">
        <f>AI555*$AK$9</f>
        <v>8.7255000000000003</v>
      </c>
      <c r="AL555" s="117">
        <f>AJ555*$AL$9</f>
        <v>6.8460000000000001</v>
      </c>
      <c r="AM555" s="116">
        <f t="shared" si="217"/>
        <v>1.7451000000000001</v>
      </c>
      <c r="AN555" s="117">
        <f t="shared" si="217"/>
        <v>1.3692000000000002</v>
      </c>
      <c r="AO555" s="146"/>
      <c r="AP555" s="116">
        <f t="shared" si="218"/>
        <v>10.470600000000001</v>
      </c>
      <c r="AQ555" s="117">
        <f t="shared" si="218"/>
        <v>8.2151999999999994</v>
      </c>
    </row>
    <row r="556" spans="1:43" ht="26.25" hidden="1" customHeight="1">
      <c r="A556" s="187"/>
      <c r="B556" s="182"/>
      <c r="C556" s="189"/>
      <c r="D556" s="31" t="s">
        <v>704</v>
      </c>
      <c r="E556" s="22">
        <v>70</v>
      </c>
      <c r="F556" s="22">
        <v>45</v>
      </c>
      <c r="G556" s="24">
        <f>$G$520</f>
        <v>2.4E-2</v>
      </c>
      <c r="H556" s="24">
        <f t="shared" si="211"/>
        <v>1.68</v>
      </c>
      <c r="I556" s="25"/>
      <c r="J556" s="24">
        <f t="shared" si="212"/>
        <v>1.08</v>
      </c>
      <c r="K556" s="25"/>
      <c r="L556" s="24"/>
      <c r="M556" s="24"/>
      <c r="N556" s="24"/>
      <c r="O556" s="24"/>
      <c r="P556" s="24"/>
      <c r="Q556" s="24"/>
      <c r="R556" s="24"/>
      <c r="S556" s="26"/>
      <c r="T556" s="24"/>
      <c r="U556" s="27"/>
      <c r="V556" s="27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116"/>
      <c r="AJ556" s="117"/>
      <c r="AK556" s="117"/>
      <c r="AL556" s="117"/>
      <c r="AM556" s="116"/>
      <c r="AN556" s="117"/>
      <c r="AO556" s="146"/>
      <c r="AP556" s="116"/>
      <c r="AQ556" s="117"/>
    </row>
    <row r="557" spans="1:43" ht="55.5" customHeight="1">
      <c r="A557" s="114" t="s">
        <v>750</v>
      </c>
      <c r="B557" s="30" t="s">
        <v>751</v>
      </c>
      <c r="C557" s="115"/>
      <c r="D557" s="31"/>
      <c r="E557" s="22"/>
      <c r="F557" s="22"/>
      <c r="G557" s="24"/>
      <c r="H557" s="24"/>
      <c r="I557" s="25"/>
      <c r="J557" s="24"/>
      <c r="K557" s="25"/>
      <c r="L557" s="24"/>
      <c r="M557" s="24"/>
      <c r="N557" s="24"/>
      <c r="O557" s="24"/>
      <c r="P557" s="24"/>
      <c r="Q557" s="24"/>
      <c r="R557" s="24"/>
      <c r="S557" s="26"/>
      <c r="T557" s="24"/>
      <c r="U557" s="27"/>
      <c r="V557" s="27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116"/>
      <c r="AJ557" s="117"/>
      <c r="AK557" s="117"/>
      <c r="AL557" s="117"/>
      <c r="AM557" s="116"/>
      <c r="AN557" s="117"/>
      <c r="AO557" s="146"/>
      <c r="AP557" s="116"/>
      <c r="AQ557" s="117"/>
    </row>
    <row r="558" spans="1:43" ht="71.25" customHeight="1">
      <c r="A558" s="186" t="s">
        <v>752</v>
      </c>
      <c r="B558" s="181" t="s">
        <v>753</v>
      </c>
      <c r="C558" s="188" t="s">
        <v>178</v>
      </c>
      <c r="D558" s="31" t="s">
        <v>49</v>
      </c>
      <c r="E558" s="22">
        <v>90</v>
      </c>
      <c r="F558" s="22">
        <v>55</v>
      </c>
      <c r="G558" s="24">
        <f>$G$78</f>
        <v>3.6999999999999998E-2</v>
      </c>
      <c r="H558" s="24">
        <f t="shared" si="211"/>
        <v>3.3299999999999996</v>
      </c>
      <c r="I558" s="25">
        <f>H558+H559+H560</f>
        <v>7.8599999999999994</v>
      </c>
      <c r="J558" s="24">
        <f t="shared" si="212"/>
        <v>2.0349999999999997</v>
      </c>
      <c r="K558" s="25">
        <f>J558+J559+J560</f>
        <v>6.0849999999999991</v>
      </c>
      <c r="L558" s="24"/>
      <c r="M558" s="24"/>
      <c r="N558" s="24"/>
      <c r="O558" s="24">
        <f>I558*$Q$7</f>
        <v>0.11789999999999999</v>
      </c>
      <c r="P558" s="24">
        <f>K558*$Q$7</f>
        <v>9.1274999999999981E-2</v>
      </c>
      <c r="Q558" s="24"/>
      <c r="R558" s="24">
        <f>I558*$T$7</f>
        <v>2.6724000000000001</v>
      </c>
      <c r="S558" s="26">
        <f>K558*$T$7</f>
        <v>2.0688999999999997</v>
      </c>
      <c r="T558" s="24"/>
      <c r="U558" s="27">
        <f>I558*$W$7</f>
        <v>7.8600000000000002E-4</v>
      </c>
      <c r="V558" s="27">
        <f>K558*$W$7</f>
        <v>6.0849999999999988E-4</v>
      </c>
      <c r="W558" s="24"/>
      <c r="X558" s="24">
        <f>I558*$Z$7</f>
        <v>5.9846039999999991</v>
      </c>
      <c r="Y558" s="24">
        <f>K558*$Z$7</f>
        <v>4.6331189999999989</v>
      </c>
      <c r="Z558" s="24"/>
      <c r="AA558" s="24">
        <f>I558+O558+R558+U558+X558</f>
        <v>16.635689999999997</v>
      </c>
      <c r="AB558" s="24">
        <f>K558+P558+S558+V558+Y558</f>
        <v>12.878902499999997</v>
      </c>
      <c r="AC558" s="24">
        <f>AA558*$AE$7</f>
        <v>4.9907069999999987</v>
      </c>
      <c r="AD558" s="24">
        <f>AB558*$AE$7</f>
        <v>3.8636707499999989</v>
      </c>
      <c r="AE558" s="24"/>
      <c r="AF558" s="24">
        <f>(AA558+AC558)*$AH$7</f>
        <v>0.64879190999999992</v>
      </c>
      <c r="AG558" s="24">
        <f>(AB558+AD558)*$AH$7</f>
        <v>0.50227719749999988</v>
      </c>
      <c r="AH558" s="24"/>
      <c r="AI558" s="116">
        <v>23.39</v>
      </c>
      <c r="AJ558" s="117">
        <v>18.100000000000001</v>
      </c>
      <c r="AK558" s="117">
        <f>AI558*$AK$9</f>
        <v>24.5595</v>
      </c>
      <c r="AL558" s="117">
        <f>AJ558*$AL$9</f>
        <v>19.005000000000003</v>
      </c>
      <c r="AM558" s="116">
        <f>AK558*$AO$7</f>
        <v>4.9119000000000002</v>
      </c>
      <c r="AN558" s="117">
        <f>AL558*$AO$7</f>
        <v>3.8010000000000006</v>
      </c>
      <c r="AO558" s="146"/>
      <c r="AP558" s="116">
        <f>AK558+AM558</f>
        <v>29.471399999999999</v>
      </c>
      <c r="AQ558" s="117">
        <f>AL558+AN558</f>
        <v>22.806000000000004</v>
      </c>
    </row>
    <row r="559" spans="1:43" ht="0.75" customHeight="1">
      <c r="A559" s="193"/>
      <c r="B559" s="194"/>
      <c r="C559" s="195"/>
      <c r="D559" s="31" t="s">
        <v>704</v>
      </c>
      <c r="E559" s="22">
        <v>160</v>
      </c>
      <c r="F559" s="22">
        <v>140</v>
      </c>
      <c r="G559" s="24">
        <f>$G$520</f>
        <v>2.4E-2</v>
      </c>
      <c r="H559" s="24">
        <f t="shared" si="211"/>
        <v>3.84</v>
      </c>
      <c r="I559" s="25"/>
      <c r="J559" s="24">
        <f t="shared" si="212"/>
        <v>3.36</v>
      </c>
      <c r="K559" s="25"/>
      <c r="L559" s="24"/>
      <c r="M559" s="24"/>
      <c r="N559" s="24"/>
      <c r="O559" s="24"/>
      <c r="P559" s="24"/>
      <c r="Q559" s="24"/>
      <c r="R559" s="24"/>
      <c r="S559" s="26"/>
      <c r="T559" s="24"/>
      <c r="U559" s="27"/>
      <c r="V559" s="27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116"/>
      <c r="AJ559" s="117"/>
      <c r="AK559" s="117"/>
      <c r="AL559" s="117"/>
      <c r="AM559" s="116"/>
      <c r="AN559" s="117"/>
      <c r="AO559" s="146"/>
      <c r="AP559" s="116"/>
      <c r="AQ559" s="117"/>
    </row>
    <row r="560" spans="1:43" ht="26.25" hidden="1" customHeight="1">
      <c r="A560" s="187"/>
      <c r="B560" s="182"/>
      <c r="C560" s="189"/>
      <c r="D560" s="31" t="s">
        <v>179</v>
      </c>
      <c r="E560" s="22">
        <v>15</v>
      </c>
      <c r="F560" s="22">
        <v>15</v>
      </c>
      <c r="G560" s="24">
        <f>$G$77</f>
        <v>4.5999999999999999E-2</v>
      </c>
      <c r="H560" s="24">
        <f t="shared" si="211"/>
        <v>0.69</v>
      </c>
      <c r="I560" s="25"/>
      <c r="J560" s="24">
        <f t="shared" si="212"/>
        <v>0.69</v>
      </c>
      <c r="K560" s="25"/>
      <c r="L560" s="24"/>
      <c r="M560" s="24"/>
      <c r="N560" s="24"/>
      <c r="O560" s="24"/>
      <c r="P560" s="24"/>
      <c r="Q560" s="24"/>
      <c r="R560" s="24"/>
      <c r="S560" s="26"/>
      <c r="T560" s="24"/>
      <c r="U560" s="27"/>
      <c r="V560" s="27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116"/>
      <c r="AJ560" s="117"/>
      <c r="AK560" s="117"/>
      <c r="AL560" s="117"/>
      <c r="AM560" s="116"/>
      <c r="AN560" s="117"/>
      <c r="AO560" s="146"/>
      <c r="AP560" s="116"/>
      <c r="AQ560" s="117"/>
    </row>
    <row r="561" spans="1:43" ht="26.25" customHeight="1">
      <c r="A561" s="114" t="s">
        <v>754</v>
      </c>
      <c r="B561" s="30" t="s">
        <v>755</v>
      </c>
      <c r="C561" s="115"/>
      <c r="D561" s="31"/>
      <c r="E561" s="22"/>
      <c r="F561" s="22"/>
      <c r="G561" s="24"/>
      <c r="H561" s="24"/>
      <c r="I561" s="25"/>
      <c r="J561" s="24"/>
      <c r="K561" s="25"/>
      <c r="L561" s="24"/>
      <c r="M561" s="24"/>
      <c r="N561" s="24"/>
      <c r="O561" s="24"/>
      <c r="P561" s="24"/>
      <c r="Q561" s="24"/>
      <c r="R561" s="24"/>
      <c r="S561" s="26"/>
      <c r="T561" s="24"/>
      <c r="U561" s="27"/>
      <c r="V561" s="27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116"/>
      <c r="AJ561" s="117"/>
      <c r="AK561" s="117"/>
      <c r="AL561" s="117"/>
      <c r="AM561" s="116"/>
      <c r="AN561" s="117"/>
      <c r="AO561" s="146"/>
      <c r="AP561" s="116"/>
      <c r="AQ561" s="117"/>
    </row>
    <row r="562" spans="1:43" ht="34.5" customHeight="1">
      <c r="A562" s="186" t="s">
        <v>756</v>
      </c>
      <c r="B562" s="181" t="s">
        <v>757</v>
      </c>
      <c r="C562" s="188" t="s">
        <v>178</v>
      </c>
      <c r="D562" s="31" t="s">
        <v>49</v>
      </c>
      <c r="E562" s="22">
        <v>140</v>
      </c>
      <c r="F562" s="22">
        <v>130</v>
      </c>
      <c r="G562" s="24">
        <f>$G$78</f>
        <v>3.6999999999999998E-2</v>
      </c>
      <c r="H562" s="24">
        <f t="shared" si="211"/>
        <v>5.18</v>
      </c>
      <c r="I562" s="25">
        <f>H562+H563</f>
        <v>10.239999999999998</v>
      </c>
      <c r="J562" s="24">
        <f t="shared" si="212"/>
        <v>4.8099999999999996</v>
      </c>
      <c r="K562" s="25">
        <f>J562+J563</f>
        <v>7.1099999999999994</v>
      </c>
      <c r="L562" s="24"/>
      <c r="M562" s="24"/>
      <c r="N562" s="24"/>
      <c r="O562" s="24">
        <f>I562*$Q$7</f>
        <v>0.15359999999999996</v>
      </c>
      <c r="P562" s="24">
        <f>K562*$Q$7</f>
        <v>0.10664999999999998</v>
      </c>
      <c r="Q562" s="24"/>
      <c r="R562" s="24">
        <f>I562*$T$7</f>
        <v>3.4815999999999998</v>
      </c>
      <c r="S562" s="26">
        <f>K562*$T$7</f>
        <v>2.4173999999999998</v>
      </c>
      <c r="T562" s="24"/>
      <c r="U562" s="27">
        <f>I562*$W$7</f>
        <v>1.024E-3</v>
      </c>
      <c r="V562" s="27">
        <f>K562*$W$7</f>
        <v>7.1099999999999994E-4</v>
      </c>
      <c r="W562" s="24"/>
      <c r="X562" s="24">
        <f>I562*$Z$7</f>
        <v>7.7967359999999983</v>
      </c>
      <c r="Y562" s="24">
        <f>K562*$Z$7</f>
        <v>5.4135539999999995</v>
      </c>
      <c r="Z562" s="24"/>
      <c r="AA562" s="24">
        <f>I562+O562+R562+U562+X562</f>
        <v>21.672959999999996</v>
      </c>
      <c r="AB562" s="24">
        <f>K562+P562+S562+V562+Y562</f>
        <v>15.048314999999999</v>
      </c>
      <c r="AC562" s="24">
        <f>AA562*$AE$7</f>
        <v>6.5018879999999983</v>
      </c>
      <c r="AD562" s="24">
        <f>AB562*$AE$7</f>
        <v>4.5144944999999996</v>
      </c>
      <c r="AE562" s="24"/>
      <c r="AF562" s="24">
        <f>(AA562+AC562)*$AH$7</f>
        <v>0.84524543999999979</v>
      </c>
      <c r="AG562" s="24">
        <f>(AB562+AD562)*$AH$7</f>
        <v>0.58688428500000001</v>
      </c>
      <c r="AH562" s="24"/>
      <c r="AI562" s="116">
        <v>30.47</v>
      </c>
      <c r="AJ562" s="117">
        <v>21.16</v>
      </c>
      <c r="AK562" s="117">
        <f t="shared" ref="AK562:AK570" si="219">AI562*$AK$9</f>
        <v>31.993500000000001</v>
      </c>
      <c r="AL562" s="117">
        <f t="shared" ref="AL562:AL570" si="220">AJ562*$AL$9</f>
        <v>22.218</v>
      </c>
      <c r="AM562" s="116">
        <f t="shared" ref="AM562:AN570" si="221">AK562*$AO$7</f>
        <v>6.3987000000000007</v>
      </c>
      <c r="AN562" s="117">
        <f t="shared" si="221"/>
        <v>4.4436</v>
      </c>
      <c r="AO562" s="146"/>
      <c r="AP562" s="116">
        <f t="shared" ref="AP562:AQ570" si="222">AK562+AM562</f>
        <v>38.392200000000003</v>
      </c>
      <c r="AQ562" s="117">
        <f t="shared" si="222"/>
        <v>26.6616</v>
      </c>
    </row>
    <row r="563" spans="1:43" ht="26.25" hidden="1" customHeight="1">
      <c r="A563" s="187"/>
      <c r="B563" s="182"/>
      <c r="C563" s="189"/>
      <c r="D563" s="31" t="s">
        <v>179</v>
      </c>
      <c r="E563" s="22">
        <v>110</v>
      </c>
      <c r="F563" s="22">
        <v>50</v>
      </c>
      <c r="G563" s="24">
        <f>$G$77</f>
        <v>4.5999999999999999E-2</v>
      </c>
      <c r="H563" s="24">
        <f t="shared" si="211"/>
        <v>5.0599999999999996</v>
      </c>
      <c r="I563" s="25"/>
      <c r="J563" s="24">
        <f t="shared" si="212"/>
        <v>2.2999999999999998</v>
      </c>
      <c r="K563" s="25"/>
      <c r="L563" s="24"/>
      <c r="M563" s="24"/>
      <c r="N563" s="24"/>
      <c r="O563" s="24"/>
      <c r="P563" s="24"/>
      <c r="Q563" s="24"/>
      <c r="R563" s="24"/>
      <c r="S563" s="26"/>
      <c r="T563" s="24"/>
      <c r="U563" s="27"/>
      <c r="V563" s="27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116"/>
      <c r="AJ563" s="117"/>
      <c r="AK563" s="117">
        <f t="shared" si="219"/>
        <v>0</v>
      </c>
      <c r="AL563" s="117">
        <f t="shared" si="220"/>
        <v>0</v>
      </c>
      <c r="AM563" s="116">
        <f t="shared" si="221"/>
        <v>0</v>
      </c>
      <c r="AN563" s="117">
        <f t="shared" si="221"/>
        <v>0</v>
      </c>
      <c r="AO563" s="146"/>
      <c r="AP563" s="116">
        <f t="shared" si="222"/>
        <v>0</v>
      </c>
      <c r="AQ563" s="117">
        <f t="shared" si="222"/>
        <v>0</v>
      </c>
    </row>
    <row r="564" spans="1:43" ht="31.5" customHeight="1">
      <c r="A564" s="186" t="s">
        <v>758</v>
      </c>
      <c r="B564" s="181" t="s">
        <v>759</v>
      </c>
      <c r="C564" s="188" t="s">
        <v>178</v>
      </c>
      <c r="D564" s="31" t="s">
        <v>49</v>
      </c>
      <c r="E564" s="22">
        <v>140</v>
      </c>
      <c r="F564" s="22">
        <v>130</v>
      </c>
      <c r="G564" s="24">
        <f>$G$78</f>
        <v>3.6999999999999998E-2</v>
      </c>
      <c r="H564" s="24">
        <f t="shared" si="211"/>
        <v>5.18</v>
      </c>
      <c r="I564" s="25">
        <f>H564+H565</f>
        <v>10.239999999999998</v>
      </c>
      <c r="J564" s="24">
        <f t="shared" si="212"/>
        <v>4.8099999999999996</v>
      </c>
      <c r="K564" s="25">
        <f>J564+J565</f>
        <v>7.1099999999999994</v>
      </c>
      <c r="L564" s="24"/>
      <c r="M564" s="24"/>
      <c r="N564" s="24"/>
      <c r="O564" s="24">
        <f>I564*$Q$7</f>
        <v>0.15359999999999996</v>
      </c>
      <c r="P564" s="24">
        <f>K564*$Q$7</f>
        <v>0.10664999999999998</v>
      </c>
      <c r="Q564" s="24"/>
      <c r="R564" s="24">
        <f>I564*$T$7</f>
        <v>3.4815999999999998</v>
      </c>
      <c r="S564" s="26">
        <f>K564*$T$7</f>
        <v>2.4173999999999998</v>
      </c>
      <c r="T564" s="24"/>
      <c r="U564" s="27">
        <f>I564*$W$7</f>
        <v>1.024E-3</v>
      </c>
      <c r="V564" s="27">
        <f>K564*$W$7</f>
        <v>7.1099999999999994E-4</v>
      </c>
      <c r="W564" s="24"/>
      <c r="X564" s="24">
        <f>I564*$Z$7</f>
        <v>7.7967359999999983</v>
      </c>
      <c r="Y564" s="24">
        <f>K564*$Z$7</f>
        <v>5.4135539999999995</v>
      </c>
      <c r="Z564" s="24"/>
      <c r="AA564" s="24">
        <f>I564+O564+R564+U564+X564</f>
        <v>21.672959999999996</v>
      </c>
      <c r="AB564" s="24">
        <f>K564+P564+S564+V564+Y564</f>
        <v>15.048314999999999</v>
      </c>
      <c r="AC564" s="24">
        <f>AA564*$AE$7</f>
        <v>6.5018879999999983</v>
      </c>
      <c r="AD564" s="24">
        <f>AB564*$AE$7</f>
        <v>4.5144944999999996</v>
      </c>
      <c r="AE564" s="24"/>
      <c r="AF564" s="24">
        <f>(AA564+AC564)*$AH$7</f>
        <v>0.84524543999999979</v>
      </c>
      <c r="AG564" s="24">
        <f>(AB564+AD564)*$AH$7</f>
        <v>0.58688428500000001</v>
      </c>
      <c r="AH564" s="24"/>
      <c r="AI564" s="116">
        <v>30.47</v>
      </c>
      <c r="AJ564" s="117">
        <v>21.16</v>
      </c>
      <c r="AK564" s="117">
        <f t="shared" si="219"/>
        <v>31.993500000000001</v>
      </c>
      <c r="AL564" s="117">
        <f t="shared" si="220"/>
        <v>22.218</v>
      </c>
      <c r="AM564" s="116">
        <f t="shared" si="221"/>
        <v>6.3987000000000007</v>
      </c>
      <c r="AN564" s="117">
        <f t="shared" si="221"/>
        <v>4.4436</v>
      </c>
      <c r="AO564" s="146"/>
      <c r="AP564" s="116">
        <f t="shared" si="222"/>
        <v>38.392200000000003</v>
      </c>
      <c r="AQ564" s="117">
        <f t="shared" si="222"/>
        <v>26.6616</v>
      </c>
    </row>
    <row r="565" spans="1:43" ht="20.25" hidden="1" customHeight="1">
      <c r="A565" s="187"/>
      <c r="B565" s="182"/>
      <c r="C565" s="189"/>
      <c r="D565" s="31" t="s">
        <v>179</v>
      </c>
      <c r="E565" s="22">
        <v>110</v>
      </c>
      <c r="F565" s="22">
        <v>50</v>
      </c>
      <c r="G565" s="24">
        <f>$G$77</f>
        <v>4.5999999999999999E-2</v>
      </c>
      <c r="H565" s="24">
        <f t="shared" si="211"/>
        <v>5.0599999999999996</v>
      </c>
      <c r="I565" s="25"/>
      <c r="J565" s="24">
        <f t="shared" si="212"/>
        <v>2.2999999999999998</v>
      </c>
      <c r="K565" s="25"/>
      <c r="L565" s="24"/>
      <c r="M565" s="24"/>
      <c r="N565" s="24"/>
      <c r="O565" s="24"/>
      <c r="P565" s="24"/>
      <c r="Q565" s="24"/>
      <c r="R565" s="24"/>
      <c r="S565" s="26"/>
      <c r="T565" s="24"/>
      <c r="U565" s="27"/>
      <c r="V565" s="27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116"/>
      <c r="AJ565" s="117"/>
      <c r="AK565" s="117">
        <f t="shared" si="219"/>
        <v>0</v>
      </c>
      <c r="AL565" s="117">
        <f t="shared" si="220"/>
        <v>0</v>
      </c>
      <c r="AM565" s="116">
        <f t="shared" si="221"/>
        <v>0</v>
      </c>
      <c r="AN565" s="117">
        <f t="shared" si="221"/>
        <v>0</v>
      </c>
      <c r="AO565" s="146"/>
      <c r="AP565" s="116">
        <f t="shared" si="222"/>
        <v>0</v>
      </c>
      <c r="AQ565" s="117">
        <f t="shared" si="222"/>
        <v>0</v>
      </c>
    </row>
    <row r="566" spans="1:43" ht="42" customHeight="1">
      <c r="A566" s="186" t="s">
        <v>760</v>
      </c>
      <c r="B566" s="181" t="s">
        <v>761</v>
      </c>
      <c r="C566" s="188" t="s">
        <v>178</v>
      </c>
      <c r="D566" s="31" t="s">
        <v>49</v>
      </c>
      <c r="E566" s="22">
        <v>130</v>
      </c>
      <c r="F566" s="22">
        <v>130</v>
      </c>
      <c r="G566" s="24">
        <f>$G$78</f>
        <v>3.6999999999999998E-2</v>
      </c>
      <c r="H566" s="24">
        <f t="shared" si="211"/>
        <v>4.8099999999999996</v>
      </c>
      <c r="I566" s="25">
        <f>H566+H567</f>
        <v>8.9499999999999993</v>
      </c>
      <c r="J566" s="24">
        <f t="shared" si="212"/>
        <v>4.8099999999999996</v>
      </c>
      <c r="K566" s="25">
        <f>J566+J567</f>
        <v>7.5699999999999994</v>
      </c>
      <c r="L566" s="24"/>
      <c r="M566" s="24"/>
      <c r="N566" s="24"/>
      <c r="O566" s="24">
        <f>I566*$Q$7</f>
        <v>0.13424999999999998</v>
      </c>
      <c r="P566" s="24">
        <f>K566*$Q$7</f>
        <v>0.11354999999999998</v>
      </c>
      <c r="Q566" s="24"/>
      <c r="R566" s="24">
        <f>I566*$T$7</f>
        <v>3.0430000000000001</v>
      </c>
      <c r="S566" s="26">
        <f>K566*$T$7</f>
        <v>2.5737999999999999</v>
      </c>
      <c r="T566" s="24"/>
      <c r="U566" s="27">
        <f>I566*$W$7</f>
        <v>8.9499999999999996E-4</v>
      </c>
      <c r="V566" s="27">
        <f>K566*$W$7</f>
        <v>7.5699999999999997E-4</v>
      </c>
      <c r="W566" s="24"/>
      <c r="X566" s="24">
        <f>I566*$Z$7</f>
        <v>6.8145299999999995</v>
      </c>
      <c r="Y566" s="24">
        <f>K566*$Z$7</f>
        <v>5.7637979999999995</v>
      </c>
      <c r="Z566" s="24"/>
      <c r="AA566" s="24">
        <f>I566+O566+R566+U566+X566</f>
        <v>18.942675000000001</v>
      </c>
      <c r="AB566" s="24">
        <f>K566+P566+S566+V566+Y566</f>
        <v>16.021904999999997</v>
      </c>
      <c r="AC566" s="24">
        <f>AA566*$AE$7</f>
        <v>5.6828025000000002</v>
      </c>
      <c r="AD566" s="24">
        <f>AB566*$AE$7</f>
        <v>4.8065714999999987</v>
      </c>
      <c r="AE566" s="24"/>
      <c r="AF566" s="24">
        <f>(AA566+AC566)*$AH$7</f>
        <v>0.738764325</v>
      </c>
      <c r="AG566" s="24">
        <f>(AB566+AD566)*$AH$7</f>
        <v>0.62485429499999978</v>
      </c>
      <c r="AH566" s="24"/>
      <c r="AI566" s="116">
        <v>26.63</v>
      </c>
      <c r="AJ566" s="117">
        <v>22.52</v>
      </c>
      <c r="AK566" s="117">
        <f t="shared" si="219"/>
        <v>27.961500000000001</v>
      </c>
      <c r="AL566" s="117">
        <f t="shared" si="220"/>
        <v>23.646000000000001</v>
      </c>
      <c r="AM566" s="116">
        <f t="shared" si="221"/>
        <v>5.5923000000000007</v>
      </c>
      <c r="AN566" s="117">
        <f t="shared" si="221"/>
        <v>4.7292000000000005</v>
      </c>
      <c r="AO566" s="146"/>
      <c r="AP566" s="116">
        <f t="shared" si="222"/>
        <v>33.553800000000003</v>
      </c>
      <c r="AQ566" s="117">
        <f t="shared" si="222"/>
        <v>28.3752</v>
      </c>
    </row>
    <row r="567" spans="1:43" ht="26.25" hidden="1" customHeight="1">
      <c r="A567" s="187"/>
      <c r="B567" s="182"/>
      <c r="C567" s="189"/>
      <c r="D567" s="31" t="s">
        <v>179</v>
      </c>
      <c r="E567" s="22">
        <v>90</v>
      </c>
      <c r="F567" s="22">
        <v>60</v>
      </c>
      <c r="G567" s="24">
        <f>$G$77</f>
        <v>4.5999999999999999E-2</v>
      </c>
      <c r="H567" s="24">
        <f t="shared" si="211"/>
        <v>4.1399999999999997</v>
      </c>
      <c r="I567" s="25"/>
      <c r="J567" s="24">
        <f t="shared" si="212"/>
        <v>2.76</v>
      </c>
      <c r="K567" s="25"/>
      <c r="L567" s="24"/>
      <c r="M567" s="24"/>
      <c r="N567" s="24"/>
      <c r="O567" s="24"/>
      <c r="P567" s="24"/>
      <c r="Q567" s="24"/>
      <c r="R567" s="24"/>
      <c r="S567" s="26"/>
      <c r="T567" s="24"/>
      <c r="U567" s="27"/>
      <c r="V567" s="27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116"/>
      <c r="AJ567" s="117"/>
      <c r="AK567" s="117">
        <f t="shared" si="219"/>
        <v>0</v>
      </c>
      <c r="AL567" s="117">
        <f t="shared" si="220"/>
        <v>0</v>
      </c>
      <c r="AM567" s="116">
        <f t="shared" si="221"/>
        <v>0</v>
      </c>
      <c r="AN567" s="117">
        <f t="shared" si="221"/>
        <v>0</v>
      </c>
      <c r="AO567" s="146"/>
      <c r="AP567" s="116">
        <f t="shared" si="222"/>
        <v>0</v>
      </c>
      <c r="AQ567" s="117">
        <f t="shared" si="222"/>
        <v>0</v>
      </c>
    </row>
    <row r="568" spans="1:43" ht="39" customHeight="1">
      <c r="A568" s="186" t="s">
        <v>762</v>
      </c>
      <c r="B568" s="181" t="s">
        <v>763</v>
      </c>
      <c r="C568" s="188" t="s">
        <v>764</v>
      </c>
      <c r="D568" s="31" t="s">
        <v>704</v>
      </c>
      <c r="E568" s="22">
        <v>55</v>
      </c>
      <c r="F568" s="22">
        <v>35</v>
      </c>
      <c r="G568" s="24">
        <f>$G$520</f>
        <v>2.4E-2</v>
      </c>
      <c r="H568" s="24">
        <f t="shared" si="211"/>
        <v>1.32</v>
      </c>
      <c r="I568" s="25">
        <f>H568+H569</f>
        <v>11.68</v>
      </c>
      <c r="J568" s="24">
        <f t="shared" si="212"/>
        <v>0.84</v>
      </c>
      <c r="K568" s="25">
        <f>J568+J569</f>
        <v>10.459999999999999</v>
      </c>
      <c r="L568" s="24"/>
      <c r="M568" s="24"/>
      <c r="N568" s="24"/>
      <c r="O568" s="24">
        <f>I568*$Q$7</f>
        <v>0.17519999999999999</v>
      </c>
      <c r="P568" s="24">
        <f>K568*$Q$7</f>
        <v>0.15689999999999998</v>
      </c>
      <c r="Q568" s="24"/>
      <c r="R568" s="24">
        <f>I568*$T$7</f>
        <v>3.9712000000000001</v>
      </c>
      <c r="S568" s="26">
        <f>K568*$T$7</f>
        <v>3.5564</v>
      </c>
      <c r="T568" s="24"/>
      <c r="U568" s="27">
        <f>I568*$W$7</f>
        <v>1.168E-3</v>
      </c>
      <c r="V568" s="27">
        <f>K568*$W$7</f>
        <v>1.0460000000000001E-3</v>
      </c>
      <c r="W568" s="24"/>
      <c r="X568" s="24">
        <f>I568*$Z$7</f>
        <v>8.8931519999999988</v>
      </c>
      <c r="Y568" s="24">
        <f>K568*$Z$7</f>
        <v>7.964243999999999</v>
      </c>
      <c r="Z568" s="24"/>
      <c r="AA568" s="24">
        <f>I568+O568+R568+U568+X568</f>
        <v>24.72072</v>
      </c>
      <c r="AB568" s="24">
        <f>K568+P568+S568+V568+Y568</f>
        <v>22.138590000000001</v>
      </c>
      <c r="AC568" s="24">
        <f>AA568*$AE$7</f>
        <v>7.4162159999999995</v>
      </c>
      <c r="AD568" s="24">
        <f>AB568*$AE$7</f>
        <v>6.6415769999999998</v>
      </c>
      <c r="AE568" s="24"/>
      <c r="AF568" s="24">
        <f>(AA568+AC568)*$AH$7</f>
        <v>0.96410807999999992</v>
      </c>
      <c r="AG568" s="24">
        <f>(AB568+AD568)*$AH$7</f>
        <v>0.86340500999999992</v>
      </c>
      <c r="AH568" s="24"/>
      <c r="AI568" s="116">
        <v>34.76</v>
      </c>
      <c r="AJ568" s="117">
        <v>31.12</v>
      </c>
      <c r="AK568" s="117">
        <f t="shared" si="219"/>
        <v>36.497999999999998</v>
      </c>
      <c r="AL568" s="117">
        <f t="shared" si="220"/>
        <v>32.676000000000002</v>
      </c>
      <c r="AM568" s="116">
        <f t="shared" si="221"/>
        <v>7.2995999999999999</v>
      </c>
      <c r="AN568" s="117">
        <f t="shared" si="221"/>
        <v>6.5352000000000006</v>
      </c>
      <c r="AO568" s="146"/>
      <c r="AP568" s="116">
        <f t="shared" si="222"/>
        <v>43.797599999999996</v>
      </c>
      <c r="AQ568" s="117">
        <f t="shared" si="222"/>
        <v>39.211200000000005</v>
      </c>
    </row>
    <row r="569" spans="1:43" ht="26.25" hidden="1" customHeight="1">
      <c r="A569" s="187"/>
      <c r="B569" s="182"/>
      <c r="C569" s="189"/>
      <c r="D569" s="31" t="s">
        <v>49</v>
      </c>
      <c r="E569" s="22">
        <v>280</v>
      </c>
      <c r="F569" s="22">
        <v>260</v>
      </c>
      <c r="G569" s="24">
        <f>$G$78</f>
        <v>3.6999999999999998E-2</v>
      </c>
      <c r="H569" s="24">
        <f t="shared" si="211"/>
        <v>10.36</v>
      </c>
      <c r="I569" s="25"/>
      <c r="J569" s="24">
        <f t="shared" si="212"/>
        <v>9.6199999999999992</v>
      </c>
      <c r="K569" s="25"/>
      <c r="L569" s="24"/>
      <c r="M569" s="24"/>
      <c r="N569" s="24"/>
      <c r="O569" s="24"/>
      <c r="P569" s="24"/>
      <c r="Q569" s="24"/>
      <c r="R569" s="24"/>
      <c r="S569" s="26"/>
      <c r="T569" s="24"/>
      <c r="U569" s="27"/>
      <c r="V569" s="27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116"/>
      <c r="AJ569" s="117"/>
      <c r="AK569" s="117">
        <f t="shared" si="219"/>
        <v>0</v>
      </c>
      <c r="AL569" s="117">
        <f t="shared" si="220"/>
        <v>0</v>
      </c>
      <c r="AM569" s="116">
        <f t="shared" si="221"/>
        <v>0</v>
      </c>
      <c r="AN569" s="117">
        <f t="shared" si="221"/>
        <v>0</v>
      </c>
      <c r="AO569" s="146"/>
      <c r="AP569" s="116">
        <f t="shared" si="222"/>
        <v>0</v>
      </c>
      <c r="AQ569" s="117">
        <f t="shared" si="222"/>
        <v>0</v>
      </c>
    </row>
    <row r="570" spans="1:43" ht="38.25" customHeight="1">
      <c r="A570" s="186" t="s">
        <v>765</v>
      </c>
      <c r="B570" s="181" t="s">
        <v>766</v>
      </c>
      <c r="C570" s="188" t="s">
        <v>764</v>
      </c>
      <c r="D570" s="31" t="s">
        <v>704</v>
      </c>
      <c r="E570" s="22">
        <v>40</v>
      </c>
      <c r="F570" s="22">
        <v>30</v>
      </c>
      <c r="G570" s="24">
        <f>$G$520</f>
        <v>2.4E-2</v>
      </c>
      <c r="H570" s="24">
        <f t="shared" si="211"/>
        <v>0.96</v>
      </c>
      <c r="I570" s="25">
        <f>H570+H571</f>
        <v>2.9949999999999997</v>
      </c>
      <c r="J570" s="24">
        <f t="shared" si="212"/>
        <v>0.72</v>
      </c>
      <c r="K570" s="25">
        <f>J570+J571</f>
        <v>2.0149999999999997</v>
      </c>
      <c r="L570" s="24"/>
      <c r="M570" s="24"/>
      <c r="N570" s="24"/>
      <c r="O570" s="24">
        <f>I570*$Q$7</f>
        <v>4.4924999999999993E-2</v>
      </c>
      <c r="P570" s="24">
        <f>K570*$Q$7</f>
        <v>3.0224999999999995E-2</v>
      </c>
      <c r="Q570" s="24"/>
      <c r="R570" s="24">
        <f>I570*$T$7</f>
        <v>1.0183</v>
      </c>
      <c r="S570" s="26">
        <f>K570*$T$7</f>
        <v>0.68509999999999993</v>
      </c>
      <c r="T570" s="24"/>
      <c r="U570" s="27">
        <f>I570*$W$7</f>
        <v>2.9949999999999996E-4</v>
      </c>
      <c r="V570" s="27">
        <f>K570*$W$7</f>
        <v>2.0149999999999996E-4</v>
      </c>
      <c r="W570" s="24"/>
      <c r="X570" s="24">
        <f>I570*$Z$7</f>
        <v>2.2803929999999997</v>
      </c>
      <c r="Y570" s="24">
        <f>K570*$Z$7</f>
        <v>1.5342209999999996</v>
      </c>
      <c r="Z570" s="24"/>
      <c r="AA570" s="24">
        <f>I570+O570+R570+U570+X570</f>
        <v>6.3389174999999991</v>
      </c>
      <c r="AB570" s="24">
        <f>K570+P570+S570+V570+Y570</f>
        <v>4.2647474999999995</v>
      </c>
      <c r="AC570" s="24">
        <f>AA570*$AE$7</f>
        <v>1.9016752499999996</v>
      </c>
      <c r="AD570" s="24">
        <f>AB570*$AE$7</f>
        <v>1.2794242499999997</v>
      </c>
      <c r="AE570" s="24"/>
      <c r="AF570" s="24">
        <f>(AA570+AC570)*$AH$7</f>
        <v>0.24721778249999998</v>
      </c>
      <c r="AG570" s="24">
        <f>(AB570+AD570)*$AH$7</f>
        <v>0.16632515249999996</v>
      </c>
      <c r="AH570" s="24"/>
      <c r="AI570" s="116">
        <v>8.91</v>
      </c>
      <c r="AJ570" s="117">
        <v>6</v>
      </c>
      <c r="AK570" s="117">
        <f t="shared" si="219"/>
        <v>9.355500000000001</v>
      </c>
      <c r="AL570" s="117">
        <f t="shared" si="220"/>
        <v>6.3000000000000007</v>
      </c>
      <c r="AM570" s="116">
        <f t="shared" si="221"/>
        <v>1.8711000000000002</v>
      </c>
      <c r="AN570" s="117">
        <f t="shared" si="221"/>
        <v>1.2600000000000002</v>
      </c>
      <c r="AO570" s="146"/>
      <c r="AP570" s="116">
        <f t="shared" si="222"/>
        <v>11.226600000000001</v>
      </c>
      <c r="AQ570" s="117">
        <f t="shared" si="222"/>
        <v>7.5600000000000005</v>
      </c>
    </row>
    <row r="571" spans="1:43" ht="0.75" customHeight="1">
      <c r="A571" s="187"/>
      <c r="B571" s="182"/>
      <c r="C571" s="189"/>
      <c r="D571" s="31" t="s">
        <v>49</v>
      </c>
      <c r="E571" s="22">
        <v>55</v>
      </c>
      <c r="F571" s="22">
        <v>35</v>
      </c>
      <c r="G571" s="24">
        <f>$G$78</f>
        <v>3.6999999999999998E-2</v>
      </c>
      <c r="H571" s="24">
        <f t="shared" si="211"/>
        <v>2.0349999999999997</v>
      </c>
      <c r="I571" s="25"/>
      <c r="J571" s="24">
        <f t="shared" si="212"/>
        <v>1.2949999999999999</v>
      </c>
      <c r="K571" s="25"/>
      <c r="L571" s="24"/>
      <c r="M571" s="24"/>
      <c r="N571" s="24"/>
      <c r="O571" s="24"/>
      <c r="P571" s="24"/>
      <c r="Q571" s="24"/>
      <c r="R571" s="24"/>
      <c r="S571" s="26"/>
      <c r="T571" s="24"/>
      <c r="U571" s="27"/>
      <c r="V571" s="27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116"/>
      <c r="AJ571" s="117"/>
      <c r="AK571" s="117"/>
      <c r="AL571" s="117"/>
      <c r="AM571" s="116"/>
      <c r="AN571" s="117"/>
      <c r="AO571" s="146"/>
      <c r="AP571" s="116"/>
      <c r="AQ571" s="117"/>
    </row>
    <row r="572" spans="1:43" s="128" customFormat="1">
      <c r="A572" s="129" t="s">
        <v>767</v>
      </c>
      <c r="B572" s="60" t="s">
        <v>768</v>
      </c>
      <c r="C572" s="124"/>
      <c r="D572" s="50"/>
      <c r="E572" s="51"/>
      <c r="F572" s="51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3"/>
      <c r="T572" s="52"/>
      <c r="U572" s="55"/>
      <c r="V572" s="55"/>
      <c r="W572" s="52"/>
      <c r="X572" s="52"/>
      <c r="Y572" s="52"/>
      <c r="Z572" s="52"/>
      <c r="AA572" s="52"/>
      <c r="AB572" s="52"/>
      <c r="AC572" s="52"/>
      <c r="AD572" s="52"/>
      <c r="AE572" s="52"/>
      <c r="AF572" s="52"/>
      <c r="AG572" s="52"/>
      <c r="AH572" s="52"/>
      <c r="AI572" s="125"/>
      <c r="AJ572" s="126"/>
      <c r="AK572" s="126"/>
      <c r="AL572" s="126"/>
      <c r="AM572" s="125"/>
      <c r="AN572" s="126"/>
      <c r="AO572" s="127"/>
      <c r="AP572" s="125"/>
      <c r="AQ572" s="126"/>
    </row>
    <row r="573" spans="1:43" ht="31.5" customHeight="1">
      <c r="A573" s="186" t="s">
        <v>769</v>
      </c>
      <c r="B573" s="181" t="s">
        <v>770</v>
      </c>
      <c r="C573" s="188" t="s">
        <v>178</v>
      </c>
      <c r="D573" s="31" t="s">
        <v>49</v>
      </c>
      <c r="E573" s="22">
        <v>8</v>
      </c>
      <c r="F573" s="22">
        <v>8</v>
      </c>
      <c r="G573" s="24">
        <f>$G$78</f>
        <v>3.6999999999999998E-2</v>
      </c>
      <c r="H573" s="24">
        <f t="shared" si="211"/>
        <v>0.29599999999999999</v>
      </c>
      <c r="I573" s="25">
        <f>H573+H574</f>
        <v>3.9759999999999995</v>
      </c>
      <c r="J573" s="24">
        <f t="shared" si="212"/>
        <v>0.29599999999999999</v>
      </c>
      <c r="K573" s="25">
        <f>J573+J574</f>
        <v>2.5959999999999996</v>
      </c>
      <c r="L573" s="24"/>
      <c r="M573" s="24"/>
      <c r="N573" s="24"/>
      <c r="O573" s="24">
        <f>I573*$Q$7</f>
        <v>5.9639999999999992E-2</v>
      </c>
      <c r="P573" s="24">
        <f>K573*$Q$7</f>
        <v>3.8939999999999995E-2</v>
      </c>
      <c r="Q573" s="24"/>
      <c r="R573" s="24">
        <f>I573*$T$7</f>
        <v>1.3518399999999999</v>
      </c>
      <c r="S573" s="26">
        <f>K573*$T$7</f>
        <v>0.88263999999999998</v>
      </c>
      <c r="T573" s="24"/>
      <c r="U573" s="27">
        <f>I573*$W$7</f>
        <v>3.9759999999999996E-4</v>
      </c>
      <c r="V573" s="27">
        <f>K573*$W$7</f>
        <v>2.5959999999999997E-4</v>
      </c>
      <c r="W573" s="24"/>
      <c r="X573" s="24">
        <f>I573*$Z$7</f>
        <v>3.0273263999999993</v>
      </c>
      <c r="Y573" s="24">
        <f>K573*$Z$7</f>
        <v>1.9765943999999995</v>
      </c>
      <c r="Z573" s="24"/>
      <c r="AA573" s="24">
        <f>I573+O573+R573+U573+X573</f>
        <v>8.4152039999999992</v>
      </c>
      <c r="AB573" s="24">
        <f>K573+P573+S573+V573+Y573</f>
        <v>5.4944339999999992</v>
      </c>
      <c r="AC573" s="24">
        <f>AA573*$AE$7</f>
        <v>2.5245611999999995</v>
      </c>
      <c r="AD573" s="24">
        <f>AB573*$AE$7</f>
        <v>1.6483301999999997</v>
      </c>
      <c r="AE573" s="24"/>
      <c r="AF573" s="24">
        <f>(AA573+AC573)*$AH$7</f>
        <v>0.32819295599999992</v>
      </c>
      <c r="AG573" s="24">
        <f>(AB573+AD573)*$AH$7</f>
        <v>0.21428292599999996</v>
      </c>
      <c r="AH573" s="24"/>
      <c r="AI573" s="116">
        <v>11.83</v>
      </c>
      <c r="AJ573" s="117">
        <v>7.73</v>
      </c>
      <c r="AK573" s="117">
        <f>AI573*$AK$9</f>
        <v>12.4215</v>
      </c>
      <c r="AL573" s="117">
        <f>AJ573*$AL$9</f>
        <v>8.1165000000000003</v>
      </c>
      <c r="AM573" s="116">
        <f t="shared" ref="AM573:AN577" si="223">AK573*$AO$7</f>
        <v>2.4843000000000002</v>
      </c>
      <c r="AN573" s="117">
        <f t="shared" si="223"/>
        <v>1.6233000000000002</v>
      </c>
      <c r="AO573" s="146"/>
      <c r="AP573" s="116">
        <f t="shared" ref="AP573:AQ577" si="224">AK573+AM573</f>
        <v>14.905799999999999</v>
      </c>
      <c r="AQ573" s="117">
        <f t="shared" si="224"/>
        <v>9.7398000000000007</v>
      </c>
    </row>
    <row r="574" spans="1:43" ht="23.25" hidden="1" customHeight="1">
      <c r="A574" s="187"/>
      <c r="B574" s="182"/>
      <c r="C574" s="189"/>
      <c r="D574" s="31" t="s">
        <v>179</v>
      </c>
      <c r="E574" s="22">
        <v>80</v>
      </c>
      <c r="F574" s="22">
        <v>50</v>
      </c>
      <c r="G574" s="24">
        <f>$G$77</f>
        <v>4.5999999999999999E-2</v>
      </c>
      <c r="H574" s="24">
        <f t="shared" si="211"/>
        <v>3.6799999999999997</v>
      </c>
      <c r="I574" s="25"/>
      <c r="J574" s="24">
        <f t="shared" si="212"/>
        <v>2.2999999999999998</v>
      </c>
      <c r="K574" s="25"/>
      <c r="L574" s="24"/>
      <c r="M574" s="24"/>
      <c r="N574" s="24"/>
      <c r="O574" s="24"/>
      <c r="P574" s="24"/>
      <c r="Q574" s="24"/>
      <c r="R574" s="24"/>
      <c r="S574" s="26"/>
      <c r="T574" s="24"/>
      <c r="U574" s="27"/>
      <c r="V574" s="27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116"/>
      <c r="AJ574" s="117"/>
      <c r="AK574" s="117">
        <f>AI574*$AK$9</f>
        <v>0</v>
      </c>
      <c r="AL574" s="117">
        <f>AJ574*$AL$9</f>
        <v>0</v>
      </c>
      <c r="AM574" s="116">
        <f t="shared" si="223"/>
        <v>0</v>
      </c>
      <c r="AN574" s="117">
        <f t="shared" si="223"/>
        <v>0</v>
      </c>
      <c r="AO574" s="146"/>
      <c r="AP574" s="116">
        <f t="shared" si="224"/>
        <v>0</v>
      </c>
      <c r="AQ574" s="117">
        <f t="shared" si="224"/>
        <v>0</v>
      </c>
    </row>
    <row r="575" spans="1:43" ht="24.75" customHeight="1">
      <c r="A575" s="186" t="s">
        <v>771</v>
      </c>
      <c r="B575" s="181" t="s">
        <v>772</v>
      </c>
      <c r="C575" s="188" t="s">
        <v>178</v>
      </c>
      <c r="D575" s="31" t="s">
        <v>49</v>
      </c>
      <c r="E575" s="22">
        <v>8</v>
      </c>
      <c r="F575" s="22">
        <v>8</v>
      </c>
      <c r="G575" s="24">
        <f>$G$78</f>
        <v>3.6999999999999998E-2</v>
      </c>
      <c r="H575" s="24">
        <f t="shared" si="211"/>
        <v>0.29599999999999999</v>
      </c>
      <c r="I575" s="25">
        <f>H575+H576</f>
        <v>3.9759999999999995</v>
      </c>
      <c r="J575" s="24">
        <f t="shared" si="212"/>
        <v>0.29599999999999999</v>
      </c>
      <c r="K575" s="25">
        <f>J575+J576</f>
        <v>2.5959999999999996</v>
      </c>
      <c r="L575" s="24"/>
      <c r="M575" s="24"/>
      <c r="N575" s="24"/>
      <c r="O575" s="24">
        <f>I575*$Q$7</f>
        <v>5.9639999999999992E-2</v>
      </c>
      <c r="P575" s="24">
        <f>K575*$Q$7</f>
        <v>3.8939999999999995E-2</v>
      </c>
      <c r="Q575" s="24"/>
      <c r="R575" s="24">
        <f>I575*$T$7</f>
        <v>1.3518399999999999</v>
      </c>
      <c r="S575" s="26">
        <f>K575*$T$7</f>
        <v>0.88263999999999998</v>
      </c>
      <c r="T575" s="24"/>
      <c r="U575" s="27">
        <f>I575*$W$7</f>
        <v>3.9759999999999996E-4</v>
      </c>
      <c r="V575" s="27">
        <f>K575*$W$7</f>
        <v>2.5959999999999997E-4</v>
      </c>
      <c r="W575" s="24"/>
      <c r="X575" s="24">
        <f>I575*$Z$7</f>
        <v>3.0273263999999993</v>
      </c>
      <c r="Y575" s="24">
        <f>K575*$Z$7</f>
        <v>1.9765943999999995</v>
      </c>
      <c r="Z575" s="24"/>
      <c r="AA575" s="24">
        <f>I575+O575+R575+U575+X575</f>
        <v>8.4152039999999992</v>
      </c>
      <c r="AB575" s="24">
        <f>K575+P575+S575+V575+Y575</f>
        <v>5.4944339999999992</v>
      </c>
      <c r="AC575" s="24">
        <f>AA575*$AE$7</f>
        <v>2.5245611999999995</v>
      </c>
      <c r="AD575" s="24">
        <f>AB575*$AE$7</f>
        <v>1.6483301999999997</v>
      </c>
      <c r="AE575" s="24"/>
      <c r="AF575" s="24">
        <f>(AA575+AC575)*$AH$7</f>
        <v>0.32819295599999992</v>
      </c>
      <c r="AG575" s="24">
        <f>(AB575+AD575)*$AH$7</f>
        <v>0.21428292599999996</v>
      </c>
      <c r="AH575" s="24"/>
      <c r="AI575" s="116">
        <v>11.83</v>
      </c>
      <c r="AJ575" s="117">
        <v>7.73</v>
      </c>
      <c r="AK575" s="117">
        <f>AI575*$AK$9</f>
        <v>12.4215</v>
      </c>
      <c r="AL575" s="117">
        <f>AJ575*$AL$9</f>
        <v>8.1165000000000003</v>
      </c>
      <c r="AM575" s="116">
        <f t="shared" si="223"/>
        <v>2.4843000000000002</v>
      </c>
      <c r="AN575" s="117">
        <f t="shared" si="223"/>
        <v>1.6233000000000002</v>
      </c>
      <c r="AO575" s="146"/>
      <c r="AP575" s="116">
        <f t="shared" si="224"/>
        <v>14.905799999999999</v>
      </c>
      <c r="AQ575" s="117">
        <f t="shared" si="224"/>
        <v>9.7398000000000007</v>
      </c>
    </row>
    <row r="576" spans="1:43" ht="22.5" hidden="1" customHeight="1">
      <c r="A576" s="187"/>
      <c r="B576" s="182"/>
      <c r="C576" s="189"/>
      <c r="D576" s="31" t="s">
        <v>179</v>
      </c>
      <c r="E576" s="22">
        <v>80</v>
      </c>
      <c r="F576" s="22">
        <v>50</v>
      </c>
      <c r="G576" s="24">
        <f>$G$77</f>
        <v>4.5999999999999999E-2</v>
      </c>
      <c r="H576" s="24">
        <f t="shared" si="211"/>
        <v>3.6799999999999997</v>
      </c>
      <c r="I576" s="25"/>
      <c r="J576" s="24">
        <f t="shared" si="212"/>
        <v>2.2999999999999998</v>
      </c>
      <c r="K576" s="25"/>
      <c r="L576" s="24"/>
      <c r="M576" s="24"/>
      <c r="N576" s="24"/>
      <c r="O576" s="24"/>
      <c r="P576" s="24"/>
      <c r="Q576" s="24"/>
      <c r="R576" s="24"/>
      <c r="S576" s="26"/>
      <c r="T576" s="24"/>
      <c r="U576" s="27"/>
      <c r="V576" s="27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116"/>
      <c r="AJ576" s="117"/>
      <c r="AK576" s="117">
        <f>AI576*$AK$9</f>
        <v>0</v>
      </c>
      <c r="AL576" s="117">
        <f>AJ576*$AL$9</f>
        <v>0</v>
      </c>
      <c r="AM576" s="116">
        <f t="shared" si="223"/>
        <v>0</v>
      </c>
      <c r="AN576" s="117">
        <f t="shared" si="223"/>
        <v>0</v>
      </c>
      <c r="AO576" s="146"/>
      <c r="AP576" s="116">
        <f t="shared" si="224"/>
        <v>0</v>
      </c>
      <c r="AQ576" s="117">
        <f t="shared" si="224"/>
        <v>0</v>
      </c>
    </row>
    <row r="577" spans="1:43" ht="22.5" customHeight="1">
      <c r="A577" s="114" t="s">
        <v>773</v>
      </c>
      <c r="B577" s="30" t="s">
        <v>774</v>
      </c>
      <c r="C577" s="115" t="s">
        <v>178</v>
      </c>
      <c r="D577" s="31"/>
      <c r="E577" s="22"/>
      <c r="F577" s="22"/>
      <c r="G577" s="24"/>
      <c r="H577" s="24"/>
      <c r="I577" s="25"/>
      <c r="J577" s="24"/>
      <c r="K577" s="25"/>
      <c r="L577" s="24"/>
      <c r="M577" s="24"/>
      <c r="N577" s="24"/>
      <c r="O577" s="24"/>
      <c r="P577" s="24"/>
      <c r="Q577" s="24"/>
      <c r="R577" s="24"/>
      <c r="S577" s="26"/>
      <c r="T577" s="24"/>
      <c r="U577" s="27"/>
      <c r="V577" s="27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116">
        <v>7.41</v>
      </c>
      <c r="AJ577" s="117">
        <v>4.3899999999999997</v>
      </c>
      <c r="AK577" s="117">
        <f>AI577*$AK$9</f>
        <v>7.7805000000000009</v>
      </c>
      <c r="AL577" s="117">
        <f>AJ577*$AL$9</f>
        <v>4.6094999999999997</v>
      </c>
      <c r="AM577" s="116">
        <f t="shared" si="223"/>
        <v>1.5561000000000003</v>
      </c>
      <c r="AN577" s="117">
        <f t="shared" si="223"/>
        <v>0.92189999999999994</v>
      </c>
      <c r="AO577" s="146"/>
      <c r="AP577" s="116">
        <f t="shared" si="224"/>
        <v>9.3366000000000007</v>
      </c>
      <c r="AQ577" s="117">
        <f t="shared" si="224"/>
        <v>5.5313999999999997</v>
      </c>
    </row>
    <row r="578" spans="1:43" s="128" customFormat="1">
      <c r="A578" s="129" t="s">
        <v>775</v>
      </c>
      <c r="B578" s="60" t="s">
        <v>776</v>
      </c>
      <c r="C578" s="124"/>
      <c r="D578" s="50"/>
      <c r="E578" s="51"/>
      <c r="F578" s="51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3"/>
      <c r="T578" s="52"/>
      <c r="U578" s="55"/>
      <c r="V578" s="55"/>
      <c r="W578" s="52"/>
      <c r="X578" s="52"/>
      <c r="Y578" s="52"/>
      <c r="Z578" s="52"/>
      <c r="AA578" s="52"/>
      <c r="AB578" s="52"/>
      <c r="AC578" s="52"/>
      <c r="AD578" s="52"/>
      <c r="AE578" s="52"/>
      <c r="AF578" s="52"/>
      <c r="AG578" s="52"/>
      <c r="AH578" s="52"/>
      <c r="AI578" s="125"/>
      <c r="AJ578" s="126"/>
      <c r="AK578" s="126"/>
      <c r="AL578" s="126"/>
      <c r="AM578" s="125"/>
      <c r="AN578" s="126"/>
      <c r="AO578" s="127"/>
      <c r="AP578" s="125"/>
      <c r="AQ578" s="126"/>
    </row>
    <row r="579" spans="1:43" ht="27.75" customHeight="1">
      <c r="A579" s="114" t="s">
        <v>777</v>
      </c>
      <c r="B579" s="30" t="s">
        <v>778</v>
      </c>
      <c r="C579" s="115" t="s">
        <v>178</v>
      </c>
      <c r="D579" s="31" t="s">
        <v>49</v>
      </c>
      <c r="E579" s="22">
        <v>15</v>
      </c>
      <c r="F579" s="22">
        <v>2</v>
      </c>
      <c r="G579" s="24">
        <f>$G$78</f>
        <v>3.6999999999999998E-2</v>
      </c>
      <c r="H579" s="24">
        <f t="shared" si="211"/>
        <v>0.55499999999999994</v>
      </c>
      <c r="I579" s="25">
        <f>H579</f>
        <v>0.55499999999999994</v>
      </c>
      <c r="J579" s="24">
        <f t="shared" si="212"/>
        <v>7.3999999999999996E-2</v>
      </c>
      <c r="K579" s="25">
        <f>J579</f>
        <v>7.3999999999999996E-2</v>
      </c>
      <c r="L579" s="24"/>
      <c r="M579" s="24"/>
      <c r="N579" s="24"/>
      <c r="O579" s="24">
        <f>I579*$Q$7</f>
        <v>8.3249999999999991E-3</v>
      </c>
      <c r="P579" s="24">
        <f>K579*$Q$7</f>
        <v>1.1099999999999999E-3</v>
      </c>
      <c r="Q579" s="24"/>
      <c r="R579" s="24">
        <f>I579*$T$7</f>
        <v>0.18869999999999998</v>
      </c>
      <c r="S579" s="26">
        <f>K579*$T$7</f>
        <v>2.5160000000000002E-2</v>
      </c>
      <c r="T579" s="24"/>
      <c r="U579" s="27">
        <f>I579*$W$7</f>
        <v>5.5499999999999994E-5</v>
      </c>
      <c r="V579" s="27">
        <f>K579*$W$7</f>
        <v>7.4000000000000003E-6</v>
      </c>
      <c r="W579" s="24"/>
      <c r="X579" s="24">
        <f>I579*$Z$7</f>
        <v>0.42257699999999992</v>
      </c>
      <c r="Y579" s="24">
        <f>K579*$Z$7</f>
        <v>5.6343599999999994E-2</v>
      </c>
      <c r="Z579" s="24"/>
      <c r="AA579" s="24">
        <f>I579+O579+R579+U579+X579</f>
        <v>1.1746574999999999</v>
      </c>
      <c r="AB579" s="24">
        <f>K579+P579+S579+V579+Y579</f>
        <v>0.15662100000000001</v>
      </c>
      <c r="AC579" s="24">
        <f>AA579*$AE$7</f>
        <v>0.35239724999999994</v>
      </c>
      <c r="AD579" s="24">
        <f>AB579*$AE$7</f>
        <v>4.6986300000000002E-2</v>
      </c>
      <c r="AE579" s="24"/>
      <c r="AF579" s="24">
        <f>(AA579+AC579)*$AH$7</f>
        <v>4.5811642499999992E-2</v>
      </c>
      <c r="AG579" s="24">
        <f>(AB579+AD579)*$AH$7</f>
        <v>6.1082190000000007E-3</v>
      </c>
      <c r="AH579" s="24"/>
      <c r="AI579" s="116">
        <v>1.65</v>
      </c>
      <c r="AJ579" s="117">
        <v>0.22</v>
      </c>
      <c r="AK579" s="117">
        <f>AI579*$AK$9</f>
        <v>1.7324999999999999</v>
      </c>
      <c r="AL579" s="117">
        <f>AJ579*$AL$9</f>
        <v>0.23100000000000001</v>
      </c>
      <c r="AM579" s="116">
        <f>AK579*$AO$7</f>
        <v>0.34650000000000003</v>
      </c>
      <c r="AN579" s="117">
        <f>AL579*$AO$7</f>
        <v>4.6200000000000005E-2</v>
      </c>
      <c r="AO579" s="146"/>
      <c r="AP579" s="116">
        <f>AK579+AM579</f>
        <v>2.0789999999999997</v>
      </c>
      <c r="AQ579" s="117">
        <f>AL579+AN579</f>
        <v>0.2772</v>
      </c>
    </row>
    <row r="580" spans="1:43" ht="28.5" customHeight="1">
      <c r="A580" s="114" t="s">
        <v>779</v>
      </c>
      <c r="B580" s="30" t="s">
        <v>780</v>
      </c>
      <c r="C580" s="115" t="s">
        <v>178</v>
      </c>
      <c r="D580" s="31" t="s">
        <v>179</v>
      </c>
      <c r="E580" s="22">
        <v>30</v>
      </c>
      <c r="F580" s="22">
        <v>2</v>
      </c>
      <c r="G580" s="24">
        <f>$G$77</f>
        <v>4.5999999999999999E-2</v>
      </c>
      <c r="H580" s="24">
        <f t="shared" si="211"/>
        <v>1.38</v>
      </c>
      <c r="I580" s="25">
        <f>H580</f>
        <v>1.38</v>
      </c>
      <c r="J580" s="24">
        <f t="shared" si="212"/>
        <v>9.1999999999999998E-2</v>
      </c>
      <c r="K580" s="25">
        <f>J580</f>
        <v>9.1999999999999998E-2</v>
      </c>
      <c r="L580" s="24"/>
      <c r="M580" s="24"/>
      <c r="N580" s="24"/>
      <c r="O580" s="24">
        <f>I580*$Q$7</f>
        <v>2.0699999999999996E-2</v>
      </c>
      <c r="P580" s="24">
        <f>K580*$Q$7</f>
        <v>1.3799999999999999E-3</v>
      </c>
      <c r="Q580" s="24"/>
      <c r="R580" s="24">
        <f>I580*$T$7</f>
        <v>0.46920000000000001</v>
      </c>
      <c r="S580" s="26">
        <f>K580*$T$7</f>
        <v>3.1280000000000002E-2</v>
      </c>
      <c r="T580" s="24"/>
      <c r="U580" s="27">
        <f>I580*$W$7</f>
        <v>1.3799999999999999E-4</v>
      </c>
      <c r="V580" s="27">
        <f>K580*$W$7</f>
        <v>9.2E-6</v>
      </c>
      <c r="W580" s="24"/>
      <c r="X580" s="24">
        <f>I580*$Z$7</f>
        <v>1.0507319999999998</v>
      </c>
      <c r="Y580" s="24">
        <f>K580*$Z$7</f>
        <v>7.0048799999999994E-2</v>
      </c>
      <c r="Z580" s="24"/>
      <c r="AA580" s="24">
        <f>I580+O580+R580+U580+X580</f>
        <v>2.9207699999999996</v>
      </c>
      <c r="AB580" s="24">
        <f>K580+P580+S580+V580+Y580</f>
        <v>0.194718</v>
      </c>
      <c r="AC580" s="24">
        <f>AA580*$AE$7</f>
        <v>0.87623099999999987</v>
      </c>
      <c r="AD580" s="24">
        <f>AB580*$AE$7</f>
        <v>5.8415399999999999E-2</v>
      </c>
      <c r="AE580" s="24"/>
      <c r="AF580" s="24">
        <f>(AA580+AC580)*$AH$7</f>
        <v>0.11391002999999998</v>
      </c>
      <c r="AG580" s="24">
        <f>(AB580+AD580)*$AH$7</f>
        <v>7.5940019999999999E-3</v>
      </c>
      <c r="AH580" s="24"/>
      <c r="AI580" s="116">
        <v>4.1100000000000003</v>
      </c>
      <c r="AJ580" s="117">
        <v>0.27</v>
      </c>
      <c r="AK580" s="117">
        <f>AI580*$AK$9</f>
        <v>4.3155000000000001</v>
      </c>
      <c r="AL580" s="117">
        <f>AJ580*$AL$9</f>
        <v>0.28350000000000003</v>
      </c>
      <c r="AM580" s="116">
        <f>AK580*$AO$7</f>
        <v>0.86310000000000009</v>
      </c>
      <c r="AN580" s="117">
        <f>AL580*$AO$7</f>
        <v>5.6700000000000007E-2</v>
      </c>
      <c r="AO580" s="146"/>
      <c r="AP580" s="116">
        <f>AK580+AM580</f>
        <v>5.1786000000000003</v>
      </c>
      <c r="AQ580" s="117">
        <f>AL580+AN580</f>
        <v>0.34020000000000006</v>
      </c>
    </row>
    <row r="581" spans="1:43" s="128" customFormat="1">
      <c r="A581" s="123" t="s">
        <v>781</v>
      </c>
      <c r="B581" s="49" t="s">
        <v>782</v>
      </c>
      <c r="C581" s="124"/>
      <c r="D581" s="50"/>
      <c r="E581" s="51"/>
      <c r="F581" s="51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3"/>
      <c r="T581" s="52"/>
      <c r="U581" s="55"/>
      <c r="V581" s="55"/>
      <c r="W581" s="52"/>
      <c r="X581" s="52"/>
      <c r="Y581" s="52"/>
      <c r="Z581" s="52"/>
      <c r="AA581" s="52"/>
      <c r="AB581" s="52"/>
      <c r="AC581" s="52"/>
      <c r="AD581" s="52"/>
      <c r="AE581" s="52"/>
      <c r="AF581" s="52"/>
      <c r="AG581" s="52"/>
      <c r="AH581" s="52"/>
      <c r="AI581" s="125"/>
      <c r="AJ581" s="126"/>
      <c r="AK581" s="126"/>
      <c r="AL581" s="126"/>
      <c r="AM581" s="125"/>
      <c r="AN581" s="126"/>
      <c r="AO581" s="127"/>
      <c r="AP581" s="125"/>
      <c r="AQ581" s="126"/>
    </row>
    <row r="582" spans="1:43" s="128" customFormat="1" ht="26.25" customHeight="1">
      <c r="A582" s="129" t="s">
        <v>783</v>
      </c>
      <c r="B582" s="60" t="s">
        <v>784</v>
      </c>
      <c r="C582" s="124"/>
      <c r="D582" s="50"/>
      <c r="E582" s="51"/>
      <c r="F582" s="51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3"/>
      <c r="T582" s="52"/>
      <c r="U582" s="55"/>
      <c r="V582" s="55"/>
      <c r="W582" s="52"/>
      <c r="X582" s="52"/>
      <c r="Y582" s="52"/>
      <c r="Z582" s="52"/>
      <c r="AA582" s="52"/>
      <c r="AB582" s="52"/>
      <c r="AC582" s="52"/>
      <c r="AD582" s="52"/>
      <c r="AE582" s="52"/>
      <c r="AF582" s="52"/>
      <c r="AG582" s="52"/>
      <c r="AH582" s="52"/>
      <c r="AI582" s="125"/>
      <c r="AJ582" s="126"/>
      <c r="AK582" s="126"/>
      <c r="AL582" s="126"/>
      <c r="AM582" s="125"/>
      <c r="AN582" s="126"/>
      <c r="AO582" s="127"/>
      <c r="AP582" s="125"/>
      <c r="AQ582" s="126"/>
    </row>
    <row r="583" spans="1:43" ht="26.25" customHeight="1">
      <c r="A583" s="114" t="s">
        <v>785</v>
      </c>
      <c r="B583" s="30" t="s">
        <v>786</v>
      </c>
      <c r="C583" s="115"/>
      <c r="D583" s="31"/>
      <c r="E583" s="22"/>
      <c r="F583" s="22"/>
      <c r="G583" s="24"/>
      <c r="H583" s="24"/>
      <c r="I583" s="25"/>
      <c r="J583" s="24"/>
      <c r="K583" s="25"/>
      <c r="L583" s="24"/>
      <c r="M583" s="24"/>
      <c r="N583" s="24"/>
      <c r="O583" s="24"/>
      <c r="P583" s="24"/>
      <c r="Q583" s="24"/>
      <c r="R583" s="24"/>
      <c r="S583" s="26"/>
      <c r="T583" s="24"/>
      <c r="U583" s="27"/>
      <c r="V583" s="27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116"/>
      <c r="AJ583" s="117"/>
      <c r="AK583" s="117"/>
      <c r="AL583" s="117"/>
      <c r="AM583" s="116"/>
      <c r="AN583" s="117"/>
      <c r="AO583" s="146"/>
      <c r="AP583" s="116"/>
      <c r="AQ583" s="117"/>
    </row>
    <row r="584" spans="1:43" ht="18.75" customHeight="1">
      <c r="A584" s="114" t="s">
        <v>787</v>
      </c>
      <c r="B584" s="30" t="s">
        <v>788</v>
      </c>
      <c r="C584" s="115" t="s">
        <v>789</v>
      </c>
      <c r="D584" s="31" t="s">
        <v>49</v>
      </c>
      <c r="E584" s="22">
        <v>2</v>
      </c>
      <c r="F584" s="22">
        <v>2</v>
      </c>
      <c r="G584" s="61">
        <v>4.1000000000000002E-2</v>
      </c>
      <c r="H584" s="24">
        <f t="shared" si="211"/>
        <v>8.2000000000000003E-2</v>
      </c>
      <c r="I584" s="25">
        <f>H584</f>
        <v>8.2000000000000003E-2</v>
      </c>
      <c r="J584" s="24">
        <f t="shared" si="212"/>
        <v>8.2000000000000003E-2</v>
      </c>
      <c r="K584" s="25">
        <f>J584</f>
        <v>8.2000000000000003E-2</v>
      </c>
      <c r="L584" s="24"/>
      <c r="M584" s="24"/>
      <c r="N584" s="24"/>
      <c r="O584" s="24">
        <f>I584*$Q$7</f>
        <v>1.23E-3</v>
      </c>
      <c r="P584" s="24">
        <f>K584*$Q$7</f>
        <v>1.23E-3</v>
      </c>
      <c r="Q584" s="24"/>
      <c r="R584" s="24">
        <f>I584*$T$7</f>
        <v>2.7880000000000002E-2</v>
      </c>
      <c r="S584" s="26">
        <f>K584*$T$7</f>
        <v>2.7880000000000002E-2</v>
      </c>
      <c r="T584" s="24"/>
      <c r="U584" s="27">
        <f>I584*$W$7</f>
        <v>8.2000000000000011E-6</v>
      </c>
      <c r="V584" s="27">
        <f>K584*$W$7</f>
        <v>8.2000000000000011E-6</v>
      </c>
      <c r="W584" s="24"/>
      <c r="X584" s="24">
        <f>I584*$Z$7</f>
        <v>6.2434799999999999E-2</v>
      </c>
      <c r="Y584" s="24">
        <f>K584*$Z$7</f>
        <v>6.2434799999999999E-2</v>
      </c>
      <c r="Z584" s="24"/>
      <c r="AA584" s="24">
        <f>I584+O584+R584+U584+X584</f>
        <v>0.17355300000000001</v>
      </c>
      <c r="AB584" s="24">
        <f>K584+P584+S584+V584+Y584</f>
        <v>0.17355300000000001</v>
      </c>
      <c r="AC584" s="24">
        <f>AA584*$AE$7</f>
        <v>5.2065900000000005E-2</v>
      </c>
      <c r="AD584" s="24">
        <f>AB584*$AE$7</f>
        <v>5.2065900000000005E-2</v>
      </c>
      <c r="AE584" s="24"/>
      <c r="AF584" s="24">
        <f>(AA584+AC584)*$AH$7</f>
        <v>6.7685670000000005E-3</v>
      </c>
      <c r="AG584" s="24">
        <f>(AB584+AD584)*$AH$7</f>
        <v>6.7685670000000005E-3</v>
      </c>
      <c r="AH584" s="24"/>
      <c r="AI584" s="116">
        <v>0.24</v>
      </c>
      <c r="AJ584" s="117">
        <v>0.24</v>
      </c>
      <c r="AK584" s="117">
        <f>AI584*$AK$9</f>
        <v>0.252</v>
      </c>
      <c r="AL584" s="117">
        <f>AJ584*$AL$9</f>
        <v>0.252</v>
      </c>
      <c r="AM584" s="116">
        <f t="shared" ref="AM584:AN588" si="225">AK584*$AO$7</f>
        <v>5.04E-2</v>
      </c>
      <c r="AN584" s="117">
        <f t="shared" si="225"/>
        <v>5.04E-2</v>
      </c>
      <c r="AO584" s="146"/>
      <c r="AP584" s="116">
        <f t="shared" ref="AP584:AQ588" si="226">AK584+AM584</f>
        <v>0.3024</v>
      </c>
      <c r="AQ584" s="117">
        <f t="shared" si="226"/>
        <v>0.3024</v>
      </c>
    </row>
    <row r="585" spans="1:43" ht="25.5" customHeight="1">
      <c r="A585" s="186" t="s">
        <v>790</v>
      </c>
      <c r="B585" s="181" t="s">
        <v>791</v>
      </c>
      <c r="C585" s="188" t="s">
        <v>792</v>
      </c>
      <c r="D585" s="31" t="s">
        <v>793</v>
      </c>
      <c r="E585" s="22">
        <v>4</v>
      </c>
      <c r="F585" s="22">
        <v>2</v>
      </c>
      <c r="G585" s="61">
        <v>6.0999999999999999E-2</v>
      </c>
      <c r="H585" s="24">
        <f t="shared" si="211"/>
        <v>0.24399999999999999</v>
      </c>
      <c r="I585" s="25">
        <f>H585+H586</f>
        <v>0.40800000000000003</v>
      </c>
      <c r="J585" s="24">
        <f t="shared" si="212"/>
        <v>0.122</v>
      </c>
      <c r="K585" s="25">
        <f>J585+J586</f>
        <v>0.20400000000000001</v>
      </c>
      <c r="L585" s="24"/>
      <c r="M585" s="24"/>
      <c r="N585" s="24"/>
      <c r="O585" s="24">
        <f>I585*$Q$7</f>
        <v>6.1200000000000004E-3</v>
      </c>
      <c r="P585" s="24">
        <f>K600*$Q$7</f>
        <v>0</v>
      </c>
      <c r="Q585" s="24"/>
      <c r="R585" s="24">
        <f>I585*$T$7</f>
        <v>0.13872000000000001</v>
      </c>
      <c r="S585" s="26">
        <f>K600*$T$7</f>
        <v>0</v>
      </c>
      <c r="T585" s="24"/>
      <c r="U585" s="27">
        <f>I585*$W$7</f>
        <v>4.0800000000000002E-5</v>
      </c>
      <c r="V585" s="27">
        <f>K600*$W$7</f>
        <v>0</v>
      </c>
      <c r="W585" s="24"/>
      <c r="X585" s="24">
        <f>I585*$Z$7</f>
        <v>0.31065120000000002</v>
      </c>
      <c r="Y585" s="24">
        <f>K600*$Z$7</f>
        <v>0</v>
      </c>
      <c r="Z585" s="24"/>
      <c r="AA585" s="24">
        <f>I585+O585+R585+U585+X585</f>
        <v>0.86353199999999997</v>
      </c>
      <c r="AB585" s="24">
        <f>K600+P585+S585+V585+Y585</f>
        <v>0</v>
      </c>
      <c r="AC585" s="24">
        <f>AA585*$AE$7</f>
        <v>0.2590596</v>
      </c>
      <c r="AD585" s="24">
        <f>AB585*$AE$7</f>
        <v>0</v>
      </c>
      <c r="AE585" s="24"/>
      <c r="AF585" s="24">
        <f>(AA585+AC585)*$AH$7</f>
        <v>3.3677748E-2</v>
      </c>
      <c r="AG585" s="24">
        <f>(AB585+AD585)*$AH$7</f>
        <v>0</v>
      </c>
      <c r="AH585" s="24"/>
      <c r="AI585" s="116">
        <v>1.22</v>
      </c>
      <c r="AJ585" s="117">
        <f>AB585+AD585+AG585</f>
        <v>0</v>
      </c>
      <c r="AK585" s="117">
        <f>AI585*$AK$9</f>
        <v>1.2809999999999999</v>
      </c>
      <c r="AL585" s="117">
        <f>AJ585*$AL$9</f>
        <v>0</v>
      </c>
      <c r="AM585" s="116">
        <f t="shared" si="225"/>
        <v>0.25619999999999998</v>
      </c>
      <c r="AN585" s="117">
        <f t="shared" si="225"/>
        <v>0</v>
      </c>
      <c r="AO585" s="146"/>
      <c r="AP585" s="116">
        <f t="shared" si="226"/>
        <v>1.5371999999999999</v>
      </c>
      <c r="AQ585" s="117">
        <f t="shared" si="226"/>
        <v>0</v>
      </c>
    </row>
    <row r="586" spans="1:43" ht="51.75" hidden="1" customHeight="1">
      <c r="A586" s="187"/>
      <c r="B586" s="182"/>
      <c r="C586" s="189"/>
      <c r="D586" s="31" t="s">
        <v>49</v>
      </c>
      <c r="E586" s="22">
        <v>4</v>
      </c>
      <c r="F586" s="22">
        <v>2</v>
      </c>
      <c r="G586" s="24">
        <f>$G$584</f>
        <v>4.1000000000000002E-2</v>
      </c>
      <c r="H586" s="24">
        <f t="shared" si="211"/>
        <v>0.16400000000000001</v>
      </c>
      <c r="I586" s="25"/>
      <c r="J586" s="24">
        <f t="shared" si="212"/>
        <v>8.2000000000000003E-2</v>
      </c>
      <c r="K586" s="25"/>
      <c r="L586" s="24"/>
      <c r="M586" s="24"/>
      <c r="N586" s="24"/>
      <c r="O586" s="24"/>
      <c r="P586" s="24"/>
      <c r="Q586" s="24"/>
      <c r="R586" s="24"/>
      <c r="S586" s="26"/>
      <c r="T586" s="24"/>
      <c r="U586" s="27"/>
      <c r="V586" s="27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116"/>
      <c r="AJ586" s="117"/>
      <c r="AK586" s="117">
        <f>AI586*$AK$9</f>
        <v>0</v>
      </c>
      <c r="AL586" s="117">
        <f>AJ586*$AL$9</f>
        <v>0</v>
      </c>
      <c r="AM586" s="116">
        <f t="shared" si="225"/>
        <v>0</v>
      </c>
      <c r="AN586" s="117">
        <f t="shared" si="225"/>
        <v>0</v>
      </c>
      <c r="AO586" s="146"/>
      <c r="AP586" s="116">
        <f t="shared" si="226"/>
        <v>0</v>
      </c>
      <c r="AQ586" s="117">
        <f t="shared" si="226"/>
        <v>0</v>
      </c>
    </row>
    <row r="587" spans="1:43" ht="40.5" customHeight="1">
      <c r="A587" s="114" t="s">
        <v>794</v>
      </c>
      <c r="B587" s="30" t="s">
        <v>795</v>
      </c>
      <c r="C587" s="115" t="s">
        <v>178</v>
      </c>
      <c r="D587" s="31" t="s">
        <v>49</v>
      </c>
      <c r="E587" s="22">
        <v>1.5</v>
      </c>
      <c r="F587" s="22">
        <v>1.5</v>
      </c>
      <c r="G587" s="24">
        <f>$G$584</f>
        <v>4.1000000000000002E-2</v>
      </c>
      <c r="H587" s="24">
        <f t="shared" si="211"/>
        <v>6.1499999999999999E-2</v>
      </c>
      <c r="I587" s="25">
        <f>H587</f>
        <v>6.1499999999999999E-2</v>
      </c>
      <c r="J587" s="24">
        <f t="shared" si="212"/>
        <v>6.1499999999999999E-2</v>
      </c>
      <c r="K587" s="25">
        <f>J587</f>
        <v>6.1499999999999999E-2</v>
      </c>
      <c r="L587" s="24"/>
      <c r="M587" s="24"/>
      <c r="N587" s="24"/>
      <c r="O587" s="24">
        <f>I587*$Q$7</f>
        <v>9.2249999999999993E-4</v>
      </c>
      <c r="P587" s="24">
        <f>K587*$Q$7</f>
        <v>9.2249999999999993E-4</v>
      </c>
      <c r="Q587" s="24"/>
      <c r="R587" s="24">
        <f>I587*$T$7</f>
        <v>2.0910000000000002E-2</v>
      </c>
      <c r="S587" s="26">
        <f>K587*$T$7</f>
        <v>2.0910000000000002E-2</v>
      </c>
      <c r="T587" s="24"/>
      <c r="U587" s="27">
        <f>I587*$W$7</f>
        <v>6.1500000000000004E-6</v>
      </c>
      <c r="V587" s="27">
        <f>K587*$W$7</f>
        <v>6.1500000000000004E-6</v>
      </c>
      <c r="W587" s="24"/>
      <c r="X587" s="24">
        <f>I587*$Z$7</f>
        <v>4.6826099999999996E-2</v>
      </c>
      <c r="Y587" s="24">
        <f>K587*$Z$7</f>
        <v>4.6826099999999996E-2</v>
      </c>
      <c r="Z587" s="24"/>
      <c r="AA587" s="24">
        <f>I587+O587+R587+U587+X587</f>
        <v>0.13016475</v>
      </c>
      <c r="AB587" s="24">
        <f>K587+P587+S587+V587+Y587</f>
        <v>0.13016475</v>
      </c>
      <c r="AC587" s="24">
        <f>AA587*$AE$7</f>
        <v>3.9049424999999999E-2</v>
      </c>
      <c r="AD587" s="24">
        <f>AB587*$AE$7</f>
        <v>3.9049424999999999E-2</v>
      </c>
      <c r="AE587" s="24"/>
      <c r="AF587" s="24">
        <f>(AA587+AC587)*$AH$7</f>
        <v>5.0764252499999997E-3</v>
      </c>
      <c r="AG587" s="24">
        <f>(AB587+AD587)*$AH$7</f>
        <v>5.0764252499999997E-3</v>
      </c>
      <c r="AH587" s="24"/>
      <c r="AI587" s="116">
        <v>0.18</v>
      </c>
      <c r="AJ587" s="117">
        <f>AB587+AD587+AG587</f>
        <v>0.17429060024999998</v>
      </c>
      <c r="AK587" s="117">
        <f>AI587*$AK$9</f>
        <v>0.189</v>
      </c>
      <c r="AL587" s="117">
        <f>AJ587*$AL$9</f>
        <v>0.18300513026249998</v>
      </c>
      <c r="AM587" s="116">
        <f t="shared" si="225"/>
        <v>3.78E-2</v>
      </c>
      <c r="AN587" s="117">
        <f t="shared" si="225"/>
        <v>3.6601026052499999E-2</v>
      </c>
      <c r="AO587" s="146"/>
      <c r="AP587" s="116">
        <f t="shared" si="226"/>
        <v>0.2268</v>
      </c>
      <c r="AQ587" s="117">
        <f t="shared" si="226"/>
        <v>0.21960615631499997</v>
      </c>
    </row>
    <row r="588" spans="1:43" ht="51.75">
      <c r="A588" s="114" t="s">
        <v>796</v>
      </c>
      <c r="B588" s="30" t="s">
        <v>797</v>
      </c>
      <c r="C588" s="115" t="s">
        <v>178</v>
      </c>
      <c r="D588" s="31" t="s">
        <v>49</v>
      </c>
      <c r="E588" s="22">
        <v>20</v>
      </c>
      <c r="F588" s="22">
        <v>5</v>
      </c>
      <c r="G588" s="24">
        <f>$G$584</f>
        <v>4.1000000000000002E-2</v>
      </c>
      <c r="H588" s="24">
        <f t="shared" si="211"/>
        <v>0.82000000000000006</v>
      </c>
      <c r="I588" s="25">
        <f>H588</f>
        <v>0.82000000000000006</v>
      </c>
      <c r="J588" s="24">
        <f t="shared" si="212"/>
        <v>0.20500000000000002</v>
      </c>
      <c r="K588" s="25">
        <f>J588</f>
        <v>0.20500000000000002</v>
      </c>
      <c r="L588" s="24"/>
      <c r="M588" s="24"/>
      <c r="N588" s="24"/>
      <c r="O588" s="24">
        <f>I588*$Q$7</f>
        <v>1.23E-2</v>
      </c>
      <c r="P588" s="24">
        <f>K588*$Q$7</f>
        <v>3.075E-3</v>
      </c>
      <c r="Q588" s="24"/>
      <c r="R588" s="24">
        <f>I588*$T$7</f>
        <v>0.27880000000000005</v>
      </c>
      <c r="S588" s="26">
        <f>K588*$T$7</f>
        <v>6.9700000000000012E-2</v>
      </c>
      <c r="T588" s="24"/>
      <c r="U588" s="27">
        <f>I588*$W$7</f>
        <v>8.2000000000000015E-5</v>
      </c>
      <c r="V588" s="27">
        <f>K588*$W$7</f>
        <v>2.0500000000000004E-5</v>
      </c>
      <c r="W588" s="24"/>
      <c r="X588" s="24">
        <f>I588*$Z$7</f>
        <v>0.62434800000000001</v>
      </c>
      <c r="Y588" s="24">
        <f>K588*$Z$7</f>
        <v>0.156087</v>
      </c>
      <c r="Z588" s="24"/>
      <c r="AA588" s="24">
        <f>I588+O588+R588+U588+X588</f>
        <v>1.7355299999999998</v>
      </c>
      <c r="AB588" s="24">
        <f>K588+P588+S588+V588+Y588</f>
        <v>0.43388249999999995</v>
      </c>
      <c r="AC588" s="24">
        <f>AA588*$AE$7</f>
        <v>0.52065899999999987</v>
      </c>
      <c r="AD588" s="24">
        <f>AB588*$AE$7</f>
        <v>0.13016474999999997</v>
      </c>
      <c r="AE588" s="24"/>
      <c r="AF588" s="24">
        <f>(AA588+AC588)*$AH$7</f>
        <v>6.7685669999999989E-2</v>
      </c>
      <c r="AG588" s="24">
        <f>(AB588+AD588)*$AH$7</f>
        <v>1.6921417499999997E-2</v>
      </c>
      <c r="AH588" s="24"/>
      <c r="AI588" s="116">
        <v>2.44</v>
      </c>
      <c r="AJ588" s="117">
        <v>0.61</v>
      </c>
      <c r="AK588" s="117">
        <f>AI588*$AK$9</f>
        <v>2.5619999999999998</v>
      </c>
      <c r="AL588" s="117">
        <f>AJ588*$AL$9</f>
        <v>0.64049999999999996</v>
      </c>
      <c r="AM588" s="116">
        <f t="shared" si="225"/>
        <v>0.51239999999999997</v>
      </c>
      <c r="AN588" s="117">
        <f t="shared" si="225"/>
        <v>0.12809999999999999</v>
      </c>
      <c r="AO588" s="146"/>
      <c r="AP588" s="116">
        <f t="shared" si="226"/>
        <v>3.0743999999999998</v>
      </c>
      <c r="AQ588" s="117">
        <f t="shared" si="226"/>
        <v>0.76859999999999995</v>
      </c>
    </row>
    <row r="589" spans="1:43">
      <c r="A589" s="114" t="s">
        <v>798</v>
      </c>
      <c r="B589" s="30" t="s">
        <v>799</v>
      </c>
      <c r="C589" s="115"/>
      <c r="D589" s="31"/>
      <c r="E589" s="22"/>
      <c r="F589" s="22"/>
      <c r="G589" s="24"/>
      <c r="H589" s="24">
        <f t="shared" si="211"/>
        <v>0</v>
      </c>
      <c r="I589" s="25"/>
      <c r="J589" s="24">
        <f t="shared" si="212"/>
        <v>0</v>
      </c>
      <c r="K589" s="25"/>
      <c r="L589" s="24"/>
      <c r="M589" s="24"/>
      <c r="N589" s="24"/>
      <c r="O589" s="24"/>
      <c r="P589" s="24"/>
      <c r="Q589" s="24"/>
      <c r="R589" s="24"/>
      <c r="S589" s="26"/>
      <c r="T589" s="24"/>
      <c r="U589" s="27"/>
      <c r="V589" s="27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116"/>
      <c r="AJ589" s="117"/>
      <c r="AK589" s="117"/>
      <c r="AL589" s="117"/>
      <c r="AM589" s="116"/>
      <c r="AN589" s="117"/>
      <c r="AO589" s="146"/>
      <c r="AP589" s="116"/>
      <c r="AQ589" s="117"/>
    </row>
    <row r="590" spans="1:43" ht="42.75" customHeight="1">
      <c r="A590" s="186" t="s">
        <v>800</v>
      </c>
      <c r="B590" s="181" t="s">
        <v>801</v>
      </c>
      <c r="C590" s="188" t="s">
        <v>178</v>
      </c>
      <c r="D590" s="31" t="s">
        <v>793</v>
      </c>
      <c r="E590" s="22">
        <v>12</v>
      </c>
      <c r="F590" s="22">
        <v>12</v>
      </c>
      <c r="G590" s="24">
        <f>$G$585</f>
        <v>6.0999999999999999E-2</v>
      </c>
      <c r="H590" s="24">
        <f t="shared" si="211"/>
        <v>0.73199999999999998</v>
      </c>
      <c r="I590" s="25">
        <f>H590+H591</f>
        <v>1.306</v>
      </c>
      <c r="J590" s="24">
        <f t="shared" si="212"/>
        <v>0.73199999999999998</v>
      </c>
      <c r="K590" s="25">
        <f>J590+J591</f>
        <v>1.306</v>
      </c>
      <c r="L590" s="24"/>
      <c r="M590" s="24"/>
      <c r="N590" s="24"/>
      <c r="O590" s="24">
        <f>I590*$Q$7</f>
        <v>1.959E-2</v>
      </c>
      <c r="P590" s="24">
        <f>K590*$Q$7</f>
        <v>1.959E-2</v>
      </c>
      <c r="Q590" s="24"/>
      <c r="R590" s="24">
        <f>I590*$T$7</f>
        <v>0.44404000000000005</v>
      </c>
      <c r="S590" s="26">
        <f>K590*$T$7</f>
        <v>0.44404000000000005</v>
      </c>
      <c r="T590" s="24"/>
      <c r="U590" s="27">
        <f>I590*$W$7</f>
        <v>1.306E-4</v>
      </c>
      <c r="V590" s="27">
        <f>K590*$W$7</f>
        <v>1.306E-4</v>
      </c>
      <c r="W590" s="24"/>
      <c r="X590" s="24">
        <f>I590*$Z$7</f>
        <v>0.99438839999999995</v>
      </c>
      <c r="Y590" s="24">
        <f>K590*$Z$7</f>
        <v>0.99438839999999995</v>
      </c>
      <c r="Z590" s="24"/>
      <c r="AA590" s="24">
        <f>I590+O590+R590+U590+X590</f>
        <v>2.7641490000000002</v>
      </c>
      <c r="AB590" s="24">
        <f>K590+P590+S590+V590+Y590</f>
        <v>2.7641490000000002</v>
      </c>
      <c r="AC590" s="24">
        <f>AA590*$AE$7</f>
        <v>0.82924470000000006</v>
      </c>
      <c r="AD590" s="24">
        <f>AB590*$AE$7</f>
        <v>0.82924470000000006</v>
      </c>
      <c r="AE590" s="24"/>
      <c r="AF590" s="24">
        <f>(AA590+AC590)*$AH$7</f>
        <v>0.107801811</v>
      </c>
      <c r="AG590" s="24">
        <f>(AB590+AD590)*$AH$7</f>
        <v>0.107801811</v>
      </c>
      <c r="AH590" s="24"/>
      <c r="AI590" s="116">
        <v>3.89</v>
      </c>
      <c r="AJ590" s="117">
        <v>3.89</v>
      </c>
      <c r="AK590" s="117">
        <f t="shared" ref="AK590:AK596" si="227">AI590*$AK$9</f>
        <v>4.0845000000000002</v>
      </c>
      <c r="AL590" s="117">
        <f t="shared" ref="AL590:AL596" si="228">AJ590*$AL$9</f>
        <v>4.0845000000000002</v>
      </c>
      <c r="AM590" s="116">
        <f t="shared" ref="AM590:AN596" si="229">AK590*$AO$7</f>
        <v>0.81690000000000007</v>
      </c>
      <c r="AN590" s="117">
        <f t="shared" si="229"/>
        <v>0.81690000000000007</v>
      </c>
      <c r="AO590" s="146"/>
      <c r="AP590" s="116">
        <f t="shared" ref="AP590:AQ596" si="230">AK590+AM590</f>
        <v>4.9014000000000006</v>
      </c>
      <c r="AQ590" s="117">
        <f t="shared" si="230"/>
        <v>4.9014000000000006</v>
      </c>
    </row>
    <row r="591" spans="1:43" ht="51.75" hidden="1" customHeight="1">
      <c r="A591" s="187"/>
      <c r="B591" s="182"/>
      <c r="C591" s="189"/>
      <c r="D591" s="31" t="s">
        <v>49</v>
      </c>
      <c r="E591" s="22">
        <v>14</v>
      </c>
      <c r="F591" s="22">
        <v>14</v>
      </c>
      <c r="G591" s="24">
        <f>$G$584</f>
        <v>4.1000000000000002E-2</v>
      </c>
      <c r="H591" s="24">
        <f t="shared" si="211"/>
        <v>0.57400000000000007</v>
      </c>
      <c r="I591" s="25"/>
      <c r="J591" s="24">
        <f t="shared" si="212"/>
        <v>0.57400000000000007</v>
      </c>
      <c r="K591" s="25"/>
      <c r="L591" s="24"/>
      <c r="M591" s="24"/>
      <c r="N591" s="24"/>
      <c r="O591" s="24"/>
      <c r="P591" s="24"/>
      <c r="Q591" s="24"/>
      <c r="R591" s="24"/>
      <c r="S591" s="26"/>
      <c r="T591" s="24"/>
      <c r="U591" s="27"/>
      <c r="V591" s="27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116"/>
      <c r="AJ591" s="117"/>
      <c r="AK591" s="117">
        <f t="shared" si="227"/>
        <v>0</v>
      </c>
      <c r="AL591" s="117">
        <f t="shared" si="228"/>
        <v>0</v>
      </c>
      <c r="AM591" s="116">
        <f t="shared" si="229"/>
        <v>0</v>
      </c>
      <c r="AN591" s="117">
        <f t="shared" si="229"/>
        <v>0</v>
      </c>
      <c r="AO591" s="146"/>
      <c r="AP591" s="116">
        <f t="shared" si="230"/>
        <v>0</v>
      </c>
      <c r="AQ591" s="117">
        <f t="shared" si="230"/>
        <v>0</v>
      </c>
    </row>
    <row r="592" spans="1:43" ht="40.5" customHeight="1">
      <c r="A592" s="186" t="s">
        <v>802</v>
      </c>
      <c r="B592" s="181" t="s">
        <v>803</v>
      </c>
      <c r="C592" s="188" t="s">
        <v>178</v>
      </c>
      <c r="D592" s="31" t="s">
        <v>793</v>
      </c>
      <c r="E592" s="22">
        <v>5</v>
      </c>
      <c r="F592" s="22">
        <v>5</v>
      </c>
      <c r="G592" s="24">
        <f>$G$585</f>
        <v>6.0999999999999999E-2</v>
      </c>
      <c r="H592" s="24">
        <f t="shared" si="211"/>
        <v>0.30499999999999999</v>
      </c>
      <c r="I592" s="25">
        <f>H592+H593</f>
        <v>0.42799999999999999</v>
      </c>
      <c r="J592" s="24">
        <f t="shared" si="212"/>
        <v>0.30499999999999999</v>
      </c>
      <c r="K592" s="25">
        <f>J592+J593</f>
        <v>0.42799999999999999</v>
      </c>
      <c r="L592" s="24"/>
      <c r="M592" s="24"/>
      <c r="N592" s="24"/>
      <c r="O592" s="24">
        <f>I592*$Q$7</f>
        <v>6.4199999999999995E-3</v>
      </c>
      <c r="P592" s="24">
        <f>K592*$Q$7</f>
        <v>6.4199999999999995E-3</v>
      </c>
      <c r="Q592" s="24"/>
      <c r="R592" s="24">
        <f>I592*$T$7</f>
        <v>0.14552000000000001</v>
      </c>
      <c r="S592" s="26">
        <f>K592*$T$7</f>
        <v>0.14552000000000001</v>
      </c>
      <c r="T592" s="24"/>
      <c r="U592" s="27">
        <f>I592*$W$7</f>
        <v>4.2800000000000004E-5</v>
      </c>
      <c r="V592" s="27">
        <f>K592*$W$7</f>
        <v>4.2800000000000004E-5</v>
      </c>
      <c r="W592" s="24"/>
      <c r="X592" s="24">
        <f>I592*$Z$7</f>
        <v>0.32587919999999998</v>
      </c>
      <c r="Y592" s="24">
        <f>K592*$Z$7</f>
        <v>0.32587919999999998</v>
      </c>
      <c r="Z592" s="24"/>
      <c r="AA592" s="24">
        <f>I592+O592+R592+U592+X592</f>
        <v>0.90586199999999995</v>
      </c>
      <c r="AB592" s="24">
        <f>K592+P592+S592+V592+Y592</f>
        <v>0.90586199999999995</v>
      </c>
      <c r="AC592" s="24">
        <f>AA592*$AE$7</f>
        <v>0.27175859999999996</v>
      </c>
      <c r="AD592" s="24">
        <f>AB592*$AE$7</f>
        <v>0.27175859999999996</v>
      </c>
      <c r="AE592" s="24"/>
      <c r="AF592" s="24">
        <f>(AA592+AC592)*$AH$7</f>
        <v>3.5328617999999999E-2</v>
      </c>
      <c r="AG592" s="24">
        <f>(AB592+AD592)*$AH$7</f>
        <v>3.5328617999999999E-2</v>
      </c>
      <c r="AH592" s="24"/>
      <c r="AI592" s="116">
        <v>1.27</v>
      </c>
      <c r="AJ592" s="117">
        <v>1.27</v>
      </c>
      <c r="AK592" s="117">
        <f t="shared" si="227"/>
        <v>1.3335000000000001</v>
      </c>
      <c r="AL592" s="117">
        <f t="shared" si="228"/>
        <v>1.3335000000000001</v>
      </c>
      <c r="AM592" s="116">
        <f t="shared" si="229"/>
        <v>0.26670000000000005</v>
      </c>
      <c r="AN592" s="117">
        <f t="shared" si="229"/>
        <v>0.26670000000000005</v>
      </c>
      <c r="AO592" s="146"/>
      <c r="AP592" s="116">
        <f t="shared" si="230"/>
        <v>1.6002000000000001</v>
      </c>
      <c r="AQ592" s="117">
        <f t="shared" si="230"/>
        <v>1.6002000000000001</v>
      </c>
    </row>
    <row r="593" spans="1:43" ht="0.75" customHeight="1">
      <c r="A593" s="187"/>
      <c r="B593" s="182"/>
      <c r="C593" s="189"/>
      <c r="D593" s="31" t="s">
        <v>49</v>
      </c>
      <c r="E593" s="22">
        <v>3</v>
      </c>
      <c r="F593" s="22">
        <v>3</v>
      </c>
      <c r="G593" s="24">
        <f>$G$584</f>
        <v>4.1000000000000002E-2</v>
      </c>
      <c r="H593" s="24">
        <f t="shared" si="211"/>
        <v>0.123</v>
      </c>
      <c r="I593" s="25"/>
      <c r="J593" s="24">
        <f t="shared" si="212"/>
        <v>0.123</v>
      </c>
      <c r="K593" s="25"/>
      <c r="L593" s="24"/>
      <c r="M593" s="24"/>
      <c r="N593" s="24"/>
      <c r="O593" s="24"/>
      <c r="P593" s="24"/>
      <c r="Q593" s="24"/>
      <c r="R593" s="24"/>
      <c r="S593" s="26"/>
      <c r="T593" s="24"/>
      <c r="U593" s="27"/>
      <c r="V593" s="27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116"/>
      <c r="AJ593" s="117"/>
      <c r="AK593" s="117">
        <f t="shared" si="227"/>
        <v>0</v>
      </c>
      <c r="AL593" s="117">
        <f t="shared" si="228"/>
        <v>0</v>
      </c>
      <c r="AM593" s="116">
        <f t="shared" si="229"/>
        <v>0</v>
      </c>
      <c r="AN593" s="117">
        <f t="shared" si="229"/>
        <v>0</v>
      </c>
      <c r="AO593" s="146"/>
      <c r="AP593" s="116">
        <f t="shared" si="230"/>
        <v>0</v>
      </c>
      <c r="AQ593" s="117">
        <f t="shared" si="230"/>
        <v>0</v>
      </c>
    </row>
    <row r="594" spans="1:43" ht="39">
      <c r="A594" s="186" t="s">
        <v>804</v>
      </c>
      <c r="B594" s="181" t="s">
        <v>805</v>
      </c>
      <c r="C594" s="188" t="s">
        <v>178</v>
      </c>
      <c r="D594" s="31" t="s">
        <v>793</v>
      </c>
      <c r="E594" s="22">
        <v>5</v>
      </c>
      <c r="F594" s="22">
        <v>5</v>
      </c>
      <c r="G594" s="24">
        <f>$G$585</f>
        <v>6.0999999999999999E-2</v>
      </c>
      <c r="H594" s="24">
        <f t="shared" si="211"/>
        <v>0.30499999999999999</v>
      </c>
      <c r="I594" s="25">
        <f>H594+H595</f>
        <v>0.42799999999999999</v>
      </c>
      <c r="J594" s="24">
        <f t="shared" si="212"/>
        <v>0.30499999999999999</v>
      </c>
      <c r="K594" s="25">
        <f>J594+J595</f>
        <v>0.42799999999999999</v>
      </c>
      <c r="L594" s="24"/>
      <c r="M594" s="24"/>
      <c r="N594" s="24"/>
      <c r="O594" s="24">
        <f>I594*$Q$7</f>
        <v>6.4199999999999995E-3</v>
      </c>
      <c r="P594" s="24">
        <f>K594*$Q$7</f>
        <v>6.4199999999999995E-3</v>
      </c>
      <c r="Q594" s="24"/>
      <c r="R594" s="24">
        <f>I594*$T$7</f>
        <v>0.14552000000000001</v>
      </c>
      <c r="S594" s="26">
        <f>K594*$T$7</f>
        <v>0.14552000000000001</v>
      </c>
      <c r="T594" s="24"/>
      <c r="U594" s="27">
        <f>I594*$W$7</f>
        <v>4.2800000000000004E-5</v>
      </c>
      <c r="V594" s="27">
        <f>K594*$W$7</f>
        <v>4.2800000000000004E-5</v>
      </c>
      <c r="W594" s="24"/>
      <c r="X594" s="24">
        <f>I594*$Z$7</f>
        <v>0.32587919999999998</v>
      </c>
      <c r="Y594" s="24">
        <f>K594*$Z$7</f>
        <v>0.32587919999999998</v>
      </c>
      <c r="Z594" s="24"/>
      <c r="AA594" s="24">
        <f>I594+O594+R594+U594+X594</f>
        <v>0.90586199999999995</v>
      </c>
      <c r="AB594" s="24">
        <f>K594+P594+S594+V594+Y594</f>
        <v>0.90586199999999995</v>
      </c>
      <c r="AC594" s="24">
        <f>AA594*$AE$7</f>
        <v>0.27175859999999996</v>
      </c>
      <c r="AD594" s="24">
        <f>AB594*$AE$7</f>
        <v>0.27175859999999996</v>
      </c>
      <c r="AE594" s="24"/>
      <c r="AF594" s="24">
        <f>(AA594+AC594)*$AH$7</f>
        <v>3.5328617999999999E-2</v>
      </c>
      <c r="AG594" s="24">
        <f>(AB594+AD594)*$AH$7</f>
        <v>3.5328617999999999E-2</v>
      </c>
      <c r="AH594" s="24"/>
      <c r="AI594" s="116">
        <v>1.27</v>
      </c>
      <c r="AJ594" s="117">
        <v>1.27</v>
      </c>
      <c r="AK594" s="117">
        <f t="shared" si="227"/>
        <v>1.3335000000000001</v>
      </c>
      <c r="AL594" s="117">
        <f t="shared" si="228"/>
        <v>1.3335000000000001</v>
      </c>
      <c r="AM594" s="116">
        <f t="shared" si="229"/>
        <v>0.26670000000000005</v>
      </c>
      <c r="AN594" s="117">
        <f t="shared" si="229"/>
        <v>0.26670000000000005</v>
      </c>
      <c r="AO594" s="146"/>
      <c r="AP594" s="116">
        <f t="shared" si="230"/>
        <v>1.6002000000000001</v>
      </c>
      <c r="AQ594" s="117">
        <f t="shared" si="230"/>
        <v>1.6002000000000001</v>
      </c>
    </row>
    <row r="595" spans="1:43" ht="2.25" hidden="1" customHeight="1">
      <c r="A595" s="187"/>
      <c r="B595" s="182"/>
      <c r="C595" s="189"/>
      <c r="D595" s="31" t="s">
        <v>49</v>
      </c>
      <c r="E595" s="22">
        <v>3</v>
      </c>
      <c r="F595" s="22">
        <v>3</v>
      </c>
      <c r="G595" s="24">
        <f>$G$584</f>
        <v>4.1000000000000002E-2</v>
      </c>
      <c r="H595" s="24">
        <f t="shared" si="211"/>
        <v>0.123</v>
      </c>
      <c r="I595" s="25"/>
      <c r="J595" s="24">
        <f t="shared" si="212"/>
        <v>0.123</v>
      </c>
      <c r="K595" s="25"/>
      <c r="L595" s="24"/>
      <c r="M595" s="24"/>
      <c r="N595" s="24"/>
      <c r="O595" s="24"/>
      <c r="P595" s="24"/>
      <c r="Q595" s="24"/>
      <c r="R595" s="24"/>
      <c r="S595" s="26"/>
      <c r="T595" s="24"/>
      <c r="U595" s="27"/>
      <c r="V595" s="27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116"/>
      <c r="AJ595" s="117"/>
      <c r="AK595" s="117">
        <f t="shared" si="227"/>
        <v>0</v>
      </c>
      <c r="AL595" s="117">
        <f t="shared" si="228"/>
        <v>0</v>
      </c>
      <c r="AM595" s="116">
        <f t="shared" si="229"/>
        <v>0</v>
      </c>
      <c r="AN595" s="117">
        <f t="shared" si="229"/>
        <v>0</v>
      </c>
      <c r="AO595" s="146"/>
      <c r="AP595" s="116">
        <f t="shared" si="230"/>
        <v>0</v>
      </c>
      <c r="AQ595" s="117">
        <f t="shared" si="230"/>
        <v>0</v>
      </c>
    </row>
    <row r="596" spans="1:43" ht="33.75" customHeight="1">
      <c r="A596" s="186" t="s">
        <v>806</v>
      </c>
      <c r="B596" s="181" t="s">
        <v>807</v>
      </c>
      <c r="C596" s="188" t="s">
        <v>178</v>
      </c>
      <c r="D596" s="31" t="s">
        <v>793</v>
      </c>
      <c r="E596" s="22">
        <v>3</v>
      </c>
      <c r="F596" s="22">
        <v>3</v>
      </c>
      <c r="G596" s="24">
        <f>$G$585</f>
        <v>6.0999999999999999E-2</v>
      </c>
      <c r="H596" s="24">
        <f t="shared" si="211"/>
        <v>0.183</v>
      </c>
      <c r="I596" s="25">
        <f>H596+H597</f>
        <v>0.63400000000000001</v>
      </c>
      <c r="J596" s="24">
        <f t="shared" si="212"/>
        <v>0.183</v>
      </c>
      <c r="K596" s="25">
        <f>J596+J597</f>
        <v>0.63400000000000001</v>
      </c>
      <c r="L596" s="24"/>
      <c r="M596" s="24"/>
      <c r="N596" s="24"/>
      <c r="O596" s="24">
        <f>I596*$Q$7</f>
        <v>9.5099999999999994E-3</v>
      </c>
      <c r="P596" s="24">
        <f>K596*$Q$7</f>
        <v>9.5099999999999994E-3</v>
      </c>
      <c r="Q596" s="24"/>
      <c r="R596" s="24">
        <f>I596*$T$7</f>
        <v>0.21556000000000003</v>
      </c>
      <c r="S596" s="26">
        <f>K596*$T$7</f>
        <v>0.21556000000000003</v>
      </c>
      <c r="T596" s="24"/>
      <c r="U596" s="27">
        <f>I596*$W$7</f>
        <v>6.340000000000001E-5</v>
      </c>
      <c r="V596" s="27">
        <f>K596*$W$7</f>
        <v>6.340000000000001E-5</v>
      </c>
      <c r="W596" s="24"/>
      <c r="X596" s="24">
        <f>I596*$Z$7</f>
        <v>0.48272759999999998</v>
      </c>
      <c r="Y596" s="24">
        <f>K596*$Z$7</f>
        <v>0.48272759999999998</v>
      </c>
      <c r="Z596" s="24"/>
      <c r="AA596" s="24">
        <f>I596+O596+R596+U596+X596</f>
        <v>1.341861</v>
      </c>
      <c r="AB596" s="24">
        <f>K596+P596+S596+V596+Y596</f>
        <v>1.341861</v>
      </c>
      <c r="AC596" s="24">
        <f>AA596*$AE$7</f>
        <v>0.40255829999999998</v>
      </c>
      <c r="AD596" s="24">
        <f>AB596*$AE$7</f>
        <v>0.40255829999999998</v>
      </c>
      <c r="AE596" s="24"/>
      <c r="AF596" s="24">
        <f>(AA596+AC596)*$AH$7</f>
        <v>5.2332578999999997E-2</v>
      </c>
      <c r="AG596" s="24">
        <f>(AB596+AD596)*$AH$7</f>
        <v>5.2332578999999997E-2</v>
      </c>
      <c r="AH596" s="24"/>
      <c r="AI596" s="116">
        <v>1.89</v>
      </c>
      <c r="AJ596" s="117">
        <v>1.89</v>
      </c>
      <c r="AK596" s="117">
        <f t="shared" si="227"/>
        <v>1.9844999999999999</v>
      </c>
      <c r="AL596" s="117">
        <f t="shared" si="228"/>
        <v>1.9844999999999999</v>
      </c>
      <c r="AM596" s="116">
        <f t="shared" si="229"/>
        <v>0.39690000000000003</v>
      </c>
      <c r="AN596" s="117">
        <f t="shared" si="229"/>
        <v>0.39690000000000003</v>
      </c>
      <c r="AO596" s="146"/>
      <c r="AP596" s="116">
        <f t="shared" si="230"/>
        <v>2.3814000000000002</v>
      </c>
      <c r="AQ596" s="117">
        <f t="shared" si="230"/>
        <v>2.3814000000000002</v>
      </c>
    </row>
    <row r="597" spans="1:43" ht="0.75" hidden="1" customHeight="1">
      <c r="A597" s="187"/>
      <c r="B597" s="182"/>
      <c r="C597" s="189"/>
      <c r="D597" s="31" t="s">
        <v>49</v>
      </c>
      <c r="E597" s="22">
        <v>11</v>
      </c>
      <c r="F597" s="22">
        <v>11</v>
      </c>
      <c r="G597" s="24">
        <f>$G$584</f>
        <v>4.1000000000000002E-2</v>
      </c>
      <c r="H597" s="24">
        <f t="shared" si="211"/>
        <v>0.45100000000000001</v>
      </c>
      <c r="I597" s="25"/>
      <c r="J597" s="24">
        <f t="shared" si="212"/>
        <v>0.45100000000000001</v>
      </c>
      <c r="K597" s="25"/>
      <c r="L597" s="24"/>
      <c r="M597" s="24"/>
      <c r="N597" s="24"/>
      <c r="O597" s="24"/>
      <c r="P597" s="24"/>
      <c r="Q597" s="24"/>
      <c r="R597" s="24"/>
      <c r="S597" s="26"/>
      <c r="T597" s="24"/>
      <c r="U597" s="27"/>
      <c r="V597" s="27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116"/>
      <c r="AJ597" s="117"/>
      <c r="AK597" s="117"/>
      <c r="AL597" s="117"/>
      <c r="AM597" s="116"/>
      <c r="AN597" s="117"/>
      <c r="AO597" s="146"/>
      <c r="AP597" s="116"/>
      <c r="AQ597" s="117"/>
    </row>
    <row r="598" spans="1:43">
      <c r="A598" s="114" t="s">
        <v>808</v>
      </c>
      <c r="B598" s="30" t="s">
        <v>809</v>
      </c>
      <c r="C598" s="115"/>
      <c r="D598" s="31"/>
      <c r="E598" s="22"/>
      <c r="F598" s="22"/>
      <c r="G598" s="24"/>
      <c r="H598" s="24"/>
      <c r="I598" s="25"/>
      <c r="J598" s="24"/>
      <c r="K598" s="25"/>
      <c r="L598" s="24"/>
      <c r="M598" s="24"/>
      <c r="N598" s="24"/>
      <c r="O598" s="24"/>
      <c r="P598" s="24"/>
      <c r="Q598" s="24"/>
      <c r="R598" s="24"/>
      <c r="S598" s="26"/>
      <c r="T598" s="24"/>
      <c r="U598" s="27"/>
      <c r="V598" s="27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116"/>
      <c r="AJ598" s="117"/>
      <c r="AK598" s="117"/>
      <c r="AL598" s="117"/>
      <c r="AM598" s="116"/>
      <c r="AN598" s="117"/>
      <c r="AO598" s="146"/>
      <c r="AP598" s="116"/>
      <c r="AQ598" s="117"/>
    </row>
    <row r="599" spans="1:43" ht="28.5" customHeight="1">
      <c r="A599" s="114" t="s">
        <v>810</v>
      </c>
      <c r="B599" s="30" t="s">
        <v>811</v>
      </c>
      <c r="C599" s="115" t="s">
        <v>178</v>
      </c>
      <c r="D599" s="31" t="s">
        <v>793</v>
      </c>
      <c r="E599" s="22">
        <v>10</v>
      </c>
      <c r="F599" s="22">
        <v>8</v>
      </c>
      <c r="G599" s="24">
        <f>$G$585</f>
        <v>6.0999999999999999E-2</v>
      </c>
      <c r="H599" s="24">
        <f t="shared" si="211"/>
        <v>0.61</v>
      </c>
      <c r="I599" s="25">
        <f>H599</f>
        <v>0.61</v>
      </c>
      <c r="J599" s="24">
        <f t="shared" si="212"/>
        <v>0.48799999999999999</v>
      </c>
      <c r="K599" s="25">
        <f>J599</f>
        <v>0.48799999999999999</v>
      </c>
      <c r="L599" s="24"/>
      <c r="M599" s="24"/>
      <c r="N599" s="24"/>
      <c r="O599" s="24">
        <f>I599*$Q$7</f>
        <v>9.1500000000000001E-3</v>
      </c>
      <c r="P599" s="24">
        <f>K599*$Q$7</f>
        <v>7.3199999999999993E-3</v>
      </c>
      <c r="Q599" s="24"/>
      <c r="R599" s="24">
        <f>I599*$T$7</f>
        <v>0.2074</v>
      </c>
      <c r="S599" s="26">
        <f>K599*$T$7</f>
        <v>0.16592000000000001</v>
      </c>
      <c r="T599" s="24"/>
      <c r="U599" s="27">
        <f>I599*$W$7</f>
        <v>6.0999999999999999E-5</v>
      </c>
      <c r="V599" s="27">
        <f>K599*$W$7</f>
        <v>4.88E-5</v>
      </c>
      <c r="W599" s="24"/>
      <c r="X599" s="24">
        <f>I599*$Z$7</f>
        <v>0.46445399999999998</v>
      </c>
      <c r="Y599" s="24">
        <f>K599*$Z$7</f>
        <v>0.37156319999999998</v>
      </c>
      <c r="Z599" s="24"/>
      <c r="AA599" s="24">
        <f>I599+O599+R599+U599+X599</f>
        <v>1.2910649999999999</v>
      </c>
      <c r="AB599" s="24">
        <f>K599+P599+S599+V599+Y599</f>
        <v>1.0328520000000001</v>
      </c>
      <c r="AC599" s="24">
        <f>AA599*$AE$7</f>
        <v>0.38731949999999998</v>
      </c>
      <c r="AD599" s="24">
        <f>AB599*$AE$7</f>
        <v>0.30985560000000001</v>
      </c>
      <c r="AE599" s="24"/>
      <c r="AF599" s="24">
        <f>(AA599+AC599)*$AH$7</f>
        <v>5.0351534999999996E-2</v>
      </c>
      <c r="AG599" s="24">
        <f>(AB599+AD599)*$AH$7</f>
        <v>4.0281228000000002E-2</v>
      </c>
      <c r="AH599" s="24"/>
      <c r="AI599" s="116">
        <v>1.82</v>
      </c>
      <c r="AJ599" s="117">
        <v>1.45</v>
      </c>
      <c r="AK599" s="117">
        <f>AI599*$AK$9</f>
        <v>1.9110000000000003</v>
      </c>
      <c r="AL599" s="117">
        <f>AJ599*$AL$9</f>
        <v>1.5225</v>
      </c>
      <c r="AM599" s="116">
        <f>AK599*$AO$7</f>
        <v>0.3822000000000001</v>
      </c>
      <c r="AN599" s="117">
        <f>AL599*$AO$7</f>
        <v>0.30449999999999999</v>
      </c>
      <c r="AO599" s="146"/>
      <c r="AP599" s="116">
        <f>AK599+AM599</f>
        <v>2.2932000000000006</v>
      </c>
      <c r="AQ599" s="117">
        <f>AL599+AN599</f>
        <v>1.827</v>
      </c>
    </row>
    <row r="600" spans="1:43" ht="25.5">
      <c r="A600" s="114" t="s">
        <v>812</v>
      </c>
      <c r="B600" s="30" t="s">
        <v>813</v>
      </c>
      <c r="C600" s="115"/>
      <c r="D600" s="31"/>
      <c r="E600" s="22"/>
      <c r="F600" s="22"/>
      <c r="G600" s="24"/>
      <c r="H600" s="24"/>
      <c r="I600" s="25"/>
      <c r="J600" s="24"/>
      <c r="K600" s="25"/>
      <c r="L600" s="24"/>
      <c r="M600" s="24"/>
      <c r="N600" s="24"/>
      <c r="O600" s="24"/>
      <c r="P600" s="24"/>
      <c r="Q600" s="24"/>
      <c r="R600" s="24"/>
      <c r="S600" s="26"/>
      <c r="T600" s="24"/>
      <c r="U600" s="27"/>
      <c r="V600" s="27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116"/>
      <c r="AJ600" s="117"/>
      <c r="AK600" s="117"/>
      <c r="AL600" s="117"/>
      <c r="AM600" s="116"/>
      <c r="AN600" s="117"/>
      <c r="AO600" s="146"/>
      <c r="AP600" s="116"/>
      <c r="AQ600" s="117"/>
    </row>
    <row r="601" spans="1:43" ht="53.25" customHeight="1">
      <c r="A601" s="186" t="s">
        <v>814</v>
      </c>
      <c r="B601" s="181" t="s">
        <v>815</v>
      </c>
      <c r="C601" s="188" t="s">
        <v>178</v>
      </c>
      <c r="D601" s="31" t="s">
        <v>793</v>
      </c>
      <c r="E601" s="22">
        <v>8</v>
      </c>
      <c r="F601" s="22">
        <v>6</v>
      </c>
      <c r="G601" s="24">
        <f>$G$585</f>
        <v>6.0999999999999999E-2</v>
      </c>
      <c r="H601" s="24">
        <f t="shared" si="211"/>
        <v>0.48799999999999999</v>
      </c>
      <c r="I601" s="25">
        <f>H601+H602</f>
        <v>0.89800000000000002</v>
      </c>
      <c r="J601" s="24">
        <f t="shared" si="212"/>
        <v>0.36599999999999999</v>
      </c>
      <c r="K601" s="25">
        <f>J601+J602</f>
        <v>0.69399999999999995</v>
      </c>
      <c r="L601" s="24"/>
      <c r="M601" s="24"/>
      <c r="N601" s="24"/>
      <c r="O601" s="24">
        <f>I601*$Q$7</f>
        <v>1.3469999999999999E-2</v>
      </c>
      <c r="P601" s="24">
        <f>K601*$Q$7</f>
        <v>1.0409999999999999E-2</v>
      </c>
      <c r="Q601" s="24"/>
      <c r="R601" s="24">
        <f>I601*$T$7</f>
        <v>0.30532000000000004</v>
      </c>
      <c r="S601" s="26">
        <f>K601*$T$7</f>
        <v>0.23596</v>
      </c>
      <c r="T601" s="24"/>
      <c r="U601" s="27">
        <f>I601*$W$7</f>
        <v>8.9800000000000001E-5</v>
      </c>
      <c r="V601" s="27">
        <f>K601*$W$7</f>
        <v>6.9399999999999993E-5</v>
      </c>
      <c r="W601" s="24"/>
      <c r="X601" s="24">
        <f>I601*$Z$7</f>
        <v>0.68373719999999993</v>
      </c>
      <c r="Y601" s="24">
        <f>K601*$Z$7</f>
        <v>0.52841159999999998</v>
      </c>
      <c r="Z601" s="24"/>
      <c r="AA601" s="24">
        <f>I601+O601+R601+U601+X601</f>
        <v>1.900617</v>
      </c>
      <c r="AB601" s="24">
        <f>K601+P601+S601+V601+Y601</f>
        <v>1.4688509999999999</v>
      </c>
      <c r="AC601" s="24">
        <f>AA601*$AE$7</f>
        <v>0.5701851</v>
      </c>
      <c r="AD601" s="24">
        <f>AB601*$AE$7</f>
        <v>0.44065529999999997</v>
      </c>
      <c r="AE601" s="24"/>
      <c r="AF601" s="24">
        <f>(AA601+AC601)*$AH$7</f>
        <v>7.4124063000000004E-2</v>
      </c>
      <c r="AG601" s="24">
        <f>(AB601+AD601)*$AH$7</f>
        <v>5.7285188999999993E-2</v>
      </c>
      <c r="AH601" s="24"/>
      <c r="AI601" s="116">
        <v>2.67</v>
      </c>
      <c r="AJ601" s="117">
        <v>2.0699999999999998</v>
      </c>
      <c r="AK601" s="117">
        <f t="shared" ref="AK601:AK607" si="231">AI601*$AK$9</f>
        <v>2.8035000000000001</v>
      </c>
      <c r="AL601" s="117">
        <f>AJ601*$AL$9</f>
        <v>2.1734999999999998</v>
      </c>
      <c r="AM601" s="116">
        <f t="shared" ref="AM601:AN607" si="232">AK601*$AO$7</f>
        <v>0.56070000000000009</v>
      </c>
      <c r="AN601" s="117">
        <f t="shared" si="232"/>
        <v>0.43469999999999998</v>
      </c>
      <c r="AO601" s="146"/>
      <c r="AP601" s="116">
        <f t="shared" ref="AP601:AQ607" si="233">AK601+AM601</f>
        <v>3.3642000000000003</v>
      </c>
      <c r="AQ601" s="117">
        <f t="shared" si="233"/>
        <v>2.6081999999999996</v>
      </c>
    </row>
    <row r="602" spans="1:43" ht="51.75" hidden="1" customHeight="1">
      <c r="A602" s="187"/>
      <c r="B602" s="182"/>
      <c r="C602" s="189"/>
      <c r="D602" s="31" t="s">
        <v>49</v>
      </c>
      <c r="E602" s="22">
        <v>10</v>
      </c>
      <c r="F602" s="22">
        <v>8</v>
      </c>
      <c r="G602" s="24">
        <f>$G$584</f>
        <v>4.1000000000000002E-2</v>
      </c>
      <c r="H602" s="24">
        <f t="shared" si="211"/>
        <v>0.41000000000000003</v>
      </c>
      <c r="I602" s="25"/>
      <c r="J602" s="24">
        <f t="shared" si="212"/>
        <v>0.32800000000000001</v>
      </c>
      <c r="K602" s="25"/>
      <c r="L602" s="24"/>
      <c r="M602" s="24"/>
      <c r="N602" s="24"/>
      <c r="O602" s="24"/>
      <c r="P602" s="24"/>
      <c r="Q602" s="24"/>
      <c r="R602" s="24"/>
      <c r="S602" s="26"/>
      <c r="T602" s="24"/>
      <c r="U602" s="27"/>
      <c r="V602" s="27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116"/>
      <c r="AJ602" s="117"/>
      <c r="AK602" s="117">
        <f t="shared" si="231"/>
        <v>0</v>
      </c>
      <c r="AL602" s="117">
        <f>AJ602*$AL$9</f>
        <v>0</v>
      </c>
      <c r="AM602" s="116">
        <f t="shared" si="232"/>
        <v>0</v>
      </c>
      <c r="AN602" s="117">
        <f t="shared" si="232"/>
        <v>0</v>
      </c>
      <c r="AO602" s="146"/>
      <c r="AP602" s="116">
        <f t="shared" si="233"/>
        <v>0</v>
      </c>
      <c r="AQ602" s="117">
        <f t="shared" si="233"/>
        <v>0</v>
      </c>
    </row>
    <row r="603" spans="1:43" ht="51" customHeight="1">
      <c r="A603" s="186" t="s">
        <v>816</v>
      </c>
      <c r="B603" s="181" t="s">
        <v>817</v>
      </c>
      <c r="C603" s="188" t="s">
        <v>178</v>
      </c>
      <c r="D603" s="31" t="s">
        <v>793</v>
      </c>
      <c r="E603" s="22">
        <v>16</v>
      </c>
      <c r="F603" s="22">
        <v>12</v>
      </c>
      <c r="G603" s="24">
        <f>$G$585</f>
        <v>6.0999999999999999E-2</v>
      </c>
      <c r="H603" s="24">
        <f t="shared" si="211"/>
        <v>0.97599999999999998</v>
      </c>
      <c r="I603" s="25">
        <f>H603+H604</f>
        <v>1.796</v>
      </c>
      <c r="J603" s="24">
        <f t="shared" si="212"/>
        <v>0.73199999999999998</v>
      </c>
      <c r="K603" s="25">
        <f>J603+J604</f>
        <v>1.3879999999999999</v>
      </c>
      <c r="L603" s="24"/>
      <c r="M603" s="24"/>
      <c r="N603" s="24"/>
      <c r="O603" s="24">
        <f>I603*$Q$7</f>
        <v>2.6939999999999999E-2</v>
      </c>
      <c r="P603" s="24">
        <f>K603*$Q$7</f>
        <v>2.0819999999999998E-2</v>
      </c>
      <c r="Q603" s="24"/>
      <c r="R603" s="24">
        <f>I603*$T$7</f>
        <v>0.61064000000000007</v>
      </c>
      <c r="S603" s="26">
        <f>K603*$T$7</f>
        <v>0.47192000000000001</v>
      </c>
      <c r="T603" s="24"/>
      <c r="U603" s="27">
        <f>I603*$W$7</f>
        <v>1.796E-4</v>
      </c>
      <c r="V603" s="27">
        <f>K603*$W$7</f>
        <v>1.3879999999999999E-4</v>
      </c>
      <c r="W603" s="24"/>
      <c r="X603" s="24">
        <f>I603*$Z$7</f>
        <v>1.3674743999999999</v>
      </c>
      <c r="Y603" s="24">
        <f>K603*$Z$7</f>
        <v>1.0568232</v>
      </c>
      <c r="Z603" s="24"/>
      <c r="AA603" s="24">
        <f>I603+O603+R603+U603+X603</f>
        <v>3.801234</v>
      </c>
      <c r="AB603" s="24">
        <f>K603+P603+S603+V603+Y603</f>
        <v>2.9377019999999998</v>
      </c>
      <c r="AC603" s="24">
        <f>AA603*$AE$7</f>
        <v>1.1403702</v>
      </c>
      <c r="AD603" s="24">
        <f>AB603*$AE$7</f>
        <v>0.88131059999999994</v>
      </c>
      <c r="AE603" s="24"/>
      <c r="AF603" s="24">
        <f>(AA603+AC603)*$AH$7</f>
        <v>0.14824812600000001</v>
      </c>
      <c r="AG603" s="24">
        <f>(AB603+AD603)*$AH$7</f>
        <v>0.11457037799999999</v>
      </c>
      <c r="AH603" s="24"/>
      <c r="AI603" s="116">
        <v>5.34</v>
      </c>
      <c r="AJ603" s="117">
        <v>4.13</v>
      </c>
      <c r="AK603" s="117">
        <f t="shared" si="231"/>
        <v>5.6070000000000002</v>
      </c>
      <c r="AL603" s="117">
        <f>AJ603*$AL$9</f>
        <v>4.3365</v>
      </c>
      <c r="AM603" s="116">
        <f t="shared" si="232"/>
        <v>1.1214000000000002</v>
      </c>
      <c r="AN603" s="117">
        <f t="shared" si="232"/>
        <v>0.86730000000000007</v>
      </c>
      <c r="AO603" s="146"/>
      <c r="AP603" s="116">
        <f t="shared" si="233"/>
        <v>6.7284000000000006</v>
      </c>
      <c r="AQ603" s="117">
        <f t="shared" si="233"/>
        <v>5.2038000000000002</v>
      </c>
    </row>
    <row r="604" spans="1:43" ht="24.75" hidden="1" customHeight="1">
      <c r="A604" s="187"/>
      <c r="B604" s="182"/>
      <c r="C604" s="189"/>
      <c r="D604" s="31" t="s">
        <v>49</v>
      </c>
      <c r="E604" s="22">
        <v>20</v>
      </c>
      <c r="F604" s="22">
        <v>16</v>
      </c>
      <c r="G604" s="24">
        <f>$G$584</f>
        <v>4.1000000000000002E-2</v>
      </c>
      <c r="H604" s="24">
        <f t="shared" si="211"/>
        <v>0.82000000000000006</v>
      </c>
      <c r="I604" s="25"/>
      <c r="J604" s="24">
        <f t="shared" si="212"/>
        <v>0.65600000000000003</v>
      </c>
      <c r="K604" s="25"/>
      <c r="L604" s="24"/>
      <c r="M604" s="24"/>
      <c r="N604" s="24"/>
      <c r="O604" s="24"/>
      <c r="P604" s="24"/>
      <c r="Q604" s="24"/>
      <c r="R604" s="24"/>
      <c r="S604" s="26"/>
      <c r="T604" s="24"/>
      <c r="U604" s="27"/>
      <c r="V604" s="27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116"/>
      <c r="AJ604" s="117"/>
      <c r="AK604" s="117">
        <f t="shared" si="231"/>
        <v>0</v>
      </c>
      <c r="AL604" s="117"/>
      <c r="AM604" s="116">
        <f t="shared" si="232"/>
        <v>0</v>
      </c>
      <c r="AN604" s="117">
        <f t="shared" si="232"/>
        <v>0</v>
      </c>
      <c r="AO604" s="146"/>
      <c r="AP604" s="116">
        <f t="shared" si="233"/>
        <v>0</v>
      </c>
      <c r="AQ604" s="117">
        <f t="shared" si="233"/>
        <v>0</v>
      </c>
    </row>
    <row r="605" spans="1:43" ht="51" customHeight="1">
      <c r="A605" s="186" t="s">
        <v>818</v>
      </c>
      <c r="B605" s="181" t="s">
        <v>819</v>
      </c>
      <c r="C605" s="188" t="s">
        <v>178</v>
      </c>
      <c r="D605" s="31" t="s">
        <v>793</v>
      </c>
      <c r="E605" s="22">
        <v>8</v>
      </c>
      <c r="F605" s="22">
        <v>6</v>
      </c>
      <c r="G605" s="24">
        <f>$G$585</f>
        <v>6.0999999999999999E-2</v>
      </c>
      <c r="H605" s="24">
        <f t="shared" si="211"/>
        <v>0.48799999999999999</v>
      </c>
      <c r="I605" s="25">
        <f>H605+H606</f>
        <v>0.89800000000000002</v>
      </c>
      <c r="J605" s="24">
        <f t="shared" si="212"/>
        <v>0.36599999999999999</v>
      </c>
      <c r="K605" s="25">
        <f>J605+J606</f>
        <v>0.69399999999999995</v>
      </c>
      <c r="L605" s="24"/>
      <c r="M605" s="24"/>
      <c r="N605" s="24"/>
      <c r="O605" s="24">
        <f>I605*$Q$7</f>
        <v>1.3469999999999999E-2</v>
      </c>
      <c r="P605" s="24">
        <f>K605*$Q$7</f>
        <v>1.0409999999999999E-2</v>
      </c>
      <c r="Q605" s="24"/>
      <c r="R605" s="24">
        <f>I605*$T$7</f>
        <v>0.30532000000000004</v>
      </c>
      <c r="S605" s="26">
        <f>K605*$T$7</f>
        <v>0.23596</v>
      </c>
      <c r="T605" s="24"/>
      <c r="U605" s="27">
        <f>I605*$W$7</f>
        <v>8.9800000000000001E-5</v>
      </c>
      <c r="V605" s="27">
        <f>K605*$W$7</f>
        <v>6.9399999999999993E-5</v>
      </c>
      <c r="W605" s="24"/>
      <c r="X605" s="24">
        <f>I605*$Z$7</f>
        <v>0.68373719999999993</v>
      </c>
      <c r="Y605" s="24">
        <f>K605*$Z$7</f>
        <v>0.52841159999999998</v>
      </c>
      <c r="Z605" s="24"/>
      <c r="AA605" s="24">
        <f>I605+O605+R605+U605+X605</f>
        <v>1.900617</v>
      </c>
      <c r="AB605" s="24">
        <f>K605+P605+S605+V605+Y605</f>
        <v>1.4688509999999999</v>
      </c>
      <c r="AC605" s="24">
        <f>AA605*$AE$7</f>
        <v>0.5701851</v>
      </c>
      <c r="AD605" s="24">
        <f>AB605*$AE$7</f>
        <v>0.44065529999999997</v>
      </c>
      <c r="AE605" s="24"/>
      <c r="AF605" s="24">
        <f>(AA605+AC605)*$AH$7</f>
        <v>7.4124063000000004E-2</v>
      </c>
      <c r="AG605" s="24">
        <f>(AB605+AD605)*$AH$7</f>
        <v>5.7285188999999993E-2</v>
      </c>
      <c r="AH605" s="24"/>
      <c r="AI605" s="116">
        <v>2.67</v>
      </c>
      <c r="AJ605" s="117">
        <v>2.0699999999999998</v>
      </c>
      <c r="AK605" s="117">
        <f t="shared" si="231"/>
        <v>2.8035000000000001</v>
      </c>
      <c r="AL605" s="117">
        <f>AJ605*$AL$9</f>
        <v>2.1734999999999998</v>
      </c>
      <c r="AM605" s="116">
        <f t="shared" si="232"/>
        <v>0.56070000000000009</v>
      </c>
      <c r="AN605" s="117">
        <f t="shared" si="232"/>
        <v>0.43469999999999998</v>
      </c>
      <c r="AO605" s="146"/>
      <c r="AP605" s="116">
        <f t="shared" si="233"/>
        <v>3.3642000000000003</v>
      </c>
      <c r="AQ605" s="117">
        <f t="shared" si="233"/>
        <v>2.6081999999999996</v>
      </c>
    </row>
    <row r="606" spans="1:43" ht="21.75" hidden="1" customHeight="1">
      <c r="A606" s="187"/>
      <c r="B606" s="182"/>
      <c r="C606" s="189"/>
      <c r="D606" s="31" t="s">
        <v>49</v>
      </c>
      <c r="E606" s="22">
        <v>10</v>
      </c>
      <c r="F606" s="22">
        <v>8</v>
      </c>
      <c r="G606" s="24">
        <f>$G$584</f>
        <v>4.1000000000000002E-2</v>
      </c>
      <c r="H606" s="24">
        <f t="shared" si="211"/>
        <v>0.41000000000000003</v>
      </c>
      <c r="I606" s="25"/>
      <c r="J606" s="24">
        <f t="shared" si="212"/>
        <v>0.32800000000000001</v>
      </c>
      <c r="K606" s="25"/>
      <c r="L606" s="24"/>
      <c r="M606" s="24"/>
      <c r="N606" s="24"/>
      <c r="O606" s="24"/>
      <c r="P606" s="24"/>
      <c r="Q606" s="24"/>
      <c r="R606" s="24"/>
      <c r="S606" s="26"/>
      <c r="T606" s="24"/>
      <c r="U606" s="27"/>
      <c r="V606" s="27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116"/>
      <c r="AJ606" s="117"/>
      <c r="AK606" s="117">
        <f t="shared" si="231"/>
        <v>0</v>
      </c>
      <c r="AL606" s="117">
        <f>AJ606*$AL$9</f>
        <v>0</v>
      </c>
      <c r="AM606" s="116">
        <f t="shared" si="232"/>
        <v>0</v>
      </c>
      <c r="AN606" s="117">
        <f t="shared" si="232"/>
        <v>0</v>
      </c>
      <c r="AO606" s="146"/>
      <c r="AP606" s="116">
        <f t="shared" si="233"/>
        <v>0</v>
      </c>
      <c r="AQ606" s="117">
        <f t="shared" si="233"/>
        <v>0</v>
      </c>
    </row>
    <row r="607" spans="1:43" ht="39" customHeight="1">
      <c r="A607" s="186" t="s">
        <v>820</v>
      </c>
      <c r="B607" s="181" t="s">
        <v>821</v>
      </c>
      <c r="C607" s="188" t="s">
        <v>178</v>
      </c>
      <c r="D607" s="31" t="s">
        <v>793</v>
      </c>
      <c r="E607" s="22">
        <v>16</v>
      </c>
      <c r="F607" s="22">
        <v>12</v>
      </c>
      <c r="G607" s="24">
        <f>$G$585</f>
        <v>6.0999999999999999E-2</v>
      </c>
      <c r="H607" s="24">
        <f t="shared" ref="H607:H670" si="234">E607*G607</f>
        <v>0.97599999999999998</v>
      </c>
      <c r="I607" s="25">
        <f>H607+H608</f>
        <v>1.796</v>
      </c>
      <c r="J607" s="24">
        <f t="shared" ref="J607:J670" si="235">F607*G607</f>
        <v>0.73199999999999998</v>
      </c>
      <c r="K607" s="25">
        <f>J607+J608</f>
        <v>1.3879999999999999</v>
      </c>
      <c r="L607" s="24"/>
      <c r="M607" s="24"/>
      <c r="N607" s="24"/>
      <c r="O607" s="24">
        <f>I607*$Q$7</f>
        <v>2.6939999999999999E-2</v>
      </c>
      <c r="P607" s="24">
        <f>K607*$Q$7</f>
        <v>2.0819999999999998E-2</v>
      </c>
      <c r="Q607" s="24"/>
      <c r="R607" s="24">
        <f>I607*$T$7</f>
        <v>0.61064000000000007</v>
      </c>
      <c r="S607" s="26">
        <f>K607*$T$7</f>
        <v>0.47192000000000001</v>
      </c>
      <c r="T607" s="24"/>
      <c r="U607" s="27">
        <f>I607*$W$7</f>
        <v>1.796E-4</v>
      </c>
      <c r="V607" s="27">
        <f>K607*$W$7</f>
        <v>1.3879999999999999E-4</v>
      </c>
      <c r="W607" s="24"/>
      <c r="X607" s="24">
        <f>I607*$Z$7</f>
        <v>1.3674743999999999</v>
      </c>
      <c r="Y607" s="24">
        <f>K607*$Z$7</f>
        <v>1.0568232</v>
      </c>
      <c r="Z607" s="24"/>
      <c r="AA607" s="24">
        <f>I607+O607+R607+U607+X607</f>
        <v>3.801234</v>
      </c>
      <c r="AB607" s="24">
        <f>K607+P607+S607+V607+Y607</f>
        <v>2.9377019999999998</v>
      </c>
      <c r="AC607" s="24">
        <f>AA607*$AE$7</f>
        <v>1.1403702</v>
      </c>
      <c r="AD607" s="24">
        <f>AB607*$AE$7</f>
        <v>0.88131059999999994</v>
      </c>
      <c r="AE607" s="24"/>
      <c r="AF607" s="24">
        <f>(AA607+AC607)*$AH$7</f>
        <v>0.14824812600000001</v>
      </c>
      <c r="AG607" s="24">
        <f>(AB607+AD607)*$AH$7</f>
        <v>0.11457037799999999</v>
      </c>
      <c r="AH607" s="24"/>
      <c r="AI607" s="116">
        <v>5.34</v>
      </c>
      <c r="AJ607" s="117">
        <v>4.13</v>
      </c>
      <c r="AK607" s="117">
        <f t="shared" si="231"/>
        <v>5.6070000000000002</v>
      </c>
      <c r="AL607" s="117">
        <f>AJ607*$AL$9</f>
        <v>4.3365</v>
      </c>
      <c r="AM607" s="116">
        <f t="shared" si="232"/>
        <v>1.1214000000000002</v>
      </c>
      <c r="AN607" s="117">
        <f t="shared" si="232"/>
        <v>0.86730000000000007</v>
      </c>
      <c r="AO607" s="146"/>
      <c r="AP607" s="116">
        <f t="shared" si="233"/>
        <v>6.7284000000000006</v>
      </c>
      <c r="AQ607" s="117">
        <f t="shared" si="233"/>
        <v>5.2038000000000002</v>
      </c>
    </row>
    <row r="608" spans="1:43" ht="24" customHeight="1">
      <c r="A608" s="187"/>
      <c r="B608" s="182"/>
      <c r="C608" s="189"/>
      <c r="D608" s="31" t="s">
        <v>49</v>
      </c>
      <c r="E608" s="22">
        <v>20</v>
      </c>
      <c r="F608" s="22">
        <v>16</v>
      </c>
      <c r="G608" s="24">
        <f>$G$584</f>
        <v>4.1000000000000002E-2</v>
      </c>
      <c r="H608" s="24">
        <f t="shared" si="234"/>
        <v>0.82000000000000006</v>
      </c>
      <c r="I608" s="25"/>
      <c r="J608" s="24">
        <f t="shared" si="235"/>
        <v>0.65600000000000003</v>
      </c>
      <c r="K608" s="25"/>
      <c r="L608" s="24"/>
      <c r="M608" s="24"/>
      <c r="N608" s="24"/>
      <c r="O608" s="24"/>
      <c r="P608" s="24"/>
      <c r="Q608" s="24"/>
      <c r="R608" s="24"/>
      <c r="S608" s="26"/>
      <c r="T608" s="24"/>
      <c r="U608" s="27"/>
      <c r="V608" s="27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116"/>
      <c r="AJ608" s="117"/>
      <c r="AK608" s="117"/>
      <c r="AL608" s="117"/>
      <c r="AM608" s="116"/>
      <c r="AN608" s="117"/>
      <c r="AO608" s="146"/>
      <c r="AP608" s="116"/>
      <c r="AQ608" s="117"/>
    </row>
    <row r="609" spans="1:43" ht="52.5" customHeight="1">
      <c r="A609" s="186" t="s">
        <v>822</v>
      </c>
      <c r="B609" s="181" t="s">
        <v>823</v>
      </c>
      <c r="C609" s="188" t="s">
        <v>178</v>
      </c>
      <c r="D609" s="31" t="s">
        <v>793</v>
      </c>
      <c r="E609" s="22">
        <v>8</v>
      </c>
      <c r="F609" s="22">
        <v>6</v>
      </c>
      <c r="G609" s="24">
        <f>$G$585</f>
        <v>6.0999999999999999E-2</v>
      </c>
      <c r="H609" s="24">
        <f t="shared" si="234"/>
        <v>0.48799999999999999</v>
      </c>
      <c r="I609" s="25">
        <f>H609+H610</f>
        <v>0.89800000000000002</v>
      </c>
      <c r="J609" s="24">
        <f t="shared" si="235"/>
        <v>0.36599999999999999</v>
      </c>
      <c r="K609" s="25">
        <f>J609+J610</f>
        <v>0.69399999999999995</v>
      </c>
      <c r="L609" s="24"/>
      <c r="M609" s="24"/>
      <c r="N609" s="24"/>
      <c r="O609" s="24">
        <f>I609*$Q$7</f>
        <v>1.3469999999999999E-2</v>
      </c>
      <c r="P609" s="24">
        <f>K609*$Q$7</f>
        <v>1.0409999999999999E-2</v>
      </c>
      <c r="Q609" s="24"/>
      <c r="R609" s="24">
        <f>I609*$T$7</f>
        <v>0.30532000000000004</v>
      </c>
      <c r="S609" s="26">
        <f>K609*$T$7</f>
        <v>0.23596</v>
      </c>
      <c r="T609" s="24"/>
      <c r="U609" s="27">
        <f>I609*$W$7</f>
        <v>8.9800000000000001E-5</v>
      </c>
      <c r="V609" s="27">
        <f>K609*$W$7</f>
        <v>6.9399999999999993E-5</v>
      </c>
      <c r="W609" s="24"/>
      <c r="X609" s="24">
        <f>I609*$Z$7</f>
        <v>0.68373719999999993</v>
      </c>
      <c r="Y609" s="24">
        <f>K609*$Z$7</f>
        <v>0.52841159999999998</v>
      </c>
      <c r="Z609" s="24"/>
      <c r="AA609" s="24">
        <f>I609+O609+R609+U609+X609</f>
        <v>1.900617</v>
      </c>
      <c r="AB609" s="24">
        <f>K609+P609+S609+V609+Y609</f>
        <v>1.4688509999999999</v>
      </c>
      <c r="AC609" s="24">
        <f>AA609*$AE$7</f>
        <v>0.5701851</v>
      </c>
      <c r="AD609" s="24">
        <f>AB609*$AE$7</f>
        <v>0.44065529999999997</v>
      </c>
      <c r="AE609" s="24"/>
      <c r="AF609" s="24">
        <f>(AA609+AC609)*$AH$7</f>
        <v>7.4124063000000004E-2</v>
      </c>
      <c r="AG609" s="24">
        <f>(AB609+AD609)*$AH$7</f>
        <v>5.7285188999999993E-2</v>
      </c>
      <c r="AH609" s="24"/>
      <c r="AI609" s="116">
        <v>2.67</v>
      </c>
      <c r="AJ609" s="117">
        <v>2.0699999999999998</v>
      </c>
      <c r="AK609" s="117">
        <f t="shared" ref="AK609:AK615" si="236">AI609*$AK$9</f>
        <v>2.8035000000000001</v>
      </c>
      <c r="AL609" s="117">
        <f t="shared" ref="AL609:AL615" si="237">AJ609*$AL$9</f>
        <v>2.1734999999999998</v>
      </c>
      <c r="AM609" s="116">
        <f t="shared" ref="AM609:AN615" si="238">AK609*$AO$7</f>
        <v>0.56070000000000009</v>
      </c>
      <c r="AN609" s="117">
        <f t="shared" si="238"/>
        <v>0.43469999999999998</v>
      </c>
      <c r="AO609" s="146"/>
      <c r="AP609" s="116">
        <f t="shared" ref="AP609:AQ615" si="239">AK609+AM609</f>
        <v>3.3642000000000003</v>
      </c>
      <c r="AQ609" s="117">
        <f t="shared" si="239"/>
        <v>2.6081999999999996</v>
      </c>
    </row>
    <row r="610" spans="1:43" ht="0.75" customHeight="1">
      <c r="A610" s="187"/>
      <c r="B610" s="182"/>
      <c r="C610" s="189"/>
      <c r="D610" s="31" t="s">
        <v>49</v>
      </c>
      <c r="E610" s="22">
        <v>10</v>
      </c>
      <c r="F610" s="22">
        <v>8</v>
      </c>
      <c r="G610" s="24">
        <f>$G$584</f>
        <v>4.1000000000000002E-2</v>
      </c>
      <c r="H610" s="24">
        <f t="shared" si="234"/>
        <v>0.41000000000000003</v>
      </c>
      <c r="I610" s="25"/>
      <c r="J610" s="24">
        <f t="shared" si="235"/>
        <v>0.32800000000000001</v>
      </c>
      <c r="K610" s="25"/>
      <c r="L610" s="24"/>
      <c r="M610" s="24"/>
      <c r="N610" s="24"/>
      <c r="O610" s="24"/>
      <c r="P610" s="24"/>
      <c r="Q610" s="24"/>
      <c r="R610" s="24"/>
      <c r="S610" s="26"/>
      <c r="T610" s="24"/>
      <c r="U610" s="27"/>
      <c r="V610" s="27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116"/>
      <c r="AJ610" s="117"/>
      <c r="AK610" s="117">
        <f t="shared" si="236"/>
        <v>0</v>
      </c>
      <c r="AL610" s="117">
        <f t="shared" si="237"/>
        <v>0</v>
      </c>
      <c r="AM610" s="116">
        <f t="shared" si="238"/>
        <v>0</v>
      </c>
      <c r="AN610" s="117">
        <f t="shared" si="238"/>
        <v>0</v>
      </c>
      <c r="AO610" s="146"/>
      <c r="AP610" s="116">
        <f t="shared" si="239"/>
        <v>0</v>
      </c>
      <c r="AQ610" s="117">
        <f t="shared" si="239"/>
        <v>0</v>
      </c>
    </row>
    <row r="611" spans="1:43" ht="50.25" customHeight="1">
      <c r="A611" s="186" t="s">
        <v>824</v>
      </c>
      <c r="B611" s="181" t="s">
        <v>825</v>
      </c>
      <c r="C611" s="188" t="s">
        <v>178</v>
      </c>
      <c r="D611" s="31" t="s">
        <v>793</v>
      </c>
      <c r="E611" s="22">
        <v>16</v>
      </c>
      <c r="F611" s="22">
        <v>12</v>
      </c>
      <c r="G611" s="24">
        <f>$G$585</f>
        <v>6.0999999999999999E-2</v>
      </c>
      <c r="H611" s="24">
        <f t="shared" si="234"/>
        <v>0.97599999999999998</v>
      </c>
      <c r="I611" s="25">
        <f>H611+H612</f>
        <v>1.796</v>
      </c>
      <c r="J611" s="24">
        <f t="shared" si="235"/>
        <v>0.73199999999999998</v>
      </c>
      <c r="K611" s="25">
        <f>J611+J612</f>
        <v>1.3879999999999999</v>
      </c>
      <c r="L611" s="24"/>
      <c r="M611" s="24"/>
      <c r="N611" s="24"/>
      <c r="O611" s="24">
        <f>I611*$Q$7</f>
        <v>2.6939999999999999E-2</v>
      </c>
      <c r="P611" s="24">
        <f>K611*$Q$7</f>
        <v>2.0819999999999998E-2</v>
      </c>
      <c r="Q611" s="24"/>
      <c r="R611" s="24">
        <f>I611*$T$7</f>
        <v>0.61064000000000007</v>
      </c>
      <c r="S611" s="26">
        <f>K611*$T$7</f>
        <v>0.47192000000000001</v>
      </c>
      <c r="T611" s="24"/>
      <c r="U611" s="27">
        <f>I611*$W$7</f>
        <v>1.796E-4</v>
      </c>
      <c r="V611" s="27">
        <f>K611*$W$7</f>
        <v>1.3879999999999999E-4</v>
      </c>
      <c r="W611" s="24"/>
      <c r="X611" s="24">
        <f>I611*$Z$7</f>
        <v>1.3674743999999999</v>
      </c>
      <c r="Y611" s="24">
        <f>K611*$Z$7</f>
        <v>1.0568232</v>
      </c>
      <c r="Z611" s="24"/>
      <c r="AA611" s="24">
        <f>I611+O611+R611+U611+X611</f>
        <v>3.801234</v>
      </c>
      <c r="AB611" s="24">
        <f>K611+P611+S611+V611+Y611</f>
        <v>2.9377019999999998</v>
      </c>
      <c r="AC611" s="24">
        <f>AA611*$AE$7</f>
        <v>1.1403702</v>
      </c>
      <c r="AD611" s="24">
        <f>AB611*$AE$7</f>
        <v>0.88131059999999994</v>
      </c>
      <c r="AE611" s="24"/>
      <c r="AF611" s="24">
        <f>(AA611+AC611)*$AH$7</f>
        <v>0.14824812600000001</v>
      </c>
      <c r="AG611" s="24">
        <f>(AB611+AD611)*$AH$7</f>
        <v>0.11457037799999999</v>
      </c>
      <c r="AH611" s="24"/>
      <c r="AI611" s="116">
        <v>5.34</v>
      </c>
      <c r="AJ611" s="117">
        <v>4.13</v>
      </c>
      <c r="AK611" s="117">
        <f t="shared" si="236"/>
        <v>5.6070000000000002</v>
      </c>
      <c r="AL611" s="117">
        <f t="shared" si="237"/>
        <v>4.3365</v>
      </c>
      <c r="AM611" s="116">
        <f t="shared" si="238"/>
        <v>1.1214000000000002</v>
      </c>
      <c r="AN611" s="117">
        <f t="shared" si="238"/>
        <v>0.86730000000000007</v>
      </c>
      <c r="AO611" s="146"/>
      <c r="AP611" s="116">
        <f t="shared" si="239"/>
        <v>6.7284000000000006</v>
      </c>
      <c r="AQ611" s="117">
        <f t="shared" si="239"/>
        <v>5.2038000000000002</v>
      </c>
    </row>
    <row r="612" spans="1:43" ht="0.75" customHeight="1">
      <c r="A612" s="187"/>
      <c r="B612" s="182"/>
      <c r="C612" s="189"/>
      <c r="D612" s="31" t="s">
        <v>49</v>
      </c>
      <c r="E612" s="22">
        <v>20</v>
      </c>
      <c r="F612" s="22">
        <v>16</v>
      </c>
      <c r="G612" s="24">
        <f>$G$584</f>
        <v>4.1000000000000002E-2</v>
      </c>
      <c r="H612" s="24">
        <f t="shared" si="234"/>
        <v>0.82000000000000006</v>
      </c>
      <c r="I612" s="25"/>
      <c r="J612" s="24">
        <f t="shared" si="235"/>
        <v>0.65600000000000003</v>
      </c>
      <c r="K612" s="25"/>
      <c r="L612" s="24"/>
      <c r="M612" s="24"/>
      <c r="N612" s="24"/>
      <c r="O612" s="24"/>
      <c r="P612" s="24"/>
      <c r="Q612" s="24"/>
      <c r="R612" s="24"/>
      <c r="S612" s="26"/>
      <c r="T612" s="24"/>
      <c r="U612" s="27"/>
      <c r="V612" s="27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116"/>
      <c r="AJ612" s="117"/>
      <c r="AK612" s="117">
        <f t="shared" si="236"/>
        <v>0</v>
      </c>
      <c r="AL612" s="117">
        <f t="shared" si="237"/>
        <v>0</v>
      </c>
      <c r="AM612" s="116">
        <f t="shared" si="238"/>
        <v>0</v>
      </c>
      <c r="AN612" s="117">
        <f t="shared" si="238"/>
        <v>0</v>
      </c>
      <c r="AO612" s="146"/>
      <c r="AP612" s="116">
        <f t="shared" si="239"/>
        <v>0</v>
      </c>
      <c r="AQ612" s="117">
        <f t="shared" si="239"/>
        <v>0</v>
      </c>
    </row>
    <row r="613" spans="1:43" ht="56.25" customHeight="1">
      <c r="A613" s="186" t="s">
        <v>826</v>
      </c>
      <c r="B613" s="181" t="s">
        <v>827</v>
      </c>
      <c r="C613" s="188" t="s">
        <v>178</v>
      </c>
      <c r="D613" s="31" t="s">
        <v>793</v>
      </c>
      <c r="E613" s="22">
        <v>8</v>
      </c>
      <c r="F613" s="22">
        <v>6</v>
      </c>
      <c r="G613" s="24">
        <f>$G$585</f>
        <v>6.0999999999999999E-2</v>
      </c>
      <c r="H613" s="24">
        <f t="shared" si="234"/>
        <v>0.48799999999999999</v>
      </c>
      <c r="I613" s="25">
        <f>H613+H614</f>
        <v>0.89800000000000002</v>
      </c>
      <c r="J613" s="24">
        <f t="shared" si="235"/>
        <v>0.36599999999999999</v>
      </c>
      <c r="K613" s="25">
        <f>J613+J614</f>
        <v>0.69399999999999995</v>
      </c>
      <c r="L613" s="24"/>
      <c r="M613" s="24"/>
      <c r="N613" s="24"/>
      <c r="O613" s="24">
        <f>I613*$Q$7</f>
        <v>1.3469999999999999E-2</v>
      </c>
      <c r="P613" s="24">
        <f>K613*$Q$7</f>
        <v>1.0409999999999999E-2</v>
      </c>
      <c r="Q613" s="24"/>
      <c r="R613" s="24">
        <f>I613*$T$7</f>
        <v>0.30532000000000004</v>
      </c>
      <c r="S613" s="26">
        <f>K613*$T$7</f>
        <v>0.23596</v>
      </c>
      <c r="T613" s="24"/>
      <c r="U613" s="27">
        <f>I613*$W$7</f>
        <v>8.9800000000000001E-5</v>
      </c>
      <c r="V613" s="27">
        <f>K613*$W$7</f>
        <v>6.9399999999999993E-5</v>
      </c>
      <c r="W613" s="24"/>
      <c r="X613" s="24">
        <f>I613*$Z$7</f>
        <v>0.68373719999999993</v>
      </c>
      <c r="Y613" s="24">
        <f>K613*$Z$7</f>
        <v>0.52841159999999998</v>
      </c>
      <c r="Z613" s="24"/>
      <c r="AA613" s="24">
        <f>I613+O613+R613+U613+X613</f>
        <v>1.900617</v>
      </c>
      <c r="AB613" s="24">
        <f>K613+P613+S613+V613+Y613</f>
        <v>1.4688509999999999</v>
      </c>
      <c r="AC613" s="24">
        <f>AA613*$AE$7</f>
        <v>0.5701851</v>
      </c>
      <c r="AD613" s="24">
        <f>AB613*$AE$7</f>
        <v>0.44065529999999997</v>
      </c>
      <c r="AE613" s="24"/>
      <c r="AF613" s="24">
        <f>(AA613+AC613)*$AH$7</f>
        <v>7.4124063000000004E-2</v>
      </c>
      <c r="AG613" s="24">
        <f>(AB613+AD613)*$AH$7</f>
        <v>5.7285188999999993E-2</v>
      </c>
      <c r="AH613" s="24"/>
      <c r="AI613" s="116">
        <v>2.67</v>
      </c>
      <c r="AJ613" s="117">
        <v>2.0699999999999998</v>
      </c>
      <c r="AK613" s="117">
        <f t="shared" si="236"/>
        <v>2.8035000000000001</v>
      </c>
      <c r="AL613" s="117">
        <f t="shared" si="237"/>
        <v>2.1734999999999998</v>
      </c>
      <c r="AM613" s="116">
        <f t="shared" si="238"/>
        <v>0.56070000000000009</v>
      </c>
      <c r="AN613" s="117">
        <f t="shared" si="238"/>
        <v>0.43469999999999998</v>
      </c>
      <c r="AO613" s="146"/>
      <c r="AP613" s="116">
        <f t="shared" si="239"/>
        <v>3.3642000000000003</v>
      </c>
      <c r="AQ613" s="117">
        <f t="shared" si="239"/>
        <v>2.6081999999999996</v>
      </c>
    </row>
    <row r="614" spans="1:43" ht="24" hidden="1" customHeight="1">
      <c r="A614" s="187"/>
      <c r="B614" s="182"/>
      <c r="C614" s="189"/>
      <c r="D614" s="31" t="s">
        <v>49</v>
      </c>
      <c r="E614" s="22">
        <v>10</v>
      </c>
      <c r="F614" s="22">
        <v>8</v>
      </c>
      <c r="G614" s="24">
        <f>$G$584</f>
        <v>4.1000000000000002E-2</v>
      </c>
      <c r="H614" s="24">
        <f t="shared" si="234"/>
        <v>0.41000000000000003</v>
      </c>
      <c r="I614" s="25"/>
      <c r="J614" s="24">
        <f t="shared" si="235"/>
        <v>0.32800000000000001</v>
      </c>
      <c r="K614" s="25"/>
      <c r="L614" s="24"/>
      <c r="M614" s="24"/>
      <c r="N614" s="24"/>
      <c r="O614" s="24"/>
      <c r="P614" s="24"/>
      <c r="Q614" s="24"/>
      <c r="R614" s="24"/>
      <c r="S614" s="26"/>
      <c r="T614" s="24"/>
      <c r="U614" s="27"/>
      <c r="V614" s="27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116"/>
      <c r="AJ614" s="117"/>
      <c r="AK614" s="117">
        <f t="shared" si="236"/>
        <v>0</v>
      </c>
      <c r="AL614" s="117">
        <f t="shared" si="237"/>
        <v>0</v>
      </c>
      <c r="AM614" s="116">
        <f t="shared" si="238"/>
        <v>0</v>
      </c>
      <c r="AN614" s="117">
        <f t="shared" si="238"/>
        <v>0</v>
      </c>
      <c r="AO614" s="146"/>
      <c r="AP614" s="116">
        <f t="shared" si="239"/>
        <v>0</v>
      </c>
      <c r="AQ614" s="117">
        <f t="shared" si="239"/>
        <v>0</v>
      </c>
    </row>
    <row r="615" spans="1:43" ht="54" customHeight="1">
      <c r="A615" s="186" t="s">
        <v>828</v>
      </c>
      <c r="B615" s="181" t="s">
        <v>829</v>
      </c>
      <c r="C615" s="188" t="s">
        <v>178</v>
      </c>
      <c r="D615" s="31" t="s">
        <v>793</v>
      </c>
      <c r="E615" s="22">
        <v>16</v>
      </c>
      <c r="F615" s="22">
        <v>12</v>
      </c>
      <c r="G615" s="24">
        <f>$G$585</f>
        <v>6.0999999999999999E-2</v>
      </c>
      <c r="H615" s="24">
        <f t="shared" si="234"/>
        <v>0.97599999999999998</v>
      </c>
      <c r="I615" s="25">
        <f>H615+H616</f>
        <v>1.796</v>
      </c>
      <c r="J615" s="24">
        <f t="shared" si="235"/>
        <v>0.73199999999999998</v>
      </c>
      <c r="K615" s="25">
        <f>J615+J616</f>
        <v>1.3879999999999999</v>
      </c>
      <c r="L615" s="24"/>
      <c r="M615" s="24"/>
      <c r="N615" s="24"/>
      <c r="O615" s="24">
        <f>I615*$Q$7</f>
        <v>2.6939999999999999E-2</v>
      </c>
      <c r="P615" s="24">
        <f>K615*$Q$7</f>
        <v>2.0819999999999998E-2</v>
      </c>
      <c r="Q615" s="24"/>
      <c r="R615" s="24">
        <f>I615*$T$7</f>
        <v>0.61064000000000007</v>
      </c>
      <c r="S615" s="26">
        <f>K615*$T$7</f>
        <v>0.47192000000000001</v>
      </c>
      <c r="T615" s="24"/>
      <c r="U615" s="27">
        <f>I615*$W$7</f>
        <v>1.796E-4</v>
      </c>
      <c r="V615" s="27">
        <f>K615*$W$7</f>
        <v>1.3879999999999999E-4</v>
      </c>
      <c r="W615" s="24"/>
      <c r="X615" s="24">
        <f>I615*$Z$7</f>
        <v>1.3674743999999999</v>
      </c>
      <c r="Y615" s="24">
        <f>K615*$Z$7</f>
        <v>1.0568232</v>
      </c>
      <c r="Z615" s="24"/>
      <c r="AA615" s="24">
        <f>I615+O615+R615+U615+X615</f>
        <v>3.801234</v>
      </c>
      <c r="AB615" s="24">
        <f>K615+P615+S615+V615+Y615</f>
        <v>2.9377019999999998</v>
      </c>
      <c r="AC615" s="24">
        <f>AA615*$AE$7</f>
        <v>1.1403702</v>
      </c>
      <c r="AD615" s="24">
        <f>AB615*$AE$7</f>
        <v>0.88131059999999994</v>
      </c>
      <c r="AE615" s="24"/>
      <c r="AF615" s="24">
        <f>(AA615+AC615)*$AH$7</f>
        <v>0.14824812600000001</v>
      </c>
      <c r="AG615" s="24">
        <f>(AB615+AD615)*$AH$7</f>
        <v>0.11457037799999999</v>
      </c>
      <c r="AH615" s="24"/>
      <c r="AI615" s="116">
        <v>5.34</v>
      </c>
      <c r="AJ615" s="117">
        <v>4.13</v>
      </c>
      <c r="AK615" s="117">
        <f t="shared" si="236"/>
        <v>5.6070000000000002</v>
      </c>
      <c r="AL615" s="117">
        <f t="shared" si="237"/>
        <v>4.3365</v>
      </c>
      <c r="AM615" s="116">
        <f t="shared" si="238"/>
        <v>1.1214000000000002</v>
      </c>
      <c r="AN615" s="117">
        <f t="shared" si="238"/>
        <v>0.86730000000000007</v>
      </c>
      <c r="AO615" s="146"/>
      <c r="AP615" s="116">
        <f t="shared" si="239"/>
        <v>6.7284000000000006</v>
      </c>
      <c r="AQ615" s="117">
        <f t="shared" si="239"/>
        <v>5.2038000000000002</v>
      </c>
    </row>
    <row r="616" spans="1:43" ht="21.75" hidden="1" customHeight="1">
      <c r="A616" s="187"/>
      <c r="B616" s="182"/>
      <c r="C616" s="189"/>
      <c r="D616" s="31" t="s">
        <v>49</v>
      </c>
      <c r="E616" s="22">
        <v>20</v>
      </c>
      <c r="F616" s="22">
        <v>16</v>
      </c>
      <c r="G616" s="24">
        <f>$G$584</f>
        <v>4.1000000000000002E-2</v>
      </c>
      <c r="H616" s="24">
        <f t="shared" si="234"/>
        <v>0.82000000000000006</v>
      </c>
      <c r="I616" s="25"/>
      <c r="J616" s="24">
        <f t="shared" si="235"/>
        <v>0.65600000000000003</v>
      </c>
      <c r="K616" s="25"/>
      <c r="L616" s="24"/>
      <c r="M616" s="24"/>
      <c r="N616" s="24"/>
      <c r="O616" s="24"/>
      <c r="P616" s="24"/>
      <c r="Q616" s="24"/>
      <c r="R616" s="24"/>
      <c r="S616" s="26"/>
      <c r="T616" s="24"/>
      <c r="U616" s="27"/>
      <c r="V616" s="27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116"/>
      <c r="AJ616" s="117"/>
      <c r="AK616" s="117"/>
      <c r="AL616" s="117"/>
      <c r="AM616" s="116"/>
      <c r="AN616" s="117"/>
      <c r="AO616" s="146"/>
      <c r="AP616" s="116"/>
      <c r="AQ616" s="117"/>
    </row>
    <row r="617" spans="1:43" ht="36" customHeight="1">
      <c r="A617" s="114" t="s">
        <v>830</v>
      </c>
      <c r="B617" s="30" t="s">
        <v>831</v>
      </c>
      <c r="C617" s="115"/>
      <c r="D617" s="31"/>
      <c r="E617" s="22"/>
      <c r="F617" s="22"/>
      <c r="G617" s="24"/>
      <c r="H617" s="24"/>
      <c r="I617" s="25"/>
      <c r="J617" s="24"/>
      <c r="K617" s="25"/>
      <c r="L617" s="24"/>
      <c r="M617" s="24"/>
      <c r="N617" s="24"/>
      <c r="O617" s="24"/>
      <c r="P617" s="24"/>
      <c r="Q617" s="24"/>
      <c r="R617" s="24"/>
      <c r="S617" s="26"/>
      <c r="T617" s="24"/>
      <c r="U617" s="27"/>
      <c r="V617" s="27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116"/>
      <c r="AJ617" s="117"/>
      <c r="AK617" s="117"/>
      <c r="AL617" s="117"/>
      <c r="AM617" s="116"/>
      <c r="AN617" s="117"/>
      <c r="AO617" s="146"/>
      <c r="AP617" s="116"/>
      <c r="AQ617" s="117"/>
    </row>
    <row r="618" spans="1:43" ht="48" customHeight="1">
      <c r="A618" s="186" t="s">
        <v>832</v>
      </c>
      <c r="B618" s="181" t="s">
        <v>833</v>
      </c>
      <c r="C618" s="188" t="s">
        <v>178</v>
      </c>
      <c r="D618" s="31" t="s">
        <v>793</v>
      </c>
      <c r="E618" s="22">
        <v>20</v>
      </c>
      <c r="F618" s="22">
        <v>20</v>
      </c>
      <c r="G618" s="24">
        <f>$G$585</f>
        <v>6.0999999999999999E-2</v>
      </c>
      <c r="H618" s="24">
        <f t="shared" si="234"/>
        <v>1.22</v>
      </c>
      <c r="I618" s="25">
        <f>H618+H619</f>
        <v>1.63</v>
      </c>
      <c r="J618" s="24">
        <f t="shared" si="235"/>
        <v>1.22</v>
      </c>
      <c r="K618" s="25">
        <f>J618+J619</f>
        <v>1.63</v>
      </c>
      <c r="L618" s="24"/>
      <c r="M618" s="24"/>
      <c r="N618" s="24"/>
      <c r="O618" s="24">
        <f>I618*$Q$7</f>
        <v>2.4449999999999996E-2</v>
      </c>
      <c r="P618" s="24">
        <f>K618*$Q$7</f>
        <v>2.4449999999999996E-2</v>
      </c>
      <c r="Q618" s="24"/>
      <c r="R618" s="24">
        <f>I618*$T$7</f>
        <v>0.55420000000000003</v>
      </c>
      <c r="S618" s="26">
        <f>K618*$T$7</f>
        <v>0.55420000000000003</v>
      </c>
      <c r="T618" s="24"/>
      <c r="U618" s="27">
        <f>I618*$W$7</f>
        <v>1.63E-4</v>
      </c>
      <c r="V618" s="27">
        <f>K618*$W$7</f>
        <v>1.63E-4</v>
      </c>
      <c r="W618" s="24"/>
      <c r="X618" s="24">
        <f>I618*$Z$7</f>
        <v>1.2410819999999998</v>
      </c>
      <c r="Y618" s="24">
        <f>K618*$Z$7</f>
        <v>1.2410819999999998</v>
      </c>
      <c r="Z618" s="24"/>
      <c r="AA618" s="24">
        <f>I618+O618+R618+U618+X618</f>
        <v>3.4498949999999997</v>
      </c>
      <c r="AB618" s="24">
        <f>K618+P618+S618+V618+Y618</f>
        <v>3.4498949999999997</v>
      </c>
      <c r="AC618" s="24">
        <f>AA618*$AE$7</f>
        <v>1.0349685</v>
      </c>
      <c r="AD618" s="24">
        <f>AB618*$AE$7</f>
        <v>1.0349685</v>
      </c>
      <c r="AE618" s="24"/>
      <c r="AF618" s="24">
        <f>(AA618+AC618)*$AH$7</f>
        <v>0.13454590499999997</v>
      </c>
      <c r="AG618" s="24">
        <f>(AB618+AD618)*$AH$7</f>
        <v>0.13454590499999997</v>
      </c>
      <c r="AH618" s="24"/>
      <c r="AI618" s="116">
        <v>4.8499999999999996</v>
      </c>
      <c r="AJ618" s="117">
        <v>4.8499999999999996</v>
      </c>
      <c r="AK618" s="117">
        <f t="shared" ref="AK618:AK626" si="240">AI618*$AK$9</f>
        <v>5.0925000000000002</v>
      </c>
      <c r="AL618" s="117">
        <f>AJ618*$AL$9</f>
        <v>5.0925000000000002</v>
      </c>
      <c r="AM618" s="116">
        <f>AK618*$AO$7</f>
        <v>1.0185000000000002</v>
      </c>
      <c r="AN618" s="117">
        <f t="shared" ref="AN618:AN624" si="241">AL618*$AO$7</f>
        <v>1.0185000000000002</v>
      </c>
      <c r="AO618" s="146"/>
      <c r="AP618" s="116">
        <f t="shared" ref="AP618:AQ622" si="242">AK618+AM618</f>
        <v>6.1110000000000007</v>
      </c>
      <c r="AQ618" s="117">
        <f t="shared" si="242"/>
        <v>6.1110000000000007</v>
      </c>
    </row>
    <row r="619" spans="1:43" ht="51.75" hidden="1" customHeight="1">
      <c r="A619" s="187"/>
      <c r="B619" s="182"/>
      <c r="C619" s="189"/>
      <c r="D619" s="31" t="s">
        <v>49</v>
      </c>
      <c r="E619" s="22">
        <v>10</v>
      </c>
      <c r="F619" s="22">
        <v>10</v>
      </c>
      <c r="G619" s="24">
        <f>$G$584</f>
        <v>4.1000000000000002E-2</v>
      </c>
      <c r="H619" s="24">
        <f t="shared" si="234"/>
        <v>0.41000000000000003</v>
      </c>
      <c r="I619" s="25"/>
      <c r="J619" s="24">
        <f t="shared" si="235"/>
        <v>0.41000000000000003</v>
      </c>
      <c r="K619" s="25"/>
      <c r="L619" s="24"/>
      <c r="M619" s="24"/>
      <c r="N619" s="24"/>
      <c r="O619" s="24"/>
      <c r="P619" s="24"/>
      <c r="Q619" s="24"/>
      <c r="R619" s="24"/>
      <c r="S619" s="26"/>
      <c r="T619" s="24"/>
      <c r="U619" s="27"/>
      <c r="V619" s="27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116"/>
      <c r="AJ619" s="117"/>
      <c r="AK619" s="117">
        <f t="shared" si="240"/>
        <v>0</v>
      </c>
      <c r="AL619" s="117">
        <f>AJ619*$AL$9</f>
        <v>0</v>
      </c>
      <c r="AM619" s="116">
        <f>AK619*$AO$7</f>
        <v>0</v>
      </c>
      <c r="AN619" s="117">
        <f t="shared" si="241"/>
        <v>0</v>
      </c>
      <c r="AO619" s="146"/>
      <c r="AP619" s="116">
        <f t="shared" si="242"/>
        <v>0</v>
      </c>
      <c r="AQ619" s="117">
        <f t="shared" si="242"/>
        <v>0</v>
      </c>
    </row>
    <row r="620" spans="1:43" ht="52.5" customHeight="1">
      <c r="A620" s="186" t="s">
        <v>834</v>
      </c>
      <c r="B620" s="181" t="s">
        <v>835</v>
      </c>
      <c r="C620" s="188" t="s">
        <v>178</v>
      </c>
      <c r="D620" s="31" t="s">
        <v>793</v>
      </c>
      <c r="E620" s="22">
        <v>30</v>
      </c>
      <c r="F620" s="22">
        <v>20</v>
      </c>
      <c r="G620" s="24">
        <f>$G$585</f>
        <v>6.0999999999999999E-2</v>
      </c>
      <c r="H620" s="24">
        <f t="shared" si="234"/>
        <v>1.83</v>
      </c>
      <c r="I620" s="25">
        <f>H620+H621</f>
        <v>2.4450000000000003</v>
      </c>
      <c r="J620" s="24">
        <f t="shared" si="235"/>
        <v>1.22</v>
      </c>
      <c r="K620" s="25">
        <f>J620+J621</f>
        <v>1.63</v>
      </c>
      <c r="L620" s="24"/>
      <c r="M620" s="24"/>
      <c r="N620" s="24"/>
      <c r="O620" s="24">
        <f>I620*$Q$7</f>
        <v>3.6675000000000006E-2</v>
      </c>
      <c r="P620" s="24">
        <f>K620*$Q$7</f>
        <v>2.4449999999999996E-2</v>
      </c>
      <c r="Q620" s="24"/>
      <c r="R620" s="24">
        <f>I620*$T$7</f>
        <v>0.83130000000000015</v>
      </c>
      <c r="S620" s="26">
        <f>K620*$T$7</f>
        <v>0.55420000000000003</v>
      </c>
      <c r="T620" s="24"/>
      <c r="U620" s="27">
        <f>I620*$W$7</f>
        <v>2.4450000000000003E-4</v>
      </c>
      <c r="V620" s="27">
        <f>K620*$W$7</f>
        <v>1.63E-4</v>
      </c>
      <c r="W620" s="24"/>
      <c r="X620" s="24">
        <f>I620*$Z$7</f>
        <v>1.861623</v>
      </c>
      <c r="Y620" s="24">
        <f>K620*$Z$7</f>
        <v>1.2410819999999998</v>
      </c>
      <c r="Z620" s="24"/>
      <c r="AA620" s="24">
        <f>I620+O620+R620+U620+X620</f>
        <v>5.1748425000000005</v>
      </c>
      <c r="AB620" s="24">
        <f>K620+P620+S620+V620+Y620</f>
        <v>3.4498949999999997</v>
      </c>
      <c r="AC620" s="24">
        <f>AA620*$AE$7</f>
        <v>1.55245275</v>
      </c>
      <c r="AD620" s="24">
        <f>AB620*$AE$7</f>
        <v>1.0349685</v>
      </c>
      <c r="AE620" s="24"/>
      <c r="AF620" s="24">
        <f>(AA620+AC620)*$AH$7</f>
        <v>0.20181885750000003</v>
      </c>
      <c r="AG620" s="24">
        <f>(AB620+AD620)*$AH$7</f>
        <v>0.13454590499999997</v>
      </c>
      <c r="AH620" s="24"/>
      <c r="AI620" s="116">
        <v>7.28</v>
      </c>
      <c r="AJ620" s="117">
        <v>4.8499999999999996</v>
      </c>
      <c r="AK620" s="117">
        <f t="shared" si="240"/>
        <v>7.644000000000001</v>
      </c>
      <c r="AL620" s="117">
        <f>AJ620*$AL$9</f>
        <v>5.0925000000000002</v>
      </c>
      <c r="AM620" s="116">
        <f>AK620*$AO$7</f>
        <v>1.5288000000000004</v>
      </c>
      <c r="AN620" s="117">
        <f t="shared" si="241"/>
        <v>1.0185000000000002</v>
      </c>
      <c r="AO620" s="146"/>
      <c r="AP620" s="116">
        <f t="shared" si="242"/>
        <v>9.1728000000000023</v>
      </c>
      <c r="AQ620" s="117">
        <f t="shared" si="242"/>
        <v>6.1110000000000007</v>
      </c>
    </row>
    <row r="621" spans="1:43" ht="51.75" hidden="1" customHeight="1">
      <c r="A621" s="187"/>
      <c r="B621" s="182"/>
      <c r="C621" s="189"/>
      <c r="D621" s="31" t="s">
        <v>49</v>
      </c>
      <c r="E621" s="22">
        <v>15</v>
      </c>
      <c r="F621" s="22">
        <v>10</v>
      </c>
      <c r="G621" s="24">
        <f>$G$584</f>
        <v>4.1000000000000002E-2</v>
      </c>
      <c r="H621" s="24">
        <f t="shared" si="234"/>
        <v>0.61499999999999999</v>
      </c>
      <c r="I621" s="25"/>
      <c r="J621" s="24">
        <f t="shared" si="235"/>
        <v>0.41000000000000003</v>
      </c>
      <c r="K621" s="25"/>
      <c r="L621" s="24"/>
      <c r="M621" s="24"/>
      <c r="N621" s="24"/>
      <c r="O621" s="24"/>
      <c r="P621" s="24"/>
      <c r="Q621" s="24"/>
      <c r="R621" s="24"/>
      <c r="S621" s="26"/>
      <c r="T621" s="24"/>
      <c r="U621" s="27"/>
      <c r="V621" s="27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116"/>
      <c r="AJ621" s="117"/>
      <c r="AK621" s="117">
        <f t="shared" si="240"/>
        <v>0</v>
      </c>
      <c r="AL621" s="117">
        <f>AJ621*$AL$9</f>
        <v>0</v>
      </c>
      <c r="AM621" s="116">
        <f>AK621*$AO$7</f>
        <v>0</v>
      </c>
      <c r="AN621" s="117">
        <f t="shared" si="241"/>
        <v>0</v>
      </c>
      <c r="AO621" s="146"/>
      <c r="AP621" s="116">
        <f t="shared" si="242"/>
        <v>0</v>
      </c>
      <c r="AQ621" s="117">
        <f t="shared" si="242"/>
        <v>0</v>
      </c>
    </row>
    <row r="622" spans="1:43" ht="48.75" customHeight="1">
      <c r="A622" s="186" t="s">
        <v>836</v>
      </c>
      <c r="B622" s="181" t="s">
        <v>837</v>
      </c>
      <c r="C622" s="188" t="s">
        <v>178</v>
      </c>
      <c r="D622" s="31" t="s">
        <v>793</v>
      </c>
      <c r="E622" s="22">
        <v>20</v>
      </c>
      <c r="F622" s="22">
        <v>20</v>
      </c>
      <c r="G622" s="24">
        <f>$G$585</f>
        <v>6.0999999999999999E-2</v>
      </c>
      <c r="H622" s="24">
        <f t="shared" si="234"/>
        <v>1.22</v>
      </c>
      <c r="I622" s="25">
        <f>H622+H623</f>
        <v>1.63</v>
      </c>
      <c r="J622" s="24">
        <f t="shared" si="235"/>
        <v>1.22</v>
      </c>
      <c r="K622" s="25">
        <f>J622+J623</f>
        <v>1.63</v>
      </c>
      <c r="L622" s="24"/>
      <c r="M622" s="24"/>
      <c r="N622" s="24"/>
      <c r="O622" s="24">
        <f>I622*$Q$7</f>
        <v>2.4449999999999996E-2</v>
      </c>
      <c r="P622" s="24">
        <f>K622*$Q$7</f>
        <v>2.4449999999999996E-2</v>
      </c>
      <c r="Q622" s="24"/>
      <c r="R622" s="24">
        <f>I622*$T$7</f>
        <v>0.55420000000000003</v>
      </c>
      <c r="S622" s="26">
        <f>K622*$T$7</f>
        <v>0.55420000000000003</v>
      </c>
      <c r="T622" s="24"/>
      <c r="U622" s="27">
        <f>I622*$W$7</f>
        <v>1.63E-4</v>
      </c>
      <c r="V622" s="27">
        <f>K622*$W$7</f>
        <v>1.63E-4</v>
      </c>
      <c r="W622" s="24"/>
      <c r="X622" s="24">
        <f>I622*$Z$7</f>
        <v>1.2410819999999998</v>
      </c>
      <c r="Y622" s="24">
        <f>K622*$Z$7</f>
        <v>1.2410819999999998</v>
      </c>
      <c r="Z622" s="24"/>
      <c r="AA622" s="24">
        <f>I622+O622+R622+U622+X622</f>
        <v>3.4498949999999997</v>
      </c>
      <c r="AB622" s="24">
        <f>K622+P622+S622+V622+Y622</f>
        <v>3.4498949999999997</v>
      </c>
      <c r="AC622" s="24">
        <f>AA622*$AE$7</f>
        <v>1.0349685</v>
      </c>
      <c r="AD622" s="24">
        <f>AB622*$AE$7</f>
        <v>1.0349685</v>
      </c>
      <c r="AE622" s="24"/>
      <c r="AF622" s="24">
        <f>(AA622+AC622)*$AH$7</f>
        <v>0.13454590499999997</v>
      </c>
      <c r="AG622" s="24">
        <f>(AB622+AD622)*$AH$7</f>
        <v>0.13454590499999997</v>
      </c>
      <c r="AH622" s="24"/>
      <c r="AI622" s="116">
        <v>4.8499999999999996</v>
      </c>
      <c r="AJ622" s="117">
        <v>4.8499999999999996</v>
      </c>
      <c r="AK622" s="117">
        <f t="shared" si="240"/>
        <v>5.0925000000000002</v>
      </c>
      <c r="AL622" s="117">
        <f>AJ622*$AL$9</f>
        <v>5.0925000000000002</v>
      </c>
      <c r="AM622" s="116">
        <f>AK622*$AO$7</f>
        <v>1.0185000000000002</v>
      </c>
      <c r="AN622" s="117">
        <f t="shared" si="241"/>
        <v>1.0185000000000002</v>
      </c>
      <c r="AO622" s="146"/>
      <c r="AP622" s="116">
        <f t="shared" si="242"/>
        <v>6.1110000000000007</v>
      </c>
      <c r="AQ622" s="117">
        <f t="shared" si="242"/>
        <v>6.1110000000000007</v>
      </c>
    </row>
    <row r="623" spans="1:43" ht="0.75" customHeight="1">
      <c r="A623" s="187"/>
      <c r="B623" s="182"/>
      <c r="C623" s="189"/>
      <c r="D623" s="31" t="s">
        <v>49</v>
      </c>
      <c r="E623" s="22">
        <v>10</v>
      </c>
      <c r="F623" s="22">
        <v>10</v>
      </c>
      <c r="G623" s="24">
        <f>$G$584</f>
        <v>4.1000000000000002E-2</v>
      </c>
      <c r="H623" s="24">
        <f t="shared" si="234"/>
        <v>0.41000000000000003</v>
      </c>
      <c r="I623" s="25"/>
      <c r="J623" s="24">
        <f t="shared" si="235"/>
        <v>0.41000000000000003</v>
      </c>
      <c r="K623" s="25"/>
      <c r="L623" s="24"/>
      <c r="M623" s="24"/>
      <c r="N623" s="24"/>
      <c r="O623" s="24"/>
      <c r="P623" s="24"/>
      <c r="Q623" s="24"/>
      <c r="R623" s="24"/>
      <c r="S623" s="26"/>
      <c r="T623" s="24"/>
      <c r="U623" s="27"/>
      <c r="V623" s="27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116"/>
      <c r="AJ623" s="117"/>
      <c r="AK623" s="117">
        <f t="shared" si="240"/>
        <v>0</v>
      </c>
      <c r="AL623" s="117"/>
      <c r="AM623" s="116"/>
      <c r="AN623" s="117">
        <f t="shared" si="241"/>
        <v>0</v>
      </c>
      <c r="AO623" s="146"/>
      <c r="AP623" s="116"/>
      <c r="AQ623" s="117"/>
    </row>
    <row r="624" spans="1:43" ht="51" customHeight="1">
      <c r="A624" s="186" t="s">
        <v>838</v>
      </c>
      <c r="B624" s="181" t="s">
        <v>839</v>
      </c>
      <c r="C624" s="188" t="s">
        <v>178</v>
      </c>
      <c r="D624" s="31" t="s">
        <v>793</v>
      </c>
      <c r="E624" s="22">
        <v>20</v>
      </c>
      <c r="F624" s="22">
        <v>20</v>
      </c>
      <c r="G624" s="24">
        <f>$G$585</f>
        <v>6.0999999999999999E-2</v>
      </c>
      <c r="H624" s="24">
        <f t="shared" si="234"/>
        <v>1.22</v>
      </c>
      <c r="I624" s="25">
        <f>H624+H625</f>
        <v>1.63</v>
      </c>
      <c r="J624" s="24">
        <f t="shared" si="235"/>
        <v>1.22</v>
      </c>
      <c r="K624" s="25">
        <f>J624+J625</f>
        <v>1.63</v>
      </c>
      <c r="L624" s="24"/>
      <c r="M624" s="24"/>
      <c r="N624" s="24"/>
      <c r="O624" s="24">
        <f>I624*$Q$7</f>
        <v>2.4449999999999996E-2</v>
      </c>
      <c r="P624" s="24">
        <f>K624*$Q$7</f>
        <v>2.4449999999999996E-2</v>
      </c>
      <c r="Q624" s="24"/>
      <c r="R624" s="24">
        <f>I624*$T$7</f>
        <v>0.55420000000000003</v>
      </c>
      <c r="S624" s="26">
        <f>K624*$T$7</f>
        <v>0.55420000000000003</v>
      </c>
      <c r="T624" s="24"/>
      <c r="U624" s="27">
        <f>I624*$W$7</f>
        <v>1.63E-4</v>
      </c>
      <c r="V624" s="27">
        <f>K624*$W$7</f>
        <v>1.63E-4</v>
      </c>
      <c r="W624" s="24"/>
      <c r="X624" s="24">
        <f>I624*$Z$7</f>
        <v>1.2410819999999998</v>
      </c>
      <c r="Y624" s="24">
        <f>K624*$Z$7</f>
        <v>1.2410819999999998</v>
      </c>
      <c r="Z624" s="24"/>
      <c r="AA624" s="24">
        <f>I624+O624+R624+U624+X624</f>
        <v>3.4498949999999997</v>
      </c>
      <c r="AB624" s="24">
        <f>K624+P624+S624+V624+Y624</f>
        <v>3.4498949999999997</v>
      </c>
      <c r="AC624" s="24">
        <f>AA624*$AE$7</f>
        <v>1.0349685</v>
      </c>
      <c r="AD624" s="24">
        <f>AB624*$AE$7</f>
        <v>1.0349685</v>
      </c>
      <c r="AE624" s="24"/>
      <c r="AF624" s="24">
        <f>(AA624+AC624)*$AH$7</f>
        <v>0.13454590499999997</v>
      </c>
      <c r="AG624" s="24">
        <f>(AB624+AD624)*$AH$7</f>
        <v>0.13454590499999997</v>
      </c>
      <c r="AH624" s="24"/>
      <c r="AI624" s="116">
        <v>4.8499999999999996</v>
      </c>
      <c r="AJ624" s="117">
        <v>4.8499999999999996</v>
      </c>
      <c r="AK624" s="117">
        <f t="shared" si="240"/>
        <v>5.0925000000000002</v>
      </c>
      <c r="AL624" s="117">
        <f>AJ624*$AL$9</f>
        <v>5.0925000000000002</v>
      </c>
      <c r="AM624" s="116">
        <f>AK624*$AO$7</f>
        <v>1.0185000000000002</v>
      </c>
      <c r="AN624" s="117">
        <f t="shared" si="241"/>
        <v>1.0185000000000002</v>
      </c>
      <c r="AO624" s="146"/>
      <c r="AP624" s="116">
        <f t="shared" ref="AP624:AQ626" si="243">AK624+AM624</f>
        <v>6.1110000000000007</v>
      </c>
      <c r="AQ624" s="117">
        <f t="shared" si="243"/>
        <v>6.1110000000000007</v>
      </c>
    </row>
    <row r="625" spans="1:43" ht="0.75" customHeight="1">
      <c r="A625" s="187"/>
      <c r="B625" s="182"/>
      <c r="C625" s="189"/>
      <c r="D625" s="31" t="s">
        <v>49</v>
      </c>
      <c r="E625" s="22">
        <v>10</v>
      </c>
      <c r="F625" s="22">
        <v>10</v>
      </c>
      <c r="G625" s="24">
        <f>$G$584</f>
        <v>4.1000000000000002E-2</v>
      </c>
      <c r="H625" s="24">
        <f t="shared" si="234"/>
        <v>0.41000000000000003</v>
      </c>
      <c r="I625" s="25"/>
      <c r="J625" s="24">
        <f t="shared" si="235"/>
        <v>0.41000000000000003</v>
      </c>
      <c r="K625" s="25"/>
      <c r="L625" s="24"/>
      <c r="M625" s="24"/>
      <c r="N625" s="24"/>
      <c r="O625" s="24"/>
      <c r="P625" s="24"/>
      <c r="Q625" s="24"/>
      <c r="R625" s="24"/>
      <c r="S625" s="26"/>
      <c r="T625" s="24"/>
      <c r="U625" s="27"/>
      <c r="V625" s="27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116"/>
      <c r="AJ625" s="117"/>
      <c r="AK625" s="117">
        <f t="shared" si="240"/>
        <v>0</v>
      </c>
      <c r="AL625" s="117">
        <f>AJ625*$AL$9</f>
        <v>0</v>
      </c>
      <c r="AM625" s="116">
        <f>AK625*$AO$7</f>
        <v>0</v>
      </c>
      <c r="AN625" s="117"/>
      <c r="AO625" s="146"/>
      <c r="AP625" s="116">
        <f t="shared" si="243"/>
        <v>0</v>
      </c>
      <c r="AQ625" s="117">
        <f t="shared" si="243"/>
        <v>0</v>
      </c>
    </row>
    <row r="626" spans="1:43" ht="52.5" customHeight="1">
      <c r="A626" s="186" t="s">
        <v>840</v>
      </c>
      <c r="B626" s="181" t="s">
        <v>841</v>
      </c>
      <c r="C626" s="188" t="s">
        <v>178</v>
      </c>
      <c r="D626" s="31" t="s">
        <v>793</v>
      </c>
      <c r="E626" s="22">
        <v>20</v>
      </c>
      <c r="F626" s="22">
        <v>20</v>
      </c>
      <c r="G626" s="24">
        <f>$G$585</f>
        <v>6.0999999999999999E-2</v>
      </c>
      <c r="H626" s="24">
        <f t="shared" si="234"/>
        <v>1.22</v>
      </c>
      <c r="I626" s="25">
        <f>H626+H627</f>
        <v>1.63</v>
      </c>
      <c r="J626" s="24">
        <f t="shared" si="235"/>
        <v>1.22</v>
      </c>
      <c r="K626" s="25">
        <f>J626+J627</f>
        <v>1.63</v>
      </c>
      <c r="L626" s="24"/>
      <c r="M626" s="24"/>
      <c r="N626" s="24"/>
      <c r="O626" s="24">
        <f>I626*$Q$7</f>
        <v>2.4449999999999996E-2</v>
      </c>
      <c r="P626" s="24">
        <f>K626*$Q$7</f>
        <v>2.4449999999999996E-2</v>
      </c>
      <c r="Q626" s="24"/>
      <c r="R626" s="24">
        <f>I626*$T$7</f>
        <v>0.55420000000000003</v>
      </c>
      <c r="S626" s="26">
        <f>K626*$T$7</f>
        <v>0.55420000000000003</v>
      </c>
      <c r="T626" s="24"/>
      <c r="U626" s="27">
        <f>I626*$W$7</f>
        <v>1.63E-4</v>
      </c>
      <c r="V626" s="27">
        <f>K626*$W$7</f>
        <v>1.63E-4</v>
      </c>
      <c r="W626" s="24"/>
      <c r="X626" s="24">
        <f>I626*$Z$7</f>
        <v>1.2410819999999998</v>
      </c>
      <c r="Y626" s="24">
        <f>K626*$Z$7</f>
        <v>1.2410819999999998</v>
      </c>
      <c r="Z626" s="24"/>
      <c r="AA626" s="24">
        <f>I626+O626+R626+U626+X626</f>
        <v>3.4498949999999997</v>
      </c>
      <c r="AB626" s="24">
        <f>K626+P626+S626+V626+Y626</f>
        <v>3.4498949999999997</v>
      </c>
      <c r="AC626" s="24">
        <f>AA626*$AE$7</f>
        <v>1.0349685</v>
      </c>
      <c r="AD626" s="24">
        <f>AB626*$AE$7</f>
        <v>1.0349685</v>
      </c>
      <c r="AE626" s="24"/>
      <c r="AF626" s="24">
        <f>(AA626+AC626)*$AH$7</f>
        <v>0.13454590499999997</v>
      </c>
      <c r="AG626" s="24">
        <f>(AB626+AD626)*$AH$7</f>
        <v>0.13454590499999997</v>
      </c>
      <c r="AH626" s="24"/>
      <c r="AI626" s="116">
        <v>4.8499999999999996</v>
      </c>
      <c r="AJ626" s="117">
        <v>4.8499999999999996</v>
      </c>
      <c r="AK626" s="117">
        <f t="shared" si="240"/>
        <v>5.0925000000000002</v>
      </c>
      <c r="AL626" s="117">
        <f>AJ626*$AL$9</f>
        <v>5.0925000000000002</v>
      </c>
      <c r="AM626" s="116">
        <f>AK626*$AO$7</f>
        <v>1.0185000000000002</v>
      </c>
      <c r="AN626" s="117">
        <f>AL626*$AO$7</f>
        <v>1.0185000000000002</v>
      </c>
      <c r="AO626" s="146"/>
      <c r="AP626" s="116">
        <f t="shared" si="243"/>
        <v>6.1110000000000007</v>
      </c>
      <c r="AQ626" s="117">
        <f t="shared" si="243"/>
        <v>6.1110000000000007</v>
      </c>
    </row>
    <row r="627" spans="1:43" ht="51.75" hidden="1" customHeight="1">
      <c r="A627" s="187"/>
      <c r="B627" s="182"/>
      <c r="C627" s="189"/>
      <c r="D627" s="31" t="s">
        <v>49</v>
      </c>
      <c r="E627" s="22">
        <v>10</v>
      </c>
      <c r="F627" s="22">
        <v>10</v>
      </c>
      <c r="G627" s="24">
        <f>$G$584</f>
        <v>4.1000000000000002E-2</v>
      </c>
      <c r="H627" s="24">
        <f t="shared" si="234"/>
        <v>0.41000000000000003</v>
      </c>
      <c r="I627" s="25"/>
      <c r="J627" s="24">
        <f t="shared" si="235"/>
        <v>0.41000000000000003</v>
      </c>
      <c r="K627" s="25"/>
      <c r="L627" s="24"/>
      <c r="M627" s="24"/>
      <c r="N627" s="24"/>
      <c r="O627" s="24"/>
      <c r="P627" s="24"/>
      <c r="Q627" s="24"/>
      <c r="R627" s="24"/>
      <c r="S627" s="26"/>
      <c r="T627" s="24"/>
      <c r="U627" s="27"/>
      <c r="V627" s="27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116"/>
      <c r="AJ627" s="117"/>
      <c r="AK627" s="117"/>
      <c r="AL627" s="117"/>
      <c r="AM627" s="116"/>
      <c r="AN627" s="117"/>
      <c r="AO627" s="146"/>
      <c r="AP627" s="116"/>
      <c r="AQ627" s="117"/>
    </row>
    <row r="628" spans="1:43" s="128" customFormat="1" ht="39" customHeight="1">
      <c r="A628" s="129" t="s">
        <v>842</v>
      </c>
      <c r="B628" s="60" t="s">
        <v>843</v>
      </c>
      <c r="C628" s="124"/>
      <c r="D628" s="50"/>
      <c r="E628" s="51"/>
      <c r="F628" s="51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3"/>
      <c r="T628" s="52"/>
      <c r="U628" s="55"/>
      <c r="V628" s="55"/>
      <c r="W628" s="52"/>
      <c r="X628" s="52"/>
      <c r="Y628" s="52"/>
      <c r="Z628" s="52"/>
      <c r="AA628" s="52"/>
      <c r="AB628" s="52"/>
      <c r="AC628" s="52"/>
      <c r="AD628" s="52"/>
      <c r="AE628" s="52"/>
      <c r="AF628" s="52"/>
      <c r="AG628" s="52"/>
      <c r="AH628" s="52"/>
      <c r="AI628" s="125"/>
      <c r="AJ628" s="126"/>
      <c r="AK628" s="126"/>
      <c r="AL628" s="126"/>
      <c r="AM628" s="125"/>
      <c r="AN628" s="126"/>
      <c r="AO628" s="127"/>
      <c r="AP628" s="125"/>
      <c r="AQ628" s="126"/>
    </row>
    <row r="629" spans="1:43" ht="30" customHeight="1">
      <c r="A629" s="114" t="s">
        <v>844</v>
      </c>
      <c r="B629" s="30" t="s">
        <v>845</v>
      </c>
      <c r="C629" s="115"/>
      <c r="D629" s="31"/>
      <c r="E629" s="22"/>
      <c r="F629" s="22"/>
      <c r="G629" s="24"/>
      <c r="H629" s="24"/>
      <c r="I629" s="25"/>
      <c r="J629" s="24"/>
      <c r="K629" s="25"/>
      <c r="L629" s="24"/>
      <c r="M629" s="24"/>
      <c r="N629" s="24"/>
      <c r="O629" s="24"/>
      <c r="P629" s="24"/>
      <c r="Q629" s="24"/>
      <c r="R629" s="24"/>
      <c r="S629" s="26"/>
      <c r="T629" s="24"/>
      <c r="U629" s="27"/>
      <c r="V629" s="27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116"/>
      <c r="AJ629" s="117"/>
      <c r="AK629" s="117"/>
      <c r="AL629" s="117"/>
      <c r="AM629" s="116"/>
      <c r="AN629" s="117"/>
      <c r="AO629" s="146"/>
      <c r="AP629" s="116"/>
      <c r="AQ629" s="117"/>
    </row>
    <row r="630" spans="1:43" ht="39">
      <c r="A630" s="186" t="s">
        <v>846</v>
      </c>
      <c r="B630" s="181" t="s">
        <v>847</v>
      </c>
      <c r="C630" s="188" t="s">
        <v>178</v>
      </c>
      <c r="D630" s="31" t="s">
        <v>793</v>
      </c>
      <c r="E630" s="22">
        <v>50</v>
      </c>
      <c r="F630" s="22">
        <v>50</v>
      </c>
      <c r="G630" s="24">
        <f>$G$585</f>
        <v>6.0999999999999999E-2</v>
      </c>
      <c r="H630" s="24">
        <f t="shared" si="234"/>
        <v>3.05</v>
      </c>
      <c r="I630" s="25">
        <f>H630+H631</f>
        <v>5.51</v>
      </c>
      <c r="J630" s="24">
        <f t="shared" si="235"/>
        <v>3.05</v>
      </c>
      <c r="K630" s="25">
        <f>J630+J631</f>
        <v>5.51</v>
      </c>
      <c r="L630" s="24"/>
      <c r="M630" s="24"/>
      <c r="N630" s="24"/>
      <c r="O630" s="24">
        <f>I630*$Q$7</f>
        <v>8.2649999999999987E-2</v>
      </c>
      <c r="P630" s="24">
        <f>K630*$Q$7</f>
        <v>8.2649999999999987E-2</v>
      </c>
      <c r="Q630" s="24"/>
      <c r="R630" s="24">
        <f>I630*$T$7</f>
        <v>1.8734</v>
      </c>
      <c r="S630" s="26">
        <f>K630*$T$7</f>
        <v>1.8734</v>
      </c>
      <c r="T630" s="24"/>
      <c r="U630" s="27">
        <f>I630*$W$7</f>
        <v>5.5100000000000006E-4</v>
      </c>
      <c r="V630" s="27">
        <f>K630*$W$7</f>
        <v>5.5100000000000006E-4</v>
      </c>
      <c r="W630" s="24"/>
      <c r="X630" s="24">
        <f>I630*$Z$7</f>
        <v>4.1953139999999998</v>
      </c>
      <c r="Y630" s="24">
        <f>K630*$Z$7</f>
        <v>4.1953139999999998</v>
      </c>
      <c r="Z630" s="24"/>
      <c r="AA630" s="24">
        <f>I630+O630+R630+U630+X630</f>
        <v>11.661915</v>
      </c>
      <c r="AB630" s="24">
        <f>K630+P630+S630+V630+Y630</f>
        <v>11.661915</v>
      </c>
      <c r="AC630" s="24">
        <f>AA630*$AE$7</f>
        <v>3.4985745000000001</v>
      </c>
      <c r="AD630" s="24">
        <f>AB630*$AE$7</f>
        <v>3.4985745000000001</v>
      </c>
      <c r="AE630" s="24"/>
      <c r="AF630" s="24">
        <f>(AA630+AC630)*$AH$7</f>
        <v>0.454814685</v>
      </c>
      <c r="AG630" s="24">
        <f>(AB630+AD630)*$AH$7</f>
        <v>0.454814685</v>
      </c>
      <c r="AH630" s="24"/>
      <c r="AI630" s="116">
        <v>16.399999999999999</v>
      </c>
      <c r="AJ630" s="117">
        <v>16.399999999999999</v>
      </c>
      <c r="AK630" s="117">
        <f t="shared" ref="AK630:AK640" si="244">AI630*$AK$9</f>
        <v>17.22</v>
      </c>
      <c r="AL630" s="117">
        <f t="shared" ref="AL630:AL638" si="245">AJ630*$AL$9</f>
        <v>17.22</v>
      </c>
      <c r="AM630" s="116">
        <f t="shared" ref="AM630:AN640" si="246">AK630*$AO$7</f>
        <v>3.444</v>
      </c>
      <c r="AN630" s="117">
        <f t="shared" si="246"/>
        <v>3.444</v>
      </c>
      <c r="AO630" s="146"/>
      <c r="AP630" s="116">
        <f t="shared" ref="AP630:AQ642" si="247">AK630+AM630</f>
        <v>20.663999999999998</v>
      </c>
      <c r="AQ630" s="117">
        <f t="shared" si="247"/>
        <v>20.663999999999998</v>
      </c>
    </row>
    <row r="631" spans="1:43" ht="23.25" hidden="1" customHeight="1">
      <c r="A631" s="187"/>
      <c r="B631" s="182"/>
      <c r="C631" s="189"/>
      <c r="D631" s="31" t="s">
        <v>49</v>
      </c>
      <c r="E631" s="22">
        <v>60</v>
      </c>
      <c r="F631" s="22">
        <v>60</v>
      </c>
      <c r="G631" s="24">
        <f>$G$584</f>
        <v>4.1000000000000002E-2</v>
      </c>
      <c r="H631" s="24">
        <f t="shared" si="234"/>
        <v>2.46</v>
      </c>
      <c r="I631" s="25"/>
      <c r="J631" s="24">
        <f t="shared" si="235"/>
        <v>2.46</v>
      </c>
      <c r="K631" s="25"/>
      <c r="L631" s="24"/>
      <c r="M631" s="24"/>
      <c r="N631" s="24"/>
      <c r="O631" s="24"/>
      <c r="P631" s="24"/>
      <c r="Q631" s="24"/>
      <c r="R631" s="24"/>
      <c r="S631" s="26"/>
      <c r="T631" s="24"/>
      <c r="U631" s="27"/>
      <c r="V631" s="27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116"/>
      <c r="AJ631" s="117"/>
      <c r="AK631" s="117">
        <f t="shared" si="244"/>
        <v>0</v>
      </c>
      <c r="AL631" s="117">
        <f t="shared" si="245"/>
        <v>0</v>
      </c>
      <c r="AM631" s="116">
        <f t="shared" si="246"/>
        <v>0</v>
      </c>
      <c r="AN631" s="117">
        <f t="shared" si="246"/>
        <v>0</v>
      </c>
      <c r="AO631" s="146"/>
      <c r="AP631" s="116">
        <f t="shared" si="247"/>
        <v>0</v>
      </c>
      <c r="AQ631" s="117">
        <f t="shared" si="247"/>
        <v>0</v>
      </c>
    </row>
    <row r="632" spans="1:43" ht="36.75" customHeight="1">
      <c r="A632" s="186" t="s">
        <v>848</v>
      </c>
      <c r="B632" s="181" t="s">
        <v>849</v>
      </c>
      <c r="C632" s="188" t="s">
        <v>178</v>
      </c>
      <c r="D632" s="31" t="s">
        <v>793</v>
      </c>
      <c r="E632" s="22">
        <v>15</v>
      </c>
      <c r="F632" s="22">
        <v>15</v>
      </c>
      <c r="G632" s="24">
        <f>$G$585</f>
        <v>6.0999999999999999E-2</v>
      </c>
      <c r="H632" s="24">
        <f t="shared" si="234"/>
        <v>0.91500000000000004</v>
      </c>
      <c r="I632" s="25">
        <f>H632+H633</f>
        <v>1.53</v>
      </c>
      <c r="J632" s="24">
        <f t="shared" si="235"/>
        <v>0.91500000000000004</v>
      </c>
      <c r="K632" s="25">
        <f>J632+J633</f>
        <v>1.53</v>
      </c>
      <c r="L632" s="24"/>
      <c r="M632" s="24"/>
      <c r="N632" s="24"/>
      <c r="O632" s="24">
        <f>I632*$Q$7</f>
        <v>2.2949999999999998E-2</v>
      </c>
      <c r="P632" s="24">
        <f>K632*$Q$7</f>
        <v>2.2949999999999998E-2</v>
      </c>
      <c r="Q632" s="24"/>
      <c r="R632" s="24">
        <f>I632*$T$7</f>
        <v>0.5202</v>
      </c>
      <c r="S632" s="26">
        <f>K632*$T$7</f>
        <v>0.5202</v>
      </c>
      <c r="T632" s="24"/>
      <c r="U632" s="27">
        <f>I632*$W$7</f>
        <v>1.5300000000000001E-4</v>
      </c>
      <c r="V632" s="27">
        <f>K632*$W$7</f>
        <v>1.5300000000000001E-4</v>
      </c>
      <c r="W632" s="24"/>
      <c r="X632" s="24">
        <f>I632*$Z$7</f>
        <v>1.1649419999999999</v>
      </c>
      <c r="Y632" s="24">
        <f>K632*$Z$7</f>
        <v>1.1649419999999999</v>
      </c>
      <c r="Z632" s="24"/>
      <c r="AA632" s="24">
        <f>I632+O632+R632+U632+X632</f>
        <v>3.238245</v>
      </c>
      <c r="AB632" s="24">
        <f>K632+P632+S632+V632+Y632</f>
        <v>3.238245</v>
      </c>
      <c r="AC632" s="24">
        <f>AA632*$AE$7</f>
        <v>0.97147349999999999</v>
      </c>
      <c r="AD632" s="24">
        <f>AB632*$AE$7</f>
        <v>0.97147349999999999</v>
      </c>
      <c r="AE632" s="24"/>
      <c r="AF632" s="24">
        <f>(AA632+AC632)*$AH$7</f>
        <v>0.126291555</v>
      </c>
      <c r="AG632" s="24">
        <f>(AB632+AD632)*$AH$7</f>
        <v>0.126291555</v>
      </c>
      <c r="AH632" s="24"/>
      <c r="AI632" s="116">
        <v>4.5599999999999996</v>
      </c>
      <c r="AJ632" s="117">
        <v>4.5599999999999996</v>
      </c>
      <c r="AK632" s="117">
        <f t="shared" si="244"/>
        <v>4.7879999999999994</v>
      </c>
      <c r="AL632" s="117">
        <f t="shared" si="245"/>
        <v>4.7879999999999994</v>
      </c>
      <c r="AM632" s="116">
        <f t="shared" si="246"/>
        <v>0.9575999999999999</v>
      </c>
      <c r="AN632" s="117">
        <f t="shared" si="246"/>
        <v>0.9575999999999999</v>
      </c>
      <c r="AO632" s="146"/>
      <c r="AP632" s="116">
        <f t="shared" si="247"/>
        <v>5.7455999999999996</v>
      </c>
      <c r="AQ632" s="117">
        <f t="shared" si="247"/>
        <v>5.7455999999999996</v>
      </c>
    </row>
    <row r="633" spans="1:43" ht="51.75" hidden="1" customHeight="1">
      <c r="A633" s="187"/>
      <c r="B633" s="182"/>
      <c r="C633" s="189"/>
      <c r="D633" s="31" t="s">
        <v>49</v>
      </c>
      <c r="E633" s="22">
        <v>15</v>
      </c>
      <c r="F633" s="22">
        <v>15</v>
      </c>
      <c r="G633" s="24">
        <f>$G$584</f>
        <v>4.1000000000000002E-2</v>
      </c>
      <c r="H633" s="24">
        <f t="shared" si="234"/>
        <v>0.61499999999999999</v>
      </c>
      <c r="I633" s="25"/>
      <c r="J633" s="24">
        <f t="shared" si="235"/>
        <v>0.61499999999999999</v>
      </c>
      <c r="K633" s="25"/>
      <c r="L633" s="24"/>
      <c r="M633" s="24"/>
      <c r="N633" s="24"/>
      <c r="O633" s="24"/>
      <c r="P633" s="24"/>
      <c r="Q633" s="24"/>
      <c r="R633" s="24"/>
      <c r="S633" s="26"/>
      <c r="T633" s="24"/>
      <c r="U633" s="27"/>
      <c r="V633" s="27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116"/>
      <c r="AJ633" s="117"/>
      <c r="AK633" s="117">
        <f t="shared" si="244"/>
        <v>0</v>
      </c>
      <c r="AL633" s="117">
        <f t="shared" si="245"/>
        <v>0</v>
      </c>
      <c r="AM633" s="116">
        <f t="shared" si="246"/>
        <v>0</v>
      </c>
      <c r="AN633" s="117">
        <f t="shared" si="246"/>
        <v>0</v>
      </c>
      <c r="AO633" s="146"/>
      <c r="AP633" s="116">
        <f t="shared" si="247"/>
        <v>0</v>
      </c>
      <c r="AQ633" s="117">
        <f t="shared" si="247"/>
        <v>0</v>
      </c>
    </row>
    <row r="634" spans="1:43" ht="39">
      <c r="A634" s="186" t="s">
        <v>850</v>
      </c>
      <c r="B634" s="181" t="s">
        <v>851</v>
      </c>
      <c r="C634" s="188" t="s">
        <v>178</v>
      </c>
      <c r="D634" s="31" t="s">
        <v>793</v>
      </c>
      <c r="E634" s="22">
        <v>35</v>
      </c>
      <c r="F634" s="22">
        <v>35</v>
      </c>
      <c r="G634" s="24">
        <f>$G$585</f>
        <v>6.0999999999999999E-2</v>
      </c>
      <c r="H634" s="24">
        <f t="shared" si="234"/>
        <v>2.1349999999999998</v>
      </c>
      <c r="I634" s="25">
        <f>H634+H635</f>
        <v>3.57</v>
      </c>
      <c r="J634" s="24">
        <f t="shared" si="235"/>
        <v>2.1349999999999998</v>
      </c>
      <c r="K634" s="25">
        <f>J634+J635</f>
        <v>3.57</v>
      </c>
      <c r="L634" s="24"/>
      <c r="M634" s="24"/>
      <c r="N634" s="24"/>
      <c r="O634" s="24">
        <f>I634*$Q$7</f>
        <v>5.3549999999999993E-2</v>
      </c>
      <c r="P634" s="24">
        <f>K634*$Q$7</f>
        <v>5.3549999999999993E-2</v>
      </c>
      <c r="Q634" s="24"/>
      <c r="R634" s="24">
        <f>I634*$T$7</f>
        <v>1.2138</v>
      </c>
      <c r="S634" s="26">
        <f>K634*$T$7</f>
        <v>1.2138</v>
      </c>
      <c r="T634" s="24"/>
      <c r="U634" s="27">
        <f>I634*$W$7</f>
        <v>3.57E-4</v>
      </c>
      <c r="V634" s="27">
        <f>K634*$W$7</f>
        <v>3.57E-4</v>
      </c>
      <c r="W634" s="24"/>
      <c r="X634" s="24">
        <f>I634*$Z$7</f>
        <v>2.7181979999999997</v>
      </c>
      <c r="Y634" s="24">
        <f>K634*$Z$7</f>
        <v>2.7181979999999997</v>
      </c>
      <c r="Z634" s="24"/>
      <c r="AA634" s="24">
        <f>I634+O634+R634+U634+X634</f>
        <v>7.5559049999999992</v>
      </c>
      <c r="AB634" s="24">
        <f>K634+P634+S634+V634+Y634</f>
        <v>7.5559049999999992</v>
      </c>
      <c r="AC634" s="24">
        <f>AA634*$AE$7</f>
        <v>2.2667714999999995</v>
      </c>
      <c r="AD634" s="24">
        <f>AB634*$AE$7</f>
        <v>2.2667714999999995</v>
      </c>
      <c r="AE634" s="24"/>
      <c r="AF634" s="24">
        <f>(AA634+AC634)*$AH$7</f>
        <v>0.29468029499999993</v>
      </c>
      <c r="AG634" s="24">
        <f>(AB634+AD634)*$AH$7</f>
        <v>0.29468029499999993</v>
      </c>
      <c r="AH634" s="24"/>
      <c r="AI634" s="116">
        <v>10.63</v>
      </c>
      <c r="AJ634" s="117">
        <v>10.63</v>
      </c>
      <c r="AK634" s="117">
        <f t="shared" si="244"/>
        <v>11.161500000000002</v>
      </c>
      <c r="AL634" s="117">
        <f t="shared" si="245"/>
        <v>11.161500000000002</v>
      </c>
      <c r="AM634" s="116">
        <f t="shared" si="246"/>
        <v>2.2323000000000004</v>
      </c>
      <c r="AN634" s="117">
        <f t="shared" si="246"/>
        <v>2.2323000000000004</v>
      </c>
      <c r="AO634" s="146"/>
      <c r="AP634" s="116">
        <f t="shared" si="247"/>
        <v>13.393800000000002</v>
      </c>
      <c r="AQ634" s="117">
        <f t="shared" si="247"/>
        <v>13.393800000000002</v>
      </c>
    </row>
    <row r="635" spans="1:43" ht="0.75" customHeight="1">
      <c r="A635" s="187"/>
      <c r="B635" s="182"/>
      <c r="C635" s="189"/>
      <c r="D635" s="31" t="s">
        <v>49</v>
      </c>
      <c r="E635" s="22">
        <v>35</v>
      </c>
      <c r="F635" s="22">
        <v>35</v>
      </c>
      <c r="G635" s="24">
        <f>$G$584</f>
        <v>4.1000000000000002E-2</v>
      </c>
      <c r="H635" s="24">
        <f t="shared" si="234"/>
        <v>1.4350000000000001</v>
      </c>
      <c r="I635" s="25"/>
      <c r="J635" s="24">
        <f t="shared" si="235"/>
        <v>1.4350000000000001</v>
      </c>
      <c r="K635" s="25"/>
      <c r="L635" s="24"/>
      <c r="M635" s="24"/>
      <c r="N635" s="24"/>
      <c r="O635" s="24"/>
      <c r="P635" s="24"/>
      <c r="Q635" s="24"/>
      <c r="R635" s="24"/>
      <c r="S635" s="26"/>
      <c r="T635" s="24"/>
      <c r="U635" s="27"/>
      <c r="V635" s="27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116"/>
      <c r="AJ635" s="117"/>
      <c r="AK635" s="117">
        <f t="shared" si="244"/>
        <v>0</v>
      </c>
      <c r="AL635" s="117">
        <f t="shared" si="245"/>
        <v>0</v>
      </c>
      <c r="AM635" s="116">
        <f t="shared" si="246"/>
        <v>0</v>
      </c>
      <c r="AN635" s="117">
        <f t="shared" si="246"/>
        <v>0</v>
      </c>
      <c r="AO635" s="146"/>
      <c r="AP635" s="116">
        <f t="shared" si="247"/>
        <v>0</v>
      </c>
      <c r="AQ635" s="117">
        <f t="shared" si="247"/>
        <v>0</v>
      </c>
    </row>
    <row r="636" spans="1:43" ht="41.25" customHeight="1">
      <c r="A636" s="186" t="s">
        <v>852</v>
      </c>
      <c r="B636" s="181" t="s">
        <v>853</v>
      </c>
      <c r="C636" s="188" t="s">
        <v>178</v>
      </c>
      <c r="D636" s="31" t="s">
        <v>793</v>
      </c>
      <c r="E636" s="22">
        <v>8</v>
      </c>
      <c r="F636" s="22">
        <v>8</v>
      </c>
      <c r="G636" s="24">
        <f>$G$585</f>
        <v>6.0999999999999999E-2</v>
      </c>
      <c r="H636" s="24">
        <f t="shared" si="234"/>
        <v>0.48799999999999999</v>
      </c>
      <c r="I636" s="25">
        <f>H636+H637</f>
        <v>1.3080000000000001</v>
      </c>
      <c r="J636" s="24">
        <f t="shared" si="235"/>
        <v>0.48799999999999999</v>
      </c>
      <c r="K636" s="25">
        <f>J636+J637</f>
        <v>1.3080000000000001</v>
      </c>
      <c r="L636" s="24"/>
      <c r="M636" s="24"/>
      <c r="N636" s="24"/>
      <c r="O636" s="24">
        <f>I636*$Q$7</f>
        <v>1.9619999999999999E-2</v>
      </c>
      <c r="P636" s="24">
        <f>K636*$Q$7</f>
        <v>1.9619999999999999E-2</v>
      </c>
      <c r="Q636" s="24"/>
      <c r="R636" s="24">
        <f>I636*$T$7</f>
        <v>0.44472000000000006</v>
      </c>
      <c r="S636" s="26">
        <f>K636*$T$7</f>
        <v>0.44472000000000006</v>
      </c>
      <c r="T636" s="24"/>
      <c r="U636" s="27">
        <f>I636*$W$7</f>
        <v>1.3080000000000001E-4</v>
      </c>
      <c r="V636" s="27">
        <f>K636*$W$7</f>
        <v>1.3080000000000001E-4</v>
      </c>
      <c r="W636" s="24"/>
      <c r="X636" s="24">
        <f>I636*$Z$7</f>
        <v>0.9959112</v>
      </c>
      <c r="Y636" s="24">
        <f>K636*$Z$7</f>
        <v>0.9959112</v>
      </c>
      <c r="Z636" s="24"/>
      <c r="AA636" s="24">
        <f>I636+O636+R636+U636+X636</f>
        <v>2.7683819999999999</v>
      </c>
      <c r="AB636" s="24">
        <f>K636+P636+S636+V636+Y636</f>
        <v>2.7683819999999999</v>
      </c>
      <c r="AC636" s="24">
        <f>AA636*$AE$7</f>
        <v>0.83051459999999999</v>
      </c>
      <c r="AD636" s="24">
        <f>AB636*$AE$7</f>
        <v>0.83051459999999999</v>
      </c>
      <c r="AE636" s="24"/>
      <c r="AF636" s="24">
        <f>(AA636+AC636)*$AH$7</f>
        <v>0.10796689799999999</v>
      </c>
      <c r="AG636" s="24">
        <f>(AB636+AD636)*$AH$7</f>
        <v>0.10796689799999999</v>
      </c>
      <c r="AH636" s="24"/>
      <c r="AI636" s="116">
        <v>3.9</v>
      </c>
      <c r="AJ636" s="117">
        <v>3.9</v>
      </c>
      <c r="AK636" s="117">
        <f t="shared" si="244"/>
        <v>4.0949999999999998</v>
      </c>
      <c r="AL636" s="117">
        <f t="shared" si="245"/>
        <v>4.0949999999999998</v>
      </c>
      <c r="AM636" s="116">
        <f t="shared" si="246"/>
        <v>0.81899999999999995</v>
      </c>
      <c r="AN636" s="117">
        <f t="shared" si="246"/>
        <v>0.81899999999999995</v>
      </c>
      <c r="AO636" s="146"/>
      <c r="AP636" s="116">
        <f t="shared" si="247"/>
        <v>4.9139999999999997</v>
      </c>
      <c r="AQ636" s="117">
        <f t="shared" si="247"/>
        <v>4.9139999999999997</v>
      </c>
    </row>
    <row r="637" spans="1:43" ht="51.75" hidden="1" customHeight="1">
      <c r="A637" s="187"/>
      <c r="B637" s="182"/>
      <c r="C637" s="189"/>
      <c r="D637" s="31" t="s">
        <v>49</v>
      </c>
      <c r="E637" s="22">
        <v>20</v>
      </c>
      <c r="F637" s="22">
        <v>20</v>
      </c>
      <c r="G637" s="24">
        <f>$G$584</f>
        <v>4.1000000000000002E-2</v>
      </c>
      <c r="H637" s="24">
        <f t="shared" si="234"/>
        <v>0.82000000000000006</v>
      </c>
      <c r="I637" s="25"/>
      <c r="J637" s="24">
        <f t="shared" si="235"/>
        <v>0.82000000000000006</v>
      </c>
      <c r="K637" s="25"/>
      <c r="L637" s="24"/>
      <c r="M637" s="24"/>
      <c r="N637" s="24"/>
      <c r="O637" s="24"/>
      <c r="P637" s="24"/>
      <c r="Q637" s="24"/>
      <c r="R637" s="24"/>
      <c r="S637" s="26"/>
      <c r="T637" s="24"/>
      <c r="U637" s="27"/>
      <c r="V637" s="27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116"/>
      <c r="AJ637" s="117"/>
      <c r="AK637" s="117">
        <f t="shared" si="244"/>
        <v>0</v>
      </c>
      <c r="AL637" s="117">
        <f t="shared" si="245"/>
        <v>0</v>
      </c>
      <c r="AM637" s="116">
        <f t="shared" si="246"/>
        <v>0</v>
      </c>
      <c r="AN637" s="117">
        <f t="shared" si="246"/>
        <v>0</v>
      </c>
      <c r="AO637" s="146"/>
      <c r="AP637" s="116">
        <f t="shared" si="247"/>
        <v>0</v>
      </c>
      <c r="AQ637" s="117">
        <f t="shared" si="247"/>
        <v>0</v>
      </c>
    </row>
    <row r="638" spans="1:43" ht="33" customHeight="1">
      <c r="A638" s="186" t="s">
        <v>854</v>
      </c>
      <c r="B638" s="181" t="s">
        <v>855</v>
      </c>
      <c r="C638" s="188" t="s">
        <v>178</v>
      </c>
      <c r="D638" s="31" t="s">
        <v>793</v>
      </c>
      <c r="E638" s="22">
        <v>7</v>
      </c>
      <c r="F638" s="22">
        <v>7</v>
      </c>
      <c r="G638" s="24">
        <f>$G$585</f>
        <v>6.0999999999999999E-2</v>
      </c>
      <c r="H638" s="24">
        <f t="shared" si="234"/>
        <v>0.42699999999999999</v>
      </c>
      <c r="I638" s="25">
        <f>H638+H639</f>
        <v>0.71399999999999997</v>
      </c>
      <c r="J638" s="24">
        <f t="shared" si="235"/>
        <v>0.42699999999999999</v>
      </c>
      <c r="K638" s="25">
        <f>J638+J639</f>
        <v>0.71399999999999997</v>
      </c>
      <c r="L638" s="24"/>
      <c r="M638" s="24"/>
      <c r="N638" s="24"/>
      <c r="O638" s="24">
        <f>I638*$Q$7</f>
        <v>1.0709999999999999E-2</v>
      </c>
      <c r="P638" s="24">
        <f>K638*$Q$7</f>
        <v>1.0709999999999999E-2</v>
      </c>
      <c r="Q638" s="24"/>
      <c r="R638" s="24">
        <f>I638*$T$7</f>
        <v>0.24276</v>
      </c>
      <c r="S638" s="26">
        <f>K638*$T$7</f>
        <v>0.24276</v>
      </c>
      <c r="T638" s="24"/>
      <c r="U638" s="27">
        <f>I638*$W$7</f>
        <v>7.1400000000000001E-5</v>
      </c>
      <c r="V638" s="27">
        <f>K638*$W$7</f>
        <v>7.1400000000000001E-5</v>
      </c>
      <c r="W638" s="24"/>
      <c r="X638" s="24">
        <f>I638*$Z$7</f>
        <v>0.5436396</v>
      </c>
      <c r="Y638" s="24">
        <f>K638*$Z$7</f>
        <v>0.5436396</v>
      </c>
      <c r="Z638" s="24"/>
      <c r="AA638" s="24">
        <f>I638+O638+R638+U638+X638</f>
        <v>1.5111810000000001</v>
      </c>
      <c r="AB638" s="24">
        <f>K638+P638+S638+V638+Y638</f>
        <v>1.5111810000000001</v>
      </c>
      <c r="AC638" s="24">
        <f>AA638*$AE$7</f>
        <v>0.45335429999999999</v>
      </c>
      <c r="AD638" s="24">
        <f>AB638*$AE$7</f>
        <v>0.45335429999999999</v>
      </c>
      <c r="AE638" s="24"/>
      <c r="AF638" s="24">
        <f>(AA638+AC638)*$AH$7</f>
        <v>5.8936058999999999E-2</v>
      </c>
      <c r="AG638" s="24">
        <f>(AB638+AD638)*$AH$7</f>
        <v>5.8936058999999999E-2</v>
      </c>
      <c r="AH638" s="24"/>
      <c r="AI638" s="116">
        <v>2.12</v>
      </c>
      <c r="AJ638" s="117">
        <v>2.12</v>
      </c>
      <c r="AK638" s="117">
        <f t="shared" si="244"/>
        <v>2.2260000000000004</v>
      </c>
      <c r="AL638" s="117">
        <f t="shared" si="245"/>
        <v>2.2260000000000004</v>
      </c>
      <c r="AM638" s="116">
        <f t="shared" si="246"/>
        <v>0.4452000000000001</v>
      </c>
      <c r="AN638" s="117">
        <f t="shared" si="246"/>
        <v>0.4452000000000001</v>
      </c>
      <c r="AO638" s="146"/>
      <c r="AP638" s="116">
        <f t="shared" si="247"/>
        <v>2.6712000000000007</v>
      </c>
      <c r="AQ638" s="117">
        <f t="shared" si="247"/>
        <v>2.6712000000000007</v>
      </c>
    </row>
    <row r="639" spans="1:43" ht="19.5" hidden="1" customHeight="1">
      <c r="A639" s="187"/>
      <c r="B639" s="182"/>
      <c r="C639" s="189"/>
      <c r="D639" s="31" t="s">
        <v>49</v>
      </c>
      <c r="E639" s="22">
        <v>7</v>
      </c>
      <c r="F639" s="22">
        <v>7</v>
      </c>
      <c r="G639" s="24">
        <f>$G$584</f>
        <v>4.1000000000000002E-2</v>
      </c>
      <c r="H639" s="24">
        <f t="shared" si="234"/>
        <v>0.28700000000000003</v>
      </c>
      <c r="I639" s="25"/>
      <c r="J639" s="24">
        <f t="shared" si="235"/>
        <v>0.28700000000000003</v>
      </c>
      <c r="K639" s="25"/>
      <c r="L639" s="24"/>
      <c r="M639" s="24"/>
      <c r="N639" s="24"/>
      <c r="O639" s="24"/>
      <c r="P639" s="24"/>
      <c r="Q639" s="24"/>
      <c r="R639" s="24"/>
      <c r="S639" s="26"/>
      <c r="T639" s="24"/>
      <c r="U639" s="27"/>
      <c r="V639" s="27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116"/>
      <c r="AJ639" s="117"/>
      <c r="AK639" s="117">
        <f t="shared" si="244"/>
        <v>0</v>
      </c>
      <c r="AL639" s="117"/>
      <c r="AM639" s="116">
        <f t="shared" si="246"/>
        <v>0</v>
      </c>
      <c r="AN639" s="117">
        <f t="shared" si="246"/>
        <v>0</v>
      </c>
      <c r="AO639" s="146"/>
      <c r="AP639" s="116">
        <f t="shared" si="247"/>
        <v>0</v>
      </c>
      <c r="AQ639" s="117">
        <f t="shared" si="247"/>
        <v>0</v>
      </c>
    </row>
    <row r="640" spans="1:43" ht="62.25" customHeight="1">
      <c r="A640" s="186" t="s">
        <v>856</v>
      </c>
      <c r="B640" s="181" t="s">
        <v>857</v>
      </c>
      <c r="C640" s="188" t="s">
        <v>178</v>
      </c>
      <c r="D640" s="31" t="s">
        <v>793</v>
      </c>
      <c r="E640" s="22">
        <v>15</v>
      </c>
      <c r="F640" s="22">
        <v>15</v>
      </c>
      <c r="G640" s="24">
        <f>$G$585</f>
        <v>6.0999999999999999E-2</v>
      </c>
      <c r="H640" s="24">
        <f t="shared" si="234"/>
        <v>0.91500000000000004</v>
      </c>
      <c r="I640" s="25">
        <f>H640+H641</f>
        <v>2.5550000000000002</v>
      </c>
      <c r="J640" s="24">
        <f t="shared" si="235"/>
        <v>0.91500000000000004</v>
      </c>
      <c r="K640" s="25">
        <f>J640+J641</f>
        <v>2.5550000000000002</v>
      </c>
      <c r="L640" s="24"/>
      <c r="M640" s="24"/>
      <c r="N640" s="24"/>
      <c r="O640" s="24">
        <f>I640*$Q$7</f>
        <v>3.8324999999999998E-2</v>
      </c>
      <c r="P640" s="24">
        <f>K640*$Q$7</f>
        <v>3.8324999999999998E-2</v>
      </c>
      <c r="Q640" s="24"/>
      <c r="R640" s="24">
        <f>I640*$T$7</f>
        <v>0.86870000000000014</v>
      </c>
      <c r="S640" s="26">
        <f>K640*$T$7</f>
        <v>0.86870000000000014</v>
      </c>
      <c r="T640" s="24"/>
      <c r="U640" s="27">
        <f>I640*$W$7</f>
        <v>2.5550000000000003E-4</v>
      </c>
      <c r="V640" s="27">
        <f>K640*$W$7</f>
        <v>2.5550000000000003E-4</v>
      </c>
      <c r="W640" s="24"/>
      <c r="X640" s="24">
        <f>I640*$Z$7</f>
        <v>1.9453770000000001</v>
      </c>
      <c r="Y640" s="24">
        <f>K640*$Z$7</f>
        <v>1.9453770000000001</v>
      </c>
      <c r="Z640" s="24"/>
      <c r="AA640" s="24">
        <f>I640+O640+R640+U640+X640</f>
        <v>5.4076575000000009</v>
      </c>
      <c r="AB640" s="24">
        <f>K640+P640+S640+V640+Y640</f>
        <v>5.4076575000000009</v>
      </c>
      <c r="AC640" s="24">
        <f>AA640*$AE$7</f>
        <v>1.6222972500000001</v>
      </c>
      <c r="AD640" s="24">
        <f>AB640*$AE$7</f>
        <v>1.6222972500000001</v>
      </c>
      <c r="AE640" s="24"/>
      <c r="AF640" s="24">
        <f>(AA640+AC640)*$AH$7</f>
        <v>0.21089864250000001</v>
      </c>
      <c r="AG640" s="24">
        <f>(AB640+AD640)*$AH$7</f>
        <v>0.21089864250000001</v>
      </c>
      <c r="AH640" s="24"/>
      <c r="AI640" s="116">
        <v>7.6</v>
      </c>
      <c r="AJ640" s="117">
        <v>7.6</v>
      </c>
      <c r="AK640" s="117">
        <f t="shared" si="244"/>
        <v>7.9799999999999995</v>
      </c>
      <c r="AL640" s="117">
        <f>AJ640*$AL$9</f>
        <v>7.9799999999999995</v>
      </c>
      <c r="AM640" s="116">
        <f t="shared" si="246"/>
        <v>1.5960000000000001</v>
      </c>
      <c r="AN640" s="117">
        <f t="shared" si="246"/>
        <v>1.5960000000000001</v>
      </c>
      <c r="AO640" s="146"/>
      <c r="AP640" s="116">
        <f t="shared" si="247"/>
        <v>9.5760000000000005</v>
      </c>
      <c r="AQ640" s="117">
        <f t="shared" si="247"/>
        <v>9.5760000000000005</v>
      </c>
    </row>
    <row r="641" spans="1:43" ht="28.5" hidden="1" customHeight="1">
      <c r="A641" s="187"/>
      <c r="B641" s="182"/>
      <c r="C641" s="189"/>
      <c r="D641" s="31" t="s">
        <v>49</v>
      </c>
      <c r="E641" s="22">
        <v>40</v>
      </c>
      <c r="F641" s="22">
        <v>40</v>
      </c>
      <c r="G641" s="24">
        <f>$G$584</f>
        <v>4.1000000000000002E-2</v>
      </c>
      <c r="H641" s="24">
        <f t="shared" si="234"/>
        <v>1.6400000000000001</v>
      </c>
      <c r="I641" s="25"/>
      <c r="J641" s="24">
        <f t="shared" si="235"/>
        <v>1.6400000000000001</v>
      </c>
      <c r="K641" s="25"/>
      <c r="L641" s="24"/>
      <c r="M641" s="24"/>
      <c r="N641" s="24"/>
      <c r="O641" s="24"/>
      <c r="P641" s="24"/>
      <c r="Q641" s="24"/>
      <c r="R641" s="24"/>
      <c r="S641" s="26"/>
      <c r="T641" s="24"/>
      <c r="U641" s="27"/>
      <c r="V641" s="27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116"/>
      <c r="AJ641" s="117"/>
      <c r="AK641" s="117"/>
      <c r="AL641" s="117">
        <f>AJ641*$AL$9</f>
        <v>0</v>
      </c>
      <c r="AM641" s="116"/>
      <c r="AN641" s="117"/>
      <c r="AO641" s="146"/>
      <c r="AP641" s="116">
        <f t="shared" si="247"/>
        <v>0</v>
      </c>
      <c r="AQ641" s="117">
        <f t="shared" si="247"/>
        <v>0</v>
      </c>
    </row>
    <row r="642" spans="1:43" ht="81.75" customHeight="1">
      <c r="A642" s="186" t="s">
        <v>858</v>
      </c>
      <c r="B642" s="181" t="s">
        <v>859</v>
      </c>
      <c r="C642" s="188" t="s">
        <v>178</v>
      </c>
      <c r="D642" s="31" t="s">
        <v>793</v>
      </c>
      <c r="E642" s="22">
        <v>15</v>
      </c>
      <c r="F642" s="22">
        <v>15</v>
      </c>
      <c r="G642" s="24">
        <f>$G$585</f>
        <v>6.0999999999999999E-2</v>
      </c>
      <c r="H642" s="24">
        <f t="shared" si="234"/>
        <v>0.91500000000000004</v>
      </c>
      <c r="I642" s="25">
        <f>H642+H643</f>
        <v>2.5550000000000002</v>
      </c>
      <c r="J642" s="24">
        <f t="shared" si="235"/>
        <v>0.91500000000000004</v>
      </c>
      <c r="K642" s="25">
        <f>J642+J643</f>
        <v>2.5550000000000002</v>
      </c>
      <c r="L642" s="24"/>
      <c r="M642" s="24"/>
      <c r="N642" s="24"/>
      <c r="O642" s="24">
        <f>I642*$Q$7</f>
        <v>3.8324999999999998E-2</v>
      </c>
      <c r="P642" s="24">
        <f>K642*$Q$7</f>
        <v>3.8324999999999998E-2</v>
      </c>
      <c r="Q642" s="24"/>
      <c r="R642" s="24">
        <f>I642*$T$7</f>
        <v>0.86870000000000014</v>
      </c>
      <c r="S642" s="26">
        <f>K642*$T$7</f>
        <v>0.86870000000000014</v>
      </c>
      <c r="T642" s="24"/>
      <c r="U642" s="27">
        <f>I642*$W$7</f>
        <v>2.5550000000000003E-4</v>
      </c>
      <c r="V642" s="27">
        <f>K642*$W$7</f>
        <v>2.5550000000000003E-4</v>
      </c>
      <c r="W642" s="24"/>
      <c r="X642" s="24">
        <f>I642*$Z$7</f>
        <v>1.9453770000000001</v>
      </c>
      <c r="Y642" s="24">
        <f>K642*$Z$7</f>
        <v>1.9453770000000001</v>
      </c>
      <c r="Z642" s="24"/>
      <c r="AA642" s="24">
        <f>I642+O642+R642+U642+X642</f>
        <v>5.4076575000000009</v>
      </c>
      <c r="AB642" s="24">
        <f>K642+P642+S642+V642+Y642</f>
        <v>5.4076575000000009</v>
      </c>
      <c r="AC642" s="24">
        <f>AA642*$AE$7</f>
        <v>1.6222972500000001</v>
      </c>
      <c r="AD642" s="24">
        <f>AB642*$AE$7</f>
        <v>1.6222972500000001</v>
      </c>
      <c r="AE642" s="24"/>
      <c r="AF642" s="24">
        <f>(AA642+AC642)*$AH$7</f>
        <v>0.21089864250000001</v>
      </c>
      <c r="AG642" s="24">
        <f>(AB642+AD642)*$AH$7</f>
        <v>0.21089864250000001</v>
      </c>
      <c r="AH642" s="24"/>
      <c r="AI642" s="116">
        <v>7.6</v>
      </c>
      <c r="AJ642" s="117">
        <v>7.6</v>
      </c>
      <c r="AK642" s="117">
        <f t="shared" ref="AK642:AK648" si="248">AI642*$AK$9</f>
        <v>7.9799999999999995</v>
      </c>
      <c r="AL642" s="117">
        <f>AJ642*$AL$9</f>
        <v>7.9799999999999995</v>
      </c>
      <c r="AM642" s="116">
        <f t="shared" ref="AM642:AN646" si="249">AK642*$AO$7</f>
        <v>1.5960000000000001</v>
      </c>
      <c r="AN642" s="117">
        <f t="shared" si="249"/>
        <v>1.5960000000000001</v>
      </c>
      <c r="AO642" s="146"/>
      <c r="AP642" s="116">
        <f t="shared" si="247"/>
        <v>9.5760000000000005</v>
      </c>
      <c r="AQ642" s="117">
        <f t="shared" si="247"/>
        <v>9.5760000000000005</v>
      </c>
    </row>
    <row r="643" spans="1:43" ht="0.75" customHeight="1">
      <c r="A643" s="187"/>
      <c r="B643" s="182"/>
      <c r="C643" s="189"/>
      <c r="D643" s="31" t="s">
        <v>49</v>
      </c>
      <c r="E643" s="22">
        <v>40</v>
      </c>
      <c r="F643" s="22">
        <v>40</v>
      </c>
      <c r="G643" s="24">
        <f>$G$584</f>
        <v>4.1000000000000002E-2</v>
      </c>
      <c r="H643" s="24">
        <f t="shared" si="234"/>
        <v>1.6400000000000001</v>
      </c>
      <c r="I643" s="25"/>
      <c r="J643" s="24">
        <f t="shared" si="235"/>
        <v>1.6400000000000001</v>
      </c>
      <c r="K643" s="25"/>
      <c r="L643" s="24"/>
      <c r="M643" s="24"/>
      <c r="N643" s="24"/>
      <c r="O643" s="24"/>
      <c r="P643" s="24"/>
      <c r="Q643" s="24"/>
      <c r="R643" s="24"/>
      <c r="S643" s="26"/>
      <c r="T643" s="44"/>
      <c r="U643" s="27"/>
      <c r="V643" s="27"/>
      <c r="W643" s="44"/>
      <c r="X643" s="24"/>
      <c r="Y643" s="24"/>
      <c r="Z643" s="44"/>
      <c r="AA643" s="24"/>
      <c r="AB643" s="24"/>
      <c r="AC643" s="24"/>
      <c r="AD643" s="24"/>
      <c r="AE643" s="44"/>
      <c r="AF643" s="24"/>
      <c r="AG643" s="24"/>
      <c r="AH643" s="44"/>
      <c r="AI643" s="116"/>
      <c r="AJ643" s="117"/>
      <c r="AK643" s="117">
        <f t="shared" si="248"/>
        <v>0</v>
      </c>
      <c r="AL643" s="117">
        <f>AJ643*$AL$9</f>
        <v>0</v>
      </c>
      <c r="AM643" s="116">
        <f t="shared" si="249"/>
        <v>0</v>
      </c>
      <c r="AN643" s="117">
        <f t="shared" si="249"/>
        <v>0</v>
      </c>
      <c r="AO643" s="146"/>
      <c r="AP643" s="116"/>
      <c r="AQ643" s="117"/>
    </row>
    <row r="644" spans="1:43" ht="69" customHeight="1">
      <c r="A644" s="186" t="s">
        <v>860</v>
      </c>
      <c r="B644" s="181" t="s">
        <v>861</v>
      </c>
      <c r="C644" s="188" t="s">
        <v>178</v>
      </c>
      <c r="D644" s="31" t="s">
        <v>793</v>
      </c>
      <c r="E644" s="22">
        <v>15</v>
      </c>
      <c r="F644" s="22">
        <v>15</v>
      </c>
      <c r="G644" s="24">
        <f>$G$585</f>
        <v>6.0999999999999999E-2</v>
      </c>
      <c r="H644" s="24">
        <f t="shared" si="234"/>
        <v>0.91500000000000004</v>
      </c>
      <c r="I644" s="25">
        <f>H644+H645</f>
        <v>2.76</v>
      </c>
      <c r="J644" s="24">
        <f t="shared" si="235"/>
        <v>0.91500000000000004</v>
      </c>
      <c r="K644" s="25">
        <f>J644+J645</f>
        <v>2.76</v>
      </c>
      <c r="L644" s="24"/>
      <c r="M644" s="24"/>
      <c r="N644" s="24"/>
      <c r="O644" s="24">
        <f>I644*$Q$7</f>
        <v>4.1399999999999992E-2</v>
      </c>
      <c r="P644" s="24">
        <f>K644*$Q$7</f>
        <v>4.1399999999999992E-2</v>
      </c>
      <c r="Q644" s="24"/>
      <c r="R644" s="24">
        <f>I644*$T$7</f>
        <v>0.93840000000000001</v>
      </c>
      <c r="S644" s="26">
        <f>K644*$T$7</f>
        <v>0.93840000000000001</v>
      </c>
      <c r="T644" s="44"/>
      <c r="U644" s="27">
        <f>I644*$W$7</f>
        <v>2.7599999999999999E-4</v>
      </c>
      <c r="V644" s="27">
        <f>K644*$W$7</f>
        <v>2.7599999999999999E-4</v>
      </c>
      <c r="W644" s="44"/>
      <c r="X644" s="24">
        <f>I644*$Z$7</f>
        <v>2.1014639999999996</v>
      </c>
      <c r="Y644" s="24">
        <f>K644*$Z$7</f>
        <v>2.1014639999999996</v>
      </c>
      <c r="Z644" s="44"/>
      <c r="AA644" s="24">
        <f>I644+O644+R644+U644+X644</f>
        <v>5.8415399999999993</v>
      </c>
      <c r="AB644" s="24">
        <f>K644+P644+S644+V644+Y644</f>
        <v>5.8415399999999993</v>
      </c>
      <c r="AC644" s="24">
        <f>AA644*$AE$7</f>
        <v>1.7524619999999997</v>
      </c>
      <c r="AD644" s="24">
        <f>AB644*$AE$7</f>
        <v>1.7524619999999997</v>
      </c>
      <c r="AE644" s="44"/>
      <c r="AF644" s="24">
        <f>(AA644+AC644)*$AH$7</f>
        <v>0.22782005999999996</v>
      </c>
      <c r="AG644" s="24">
        <f>(AB644+AD644)*$AH$7</f>
        <v>0.22782005999999996</v>
      </c>
      <c r="AH644" s="44"/>
      <c r="AI644" s="116">
        <v>8.2100000000000009</v>
      </c>
      <c r="AJ644" s="117">
        <v>8.2100000000000009</v>
      </c>
      <c r="AK644" s="117">
        <f t="shared" si="248"/>
        <v>8.6205000000000016</v>
      </c>
      <c r="AL644" s="117">
        <f>AJ644*$AL$9</f>
        <v>8.6205000000000016</v>
      </c>
      <c r="AM644" s="116">
        <f t="shared" si="249"/>
        <v>1.7241000000000004</v>
      </c>
      <c r="AN644" s="117">
        <f t="shared" si="249"/>
        <v>1.7241000000000004</v>
      </c>
      <c r="AO644" s="146"/>
      <c r="AP644" s="116">
        <f t="shared" ref="AP644:AQ648" si="250">AK644+AM644</f>
        <v>10.344600000000002</v>
      </c>
      <c r="AQ644" s="117">
        <f t="shared" si="250"/>
        <v>10.344600000000002</v>
      </c>
    </row>
    <row r="645" spans="1:43" ht="0.75" customHeight="1">
      <c r="A645" s="187"/>
      <c r="B645" s="182"/>
      <c r="C645" s="189"/>
      <c r="D645" s="31" t="s">
        <v>49</v>
      </c>
      <c r="E645" s="22">
        <v>45</v>
      </c>
      <c r="F645" s="22">
        <v>45</v>
      </c>
      <c r="G645" s="24">
        <f>$G$584</f>
        <v>4.1000000000000002E-2</v>
      </c>
      <c r="H645" s="24">
        <f t="shared" si="234"/>
        <v>1.845</v>
      </c>
      <c r="I645" s="25"/>
      <c r="J645" s="24">
        <f t="shared" si="235"/>
        <v>1.845</v>
      </c>
      <c r="K645" s="25"/>
      <c r="L645" s="24"/>
      <c r="M645" s="24"/>
      <c r="N645" s="24"/>
      <c r="O645" s="24"/>
      <c r="P645" s="24"/>
      <c r="Q645" s="24"/>
      <c r="R645" s="24"/>
      <c r="S645" s="26"/>
      <c r="T645" s="44"/>
      <c r="U645" s="27"/>
      <c r="V645" s="27"/>
      <c r="W645" s="44"/>
      <c r="X645" s="24"/>
      <c r="Y645" s="24"/>
      <c r="Z645" s="44"/>
      <c r="AA645" s="24"/>
      <c r="AB645" s="24"/>
      <c r="AC645" s="24"/>
      <c r="AD645" s="24"/>
      <c r="AE645" s="44"/>
      <c r="AF645" s="24"/>
      <c r="AG645" s="24"/>
      <c r="AH645" s="44"/>
      <c r="AI645" s="116"/>
      <c r="AJ645" s="117"/>
      <c r="AK645" s="117">
        <f t="shared" si="248"/>
        <v>0</v>
      </c>
      <c r="AL645" s="117"/>
      <c r="AM645" s="116">
        <f t="shared" si="249"/>
        <v>0</v>
      </c>
      <c r="AN645" s="117">
        <f t="shared" si="249"/>
        <v>0</v>
      </c>
      <c r="AO645" s="146"/>
      <c r="AP645" s="116">
        <f t="shared" si="250"/>
        <v>0</v>
      </c>
      <c r="AQ645" s="117">
        <f t="shared" si="250"/>
        <v>0</v>
      </c>
    </row>
    <row r="646" spans="1:43" ht="75" customHeight="1">
      <c r="A646" s="186" t="s">
        <v>862</v>
      </c>
      <c r="B646" s="181" t="s">
        <v>863</v>
      </c>
      <c r="C646" s="188" t="s">
        <v>178</v>
      </c>
      <c r="D646" s="31" t="s">
        <v>793</v>
      </c>
      <c r="E646" s="22">
        <v>15</v>
      </c>
      <c r="F646" s="22">
        <v>15</v>
      </c>
      <c r="G646" s="24">
        <f>$G$585</f>
        <v>6.0999999999999999E-2</v>
      </c>
      <c r="H646" s="24">
        <f t="shared" si="234"/>
        <v>0.91500000000000004</v>
      </c>
      <c r="I646" s="25">
        <f>H646+H647</f>
        <v>2.5550000000000002</v>
      </c>
      <c r="J646" s="24">
        <f t="shared" si="235"/>
        <v>0.91500000000000004</v>
      </c>
      <c r="K646" s="25">
        <f>J646+J647</f>
        <v>2.5550000000000002</v>
      </c>
      <c r="L646" s="24"/>
      <c r="M646" s="24"/>
      <c r="N646" s="24"/>
      <c r="O646" s="24">
        <f>I646*$Q$7</f>
        <v>3.8324999999999998E-2</v>
      </c>
      <c r="P646" s="24">
        <f>K646*$Q$7</f>
        <v>3.8324999999999998E-2</v>
      </c>
      <c r="Q646" s="24"/>
      <c r="R646" s="24">
        <f>I646*$T$7</f>
        <v>0.86870000000000014</v>
      </c>
      <c r="S646" s="26">
        <f>K646*$T$7</f>
        <v>0.86870000000000014</v>
      </c>
      <c r="T646" s="44"/>
      <c r="U646" s="27">
        <f>I646*$W$7</f>
        <v>2.5550000000000003E-4</v>
      </c>
      <c r="V646" s="27">
        <f>K646*$W$7</f>
        <v>2.5550000000000003E-4</v>
      </c>
      <c r="W646" s="44"/>
      <c r="X646" s="24">
        <f>I646*$Z$7</f>
        <v>1.9453770000000001</v>
      </c>
      <c r="Y646" s="24">
        <f>K646*$Z$7</f>
        <v>1.9453770000000001</v>
      </c>
      <c r="Z646" s="44"/>
      <c r="AA646" s="24">
        <f>I646+O646+R646+U646+X646</f>
        <v>5.4076575000000009</v>
      </c>
      <c r="AB646" s="24">
        <f>K646+P646+S646+V646+Y646</f>
        <v>5.4076575000000009</v>
      </c>
      <c r="AC646" s="24">
        <f>AA646*$AE$7</f>
        <v>1.6222972500000001</v>
      </c>
      <c r="AD646" s="24">
        <f>AB646*$AE$7</f>
        <v>1.6222972500000001</v>
      </c>
      <c r="AE646" s="44"/>
      <c r="AF646" s="24">
        <f>(AA646+AC646)*$AH$7</f>
        <v>0.21089864250000001</v>
      </c>
      <c r="AG646" s="24">
        <f>(AB646+AD646)*$AH$7</f>
        <v>0.21089864250000001</v>
      </c>
      <c r="AH646" s="44"/>
      <c r="AI646" s="116">
        <v>7.6</v>
      </c>
      <c r="AJ646" s="117">
        <v>7.6</v>
      </c>
      <c r="AK646" s="117">
        <f t="shared" si="248"/>
        <v>7.9799999999999995</v>
      </c>
      <c r="AL646" s="117">
        <f>AJ646*$AL$9</f>
        <v>7.9799999999999995</v>
      </c>
      <c r="AM646" s="116">
        <f t="shared" si="249"/>
        <v>1.5960000000000001</v>
      </c>
      <c r="AN646" s="117">
        <f t="shared" si="249"/>
        <v>1.5960000000000001</v>
      </c>
      <c r="AO646" s="146"/>
      <c r="AP646" s="116">
        <f t="shared" si="250"/>
        <v>9.5760000000000005</v>
      </c>
      <c r="AQ646" s="117">
        <f t="shared" si="250"/>
        <v>9.5760000000000005</v>
      </c>
    </row>
    <row r="647" spans="1:43" ht="0.75" customHeight="1">
      <c r="A647" s="187"/>
      <c r="B647" s="182"/>
      <c r="C647" s="189"/>
      <c r="D647" s="31" t="s">
        <v>49</v>
      </c>
      <c r="E647" s="22">
        <v>40</v>
      </c>
      <c r="F647" s="22">
        <v>40</v>
      </c>
      <c r="G647" s="24">
        <f>$G$584</f>
        <v>4.1000000000000002E-2</v>
      </c>
      <c r="H647" s="24">
        <f t="shared" si="234"/>
        <v>1.6400000000000001</v>
      </c>
      <c r="I647" s="25"/>
      <c r="J647" s="24">
        <f t="shared" si="235"/>
        <v>1.6400000000000001</v>
      </c>
      <c r="K647" s="25"/>
      <c r="L647" s="24"/>
      <c r="M647" s="24"/>
      <c r="N647" s="24"/>
      <c r="O647" s="24"/>
      <c r="P647" s="24"/>
      <c r="Q647" s="24"/>
      <c r="R647" s="24"/>
      <c r="S647" s="26"/>
      <c r="T647" s="44"/>
      <c r="U647" s="27"/>
      <c r="V647" s="27"/>
      <c r="W647" s="44"/>
      <c r="X647" s="24"/>
      <c r="Y647" s="24"/>
      <c r="Z647" s="44"/>
      <c r="AA647" s="24"/>
      <c r="AB647" s="24"/>
      <c r="AC647" s="24"/>
      <c r="AD647" s="24"/>
      <c r="AE647" s="44"/>
      <c r="AF647" s="24"/>
      <c r="AG647" s="24"/>
      <c r="AH647" s="44"/>
      <c r="AI647" s="116"/>
      <c r="AJ647" s="117"/>
      <c r="AK647" s="117">
        <f t="shared" si="248"/>
        <v>0</v>
      </c>
      <c r="AL647" s="117">
        <f>AJ647*$AL$9</f>
        <v>0</v>
      </c>
      <c r="AM647" s="116"/>
      <c r="AN647" s="117"/>
      <c r="AO647" s="146"/>
      <c r="AP647" s="116">
        <f t="shared" si="250"/>
        <v>0</v>
      </c>
      <c r="AQ647" s="117">
        <f t="shared" si="250"/>
        <v>0</v>
      </c>
    </row>
    <row r="648" spans="1:43" ht="44.25" customHeight="1">
      <c r="A648" s="186" t="s">
        <v>864</v>
      </c>
      <c r="B648" s="181" t="s">
        <v>865</v>
      </c>
      <c r="C648" s="188" t="s">
        <v>178</v>
      </c>
      <c r="D648" s="31" t="s">
        <v>793</v>
      </c>
      <c r="E648" s="22">
        <v>5</v>
      </c>
      <c r="F648" s="22">
        <v>5</v>
      </c>
      <c r="G648" s="24">
        <f>$G$585</f>
        <v>6.0999999999999999E-2</v>
      </c>
      <c r="H648" s="24">
        <f t="shared" si="234"/>
        <v>0.30499999999999999</v>
      </c>
      <c r="I648" s="25">
        <f>H648+H649</f>
        <v>0.71500000000000008</v>
      </c>
      <c r="J648" s="24">
        <f t="shared" si="235"/>
        <v>0.30499999999999999</v>
      </c>
      <c r="K648" s="25">
        <f>J648+J649</f>
        <v>0.71500000000000008</v>
      </c>
      <c r="L648" s="24"/>
      <c r="M648" s="24"/>
      <c r="N648" s="24"/>
      <c r="O648" s="24">
        <f>I648*$Q$7</f>
        <v>1.0725E-2</v>
      </c>
      <c r="P648" s="24">
        <f>K648*$Q$7</f>
        <v>1.0725E-2</v>
      </c>
      <c r="Q648" s="24"/>
      <c r="R648" s="24">
        <f>I648*$T$7</f>
        <v>0.24310000000000004</v>
      </c>
      <c r="S648" s="26">
        <f>K648*$T$7</f>
        <v>0.24310000000000004</v>
      </c>
      <c r="T648" s="44"/>
      <c r="U648" s="27">
        <f>I648*$W$7</f>
        <v>7.1500000000000017E-5</v>
      </c>
      <c r="V648" s="27">
        <f>K648*$W$7</f>
        <v>7.1500000000000017E-5</v>
      </c>
      <c r="W648" s="44"/>
      <c r="X648" s="24">
        <f>I648*$Z$7</f>
        <v>0.54440100000000002</v>
      </c>
      <c r="Y648" s="24">
        <f>K648*$Z$7</f>
        <v>0.54440100000000002</v>
      </c>
      <c r="Z648" s="44"/>
      <c r="AA648" s="24">
        <f>I648+O648+R648+U648+X648</f>
        <v>1.5132975000000002</v>
      </c>
      <c r="AB648" s="24">
        <f>K648+P648+S648+V648+Y648</f>
        <v>1.5132975000000002</v>
      </c>
      <c r="AC648" s="24">
        <f>AA648*$AE$7</f>
        <v>0.45398925000000001</v>
      </c>
      <c r="AD648" s="24">
        <f>AB648*$AE$7</f>
        <v>0.45398925000000001</v>
      </c>
      <c r="AE648" s="44"/>
      <c r="AF648" s="24">
        <f>(AA648+AC648)*$AH$7</f>
        <v>5.9018602500000003E-2</v>
      </c>
      <c r="AG648" s="24">
        <f>(AB648+AD648)*$AH$7</f>
        <v>5.9018602500000003E-2</v>
      </c>
      <c r="AH648" s="44"/>
      <c r="AI648" s="116">
        <v>2.13</v>
      </c>
      <c r="AJ648" s="117">
        <v>2.13</v>
      </c>
      <c r="AK648" s="117">
        <f t="shared" si="248"/>
        <v>2.2364999999999999</v>
      </c>
      <c r="AL648" s="117">
        <f>AJ648*$AL$9</f>
        <v>2.2364999999999999</v>
      </c>
      <c r="AM648" s="116">
        <f>AK648*$AO$7</f>
        <v>0.44730000000000003</v>
      </c>
      <c r="AN648" s="117">
        <f>AL648*$AO$7</f>
        <v>0.44730000000000003</v>
      </c>
      <c r="AO648" s="146"/>
      <c r="AP648" s="116">
        <f t="shared" si="250"/>
        <v>2.6837999999999997</v>
      </c>
      <c r="AQ648" s="117">
        <f t="shared" si="250"/>
        <v>2.6837999999999997</v>
      </c>
    </row>
    <row r="649" spans="1:43" ht="9" hidden="1" customHeight="1">
      <c r="A649" s="187"/>
      <c r="B649" s="182"/>
      <c r="C649" s="189"/>
      <c r="D649" s="31" t="s">
        <v>49</v>
      </c>
      <c r="E649" s="22">
        <v>10</v>
      </c>
      <c r="F649" s="22">
        <v>10</v>
      </c>
      <c r="G649" s="24">
        <f>$G$584</f>
        <v>4.1000000000000002E-2</v>
      </c>
      <c r="H649" s="24">
        <f t="shared" si="234"/>
        <v>0.41000000000000003</v>
      </c>
      <c r="I649" s="25"/>
      <c r="J649" s="24">
        <f t="shared" si="235"/>
        <v>0.41000000000000003</v>
      </c>
      <c r="K649" s="25"/>
      <c r="L649" s="24"/>
      <c r="M649" s="24"/>
      <c r="N649" s="24"/>
      <c r="O649" s="24"/>
      <c r="P649" s="24"/>
      <c r="Q649" s="24"/>
      <c r="R649" s="24"/>
      <c r="S649" s="26"/>
      <c r="T649" s="44"/>
      <c r="U649" s="27"/>
      <c r="V649" s="27"/>
      <c r="W649" s="44"/>
      <c r="X649" s="24"/>
      <c r="Y649" s="24"/>
      <c r="Z649" s="44"/>
      <c r="AA649" s="24"/>
      <c r="AB649" s="24"/>
      <c r="AC649" s="24"/>
      <c r="AD649" s="24"/>
      <c r="AE649" s="44"/>
      <c r="AF649" s="24"/>
      <c r="AG649" s="24"/>
      <c r="AH649" s="44"/>
      <c r="AI649" s="116"/>
      <c r="AJ649" s="117"/>
      <c r="AK649" s="117"/>
      <c r="AL649" s="117"/>
      <c r="AM649" s="116"/>
      <c r="AN649" s="117"/>
      <c r="AO649" s="146"/>
      <c r="AP649" s="116"/>
      <c r="AQ649" s="117"/>
    </row>
    <row r="650" spans="1:43" s="128" customFormat="1">
      <c r="A650" s="129" t="s">
        <v>866</v>
      </c>
      <c r="B650" s="60" t="s">
        <v>867</v>
      </c>
      <c r="C650" s="124"/>
      <c r="D650" s="50"/>
      <c r="E650" s="51"/>
      <c r="F650" s="51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3"/>
      <c r="T650" s="54"/>
      <c r="U650" s="55"/>
      <c r="V650" s="55"/>
      <c r="W650" s="54"/>
      <c r="X650" s="52"/>
      <c r="Y650" s="52"/>
      <c r="Z650" s="54"/>
      <c r="AA650" s="52"/>
      <c r="AB650" s="52"/>
      <c r="AC650" s="52"/>
      <c r="AD650" s="52"/>
      <c r="AE650" s="54"/>
      <c r="AF650" s="52"/>
      <c r="AG650" s="52"/>
      <c r="AH650" s="54"/>
      <c r="AI650" s="125"/>
      <c r="AJ650" s="126"/>
      <c r="AK650" s="126"/>
      <c r="AL650" s="126"/>
      <c r="AM650" s="125"/>
      <c r="AN650" s="126"/>
      <c r="AO650" s="127"/>
      <c r="AP650" s="125"/>
      <c r="AQ650" s="126"/>
    </row>
    <row r="651" spans="1:43" ht="25.5">
      <c r="A651" s="114" t="s">
        <v>868</v>
      </c>
      <c r="B651" s="30" t="s">
        <v>869</v>
      </c>
      <c r="C651" s="115"/>
      <c r="D651" s="31"/>
      <c r="E651" s="22"/>
      <c r="F651" s="22"/>
      <c r="G651" s="24"/>
      <c r="H651" s="24"/>
      <c r="I651" s="25"/>
      <c r="J651" s="24"/>
      <c r="K651" s="25"/>
      <c r="L651" s="24"/>
      <c r="M651" s="24"/>
      <c r="N651" s="24"/>
      <c r="O651" s="24"/>
      <c r="P651" s="24"/>
      <c r="Q651" s="24"/>
      <c r="R651" s="24"/>
      <c r="S651" s="26"/>
      <c r="T651" s="44"/>
      <c r="U651" s="27"/>
      <c r="V651" s="27"/>
      <c r="W651" s="44"/>
      <c r="X651" s="24"/>
      <c r="Y651" s="24"/>
      <c r="Z651" s="44"/>
      <c r="AA651" s="24"/>
      <c r="AB651" s="24"/>
      <c r="AC651" s="24"/>
      <c r="AD651" s="24"/>
      <c r="AE651" s="44"/>
      <c r="AF651" s="24"/>
      <c r="AG651" s="24"/>
      <c r="AH651" s="44"/>
      <c r="AI651" s="116"/>
      <c r="AJ651" s="117"/>
      <c r="AK651" s="117"/>
      <c r="AL651" s="117"/>
      <c r="AM651" s="116"/>
      <c r="AN651" s="117"/>
      <c r="AO651" s="146"/>
      <c r="AP651" s="116"/>
      <c r="AQ651" s="117"/>
    </row>
    <row r="652" spans="1:43" ht="57" customHeight="1">
      <c r="A652" s="186" t="s">
        <v>870</v>
      </c>
      <c r="B652" s="181" t="s">
        <v>871</v>
      </c>
      <c r="C652" s="188" t="s">
        <v>178</v>
      </c>
      <c r="D652" s="31" t="s">
        <v>793</v>
      </c>
      <c r="E652" s="22">
        <v>10</v>
      </c>
      <c r="F652" s="22">
        <v>6</v>
      </c>
      <c r="G652" s="24">
        <f>$G$585</f>
        <v>6.0999999999999999E-2</v>
      </c>
      <c r="H652" s="24">
        <f t="shared" si="234"/>
        <v>0.61</v>
      </c>
      <c r="I652" s="25">
        <f>H652+H653</f>
        <v>1.2250000000000001</v>
      </c>
      <c r="J652" s="24">
        <f t="shared" si="235"/>
        <v>0.36599999999999999</v>
      </c>
      <c r="K652" s="25">
        <f>J652+J653</f>
        <v>0.73499999999999999</v>
      </c>
      <c r="L652" s="24"/>
      <c r="M652" s="24"/>
      <c r="N652" s="24"/>
      <c r="O652" s="24">
        <f>I652*$Q$7</f>
        <v>1.8374999999999999E-2</v>
      </c>
      <c r="P652" s="24">
        <f>K652*$Q$7</f>
        <v>1.1025E-2</v>
      </c>
      <c r="Q652" s="24"/>
      <c r="R652" s="24">
        <f>I652*$T$7</f>
        <v>0.41650000000000004</v>
      </c>
      <c r="S652" s="26">
        <f>K652*$T$7</f>
        <v>0.24990000000000001</v>
      </c>
      <c r="T652" s="44"/>
      <c r="U652" s="27">
        <f>I652*$W$7</f>
        <v>1.2250000000000002E-4</v>
      </c>
      <c r="V652" s="27">
        <f>K652*$W$7</f>
        <v>7.3499999999999998E-5</v>
      </c>
      <c r="W652" s="44"/>
      <c r="X652" s="24">
        <f>I652*$Z$7</f>
        <v>0.93271500000000007</v>
      </c>
      <c r="Y652" s="24">
        <f>K652*$Z$7</f>
        <v>0.55962899999999993</v>
      </c>
      <c r="Z652" s="44"/>
      <c r="AA652" s="24">
        <f>I652+O652+R652+U652+X652</f>
        <v>2.5927125000000002</v>
      </c>
      <c r="AB652" s="24">
        <f>K652+P652+S652+V652+Y652</f>
        <v>1.5556274999999999</v>
      </c>
      <c r="AC652" s="24">
        <f>AA652*$AE$7</f>
        <v>0.77781375000000008</v>
      </c>
      <c r="AD652" s="24">
        <f>AB652*$AE$7</f>
        <v>0.46668824999999997</v>
      </c>
      <c r="AE652" s="44"/>
      <c r="AF652" s="24">
        <f>(AA652+AC652)*$AH$7</f>
        <v>0.1011157875</v>
      </c>
      <c r="AG652" s="24">
        <f>(AB652+AD652)*$AH$7</f>
        <v>6.0669472499999988E-2</v>
      </c>
      <c r="AH652" s="44"/>
      <c r="AI652" s="116">
        <v>3.64</v>
      </c>
      <c r="AJ652" s="117">
        <v>2.1800000000000002</v>
      </c>
      <c r="AK652" s="117">
        <f>AI652*$AK$9</f>
        <v>3.8220000000000005</v>
      </c>
      <c r="AL652" s="117">
        <f>AJ652*$AL$9</f>
        <v>2.2890000000000001</v>
      </c>
      <c r="AM652" s="116">
        <f>AK652*$AO$7</f>
        <v>0.76440000000000019</v>
      </c>
      <c r="AN652" s="117">
        <f>AL652*$AO$7</f>
        <v>0.45780000000000004</v>
      </c>
      <c r="AO652" s="146"/>
      <c r="AP652" s="116">
        <f>AK652+AM652</f>
        <v>4.5864000000000011</v>
      </c>
      <c r="AQ652" s="117">
        <f>AL652+AN652</f>
        <v>2.7468000000000004</v>
      </c>
    </row>
    <row r="653" spans="1:43" ht="28.5" hidden="1" customHeight="1">
      <c r="A653" s="187"/>
      <c r="B653" s="182"/>
      <c r="C653" s="189"/>
      <c r="D653" s="31" t="s">
        <v>49</v>
      </c>
      <c r="E653" s="22">
        <v>15</v>
      </c>
      <c r="F653" s="22">
        <v>9</v>
      </c>
      <c r="G653" s="24">
        <f>$G$584</f>
        <v>4.1000000000000002E-2</v>
      </c>
      <c r="H653" s="24">
        <f t="shared" si="234"/>
        <v>0.61499999999999999</v>
      </c>
      <c r="I653" s="25"/>
      <c r="J653" s="24">
        <f t="shared" si="235"/>
        <v>0.36899999999999999</v>
      </c>
      <c r="K653" s="25"/>
      <c r="L653" s="24"/>
      <c r="M653" s="24"/>
      <c r="N653" s="24"/>
      <c r="O653" s="24"/>
      <c r="P653" s="24"/>
      <c r="Q653" s="24"/>
      <c r="R653" s="24"/>
      <c r="S653" s="26"/>
      <c r="T653" s="44"/>
      <c r="U653" s="27"/>
      <c r="V653" s="27"/>
      <c r="W653" s="44"/>
      <c r="X653" s="24"/>
      <c r="Y653" s="24"/>
      <c r="Z653" s="44"/>
      <c r="AA653" s="24"/>
      <c r="AB653" s="24"/>
      <c r="AC653" s="24"/>
      <c r="AD653" s="24"/>
      <c r="AE653" s="44"/>
      <c r="AF653" s="24"/>
      <c r="AG653" s="24"/>
      <c r="AH653" s="44"/>
      <c r="AI653" s="116"/>
      <c r="AJ653" s="117"/>
      <c r="AK653" s="117"/>
      <c r="AL653" s="117"/>
      <c r="AM653" s="116"/>
      <c r="AN653" s="117"/>
      <c r="AO653" s="146"/>
      <c r="AP653" s="116"/>
      <c r="AQ653" s="117"/>
    </row>
    <row r="654" spans="1:43" ht="42" customHeight="1">
      <c r="A654" s="114" t="s">
        <v>872</v>
      </c>
      <c r="B654" s="30" t="s">
        <v>873</v>
      </c>
      <c r="C654" s="115"/>
      <c r="D654" s="31"/>
      <c r="E654" s="22"/>
      <c r="F654" s="22"/>
      <c r="G654" s="24"/>
      <c r="H654" s="24"/>
      <c r="I654" s="25"/>
      <c r="J654" s="24"/>
      <c r="K654" s="25"/>
      <c r="L654" s="24"/>
      <c r="M654" s="24"/>
      <c r="N654" s="24"/>
      <c r="O654" s="24"/>
      <c r="P654" s="24"/>
      <c r="Q654" s="24"/>
      <c r="R654" s="24"/>
      <c r="S654" s="26"/>
      <c r="T654" s="44"/>
      <c r="U654" s="27"/>
      <c r="V654" s="27"/>
      <c r="W654" s="44"/>
      <c r="X654" s="24"/>
      <c r="Y654" s="24"/>
      <c r="Z654" s="44"/>
      <c r="AA654" s="24"/>
      <c r="AB654" s="24"/>
      <c r="AC654" s="24"/>
      <c r="AD654" s="24"/>
      <c r="AE654" s="44"/>
      <c r="AF654" s="24"/>
      <c r="AG654" s="24"/>
      <c r="AH654" s="44"/>
      <c r="AI654" s="116"/>
      <c r="AJ654" s="117"/>
      <c r="AK654" s="117"/>
      <c r="AL654" s="117"/>
      <c r="AM654" s="116"/>
      <c r="AN654" s="117"/>
      <c r="AO654" s="146"/>
      <c r="AP654" s="116"/>
      <c r="AQ654" s="117"/>
    </row>
    <row r="655" spans="1:43" ht="25.5" customHeight="1">
      <c r="A655" s="186" t="s">
        <v>874</v>
      </c>
      <c r="B655" s="181" t="s">
        <v>875</v>
      </c>
      <c r="C655" s="188" t="s">
        <v>178</v>
      </c>
      <c r="D655" s="31" t="s">
        <v>793</v>
      </c>
      <c r="E655" s="22">
        <v>15</v>
      </c>
      <c r="F655" s="22">
        <v>9</v>
      </c>
      <c r="G655" s="24">
        <f>$G$585</f>
        <v>6.0999999999999999E-2</v>
      </c>
      <c r="H655" s="24">
        <f t="shared" si="234"/>
        <v>0.91500000000000004</v>
      </c>
      <c r="I655" s="25">
        <f>H655+H656</f>
        <v>1.7350000000000001</v>
      </c>
      <c r="J655" s="24">
        <f t="shared" si="235"/>
        <v>0.54899999999999993</v>
      </c>
      <c r="K655" s="25">
        <f>J655+J656</f>
        <v>1.0409999999999999</v>
      </c>
      <c r="L655" s="24"/>
      <c r="M655" s="24"/>
      <c r="N655" s="24"/>
      <c r="O655" s="24">
        <f>I655*$Q$7</f>
        <v>2.6025E-2</v>
      </c>
      <c r="P655" s="24">
        <f>K655*$Q$7</f>
        <v>1.5614999999999999E-2</v>
      </c>
      <c r="Q655" s="24"/>
      <c r="R655" s="24">
        <f>I655*$T$7</f>
        <v>0.58990000000000009</v>
      </c>
      <c r="S655" s="26">
        <f>K655*$T$7</f>
        <v>0.35393999999999998</v>
      </c>
      <c r="T655" s="44"/>
      <c r="U655" s="27">
        <f>I655*$W$7</f>
        <v>1.7350000000000002E-4</v>
      </c>
      <c r="V655" s="27">
        <f>K655*$W$7</f>
        <v>1.041E-4</v>
      </c>
      <c r="W655" s="44"/>
      <c r="X655" s="24">
        <f>I655*$Z$7</f>
        <v>1.321029</v>
      </c>
      <c r="Y655" s="24">
        <f>K655*$Z$7</f>
        <v>0.79261739999999992</v>
      </c>
      <c r="Z655" s="44"/>
      <c r="AA655" s="24">
        <f>I655+O655+R655+U655+X655</f>
        <v>3.6721275000000002</v>
      </c>
      <c r="AB655" s="24">
        <f>K655+P655+S655+V655+Y655</f>
        <v>2.2032764999999994</v>
      </c>
      <c r="AC655" s="24">
        <f>AA655*$AE$7</f>
        <v>1.1016382499999999</v>
      </c>
      <c r="AD655" s="24">
        <f>AB655*$AE$7</f>
        <v>0.66098294999999985</v>
      </c>
      <c r="AE655" s="44"/>
      <c r="AF655" s="24">
        <f>(AA655+AC655)*$AH$7</f>
        <v>0.14321297249999998</v>
      </c>
      <c r="AG655" s="24">
        <f>(AB655+AD655)*$AH$7</f>
        <v>8.5927783499999966E-2</v>
      </c>
      <c r="AH655" s="44"/>
      <c r="AI655" s="116">
        <v>5.17</v>
      </c>
      <c r="AJ655" s="117">
        <v>3.1</v>
      </c>
      <c r="AK655" s="117">
        <f t="shared" ref="AK655:AK680" si="251">AI655*$AK$9</f>
        <v>5.4285000000000005</v>
      </c>
      <c r="AL655" s="117">
        <f t="shared" ref="AL655:AL680" si="252">AJ655*$AL$9</f>
        <v>3.2550000000000003</v>
      </c>
      <c r="AM655" s="116">
        <f t="shared" ref="AM655:AN667" si="253">AK655*$AO$7</f>
        <v>1.0857000000000001</v>
      </c>
      <c r="AN655" s="117">
        <f t="shared" si="253"/>
        <v>0.65100000000000013</v>
      </c>
      <c r="AO655" s="146"/>
      <c r="AP655" s="116">
        <f t="shared" ref="AP655:AQ672" si="254">AK655+AM655</f>
        <v>6.5142000000000007</v>
      </c>
      <c r="AQ655" s="117">
        <f t="shared" si="254"/>
        <v>3.9060000000000006</v>
      </c>
    </row>
    <row r="656" spans="1:43" ht="0.75" hidden="1" customHeight="1">
      <c r="A656" s="187"/>
      <c r="B656" s="182"/>
      <c r="C656" s="189"/>
      <c r="D656" s="31" t="s">
        <v>49</v>
      </c>
      <c r="E656" s="22">
        <v>20</v>
      </c>
      <c r="F656" s="22">
        <v>12</v>
      </c>
      <c r="G656" s="24">
        <f>$G$584</f>
        <v>4.1000000000000002E-2</v>
      </c>
      <c r="H656" s="24">
        <f t="shared" si="234"/>
        <v>0.82000000000000006</v>
      </c>
      <c r="I656" s="25"/>
      <c r="J656" s="24">
        <f t="shared" si="235"/>
        <v>0.49199999999999999</v>
      </c>
      <c r="K656" s="25"/>
      <c r="L656" s="24"/>
      <c r="M656" s="24"/>
      <c r="N656" s="24"/>
      <c r="O656" s="24"/>
      <c r="P656" s="24"/>
      <c r="Q656" s="24"/>
      <c r="R656" s="24"/>
      <c r="S656" s="26"/>
      <c r="T656" s="44"/>
      <c r="U656" s="27"/>
      <c r="V656" s="27"/>
      <c r="W656" s="44"/>
      <c r="X656" s="24"/>
      <c r="Y656" s="24"/>
      <c r="Z656" s="44"/>
      <c r="AA656" s="24"/>
      <c r="AB656" s="24"/>
      <c r="AC656" s="24"/>
      <c r="AD656" s="24"/>
      <c r="AE656" s="44"/>
      <c r="AF656" s="24"/>
      <c r="AG656" s="24"/>
      <c r="AH656" s="44"/>
      <c r="AI656" s="116"/>
      <c r="AJ656" s="117"/>
      <c r="AK656" s="117">
        <f t="shared" si="251"/>
        <v>0</v>
      </c>
      <c r="AL656" s="117">
        <f t="shared" si="252"/>
        <v>0</v>
      </c>
      <c r="AM656" s="116">
        <f t="shared" si="253"/>
        <v>0</v>
      </c>
      <c r="AN656" s="117">
        <f t="shared" si="253"/>
        <v>0</v>
      </c>
      <c r="AO656" s="146"/>
      <c r="AP656" s="116">
        <f t="shared" si="254"/>
        <v>0</v>
      </c>
      <c r="AQ656" s="117">
        <f t="shared" si="254"/>
        <v>0</v>
      </c>
    </row>
    <row r="657" spans="1:43" ht="35.25" customHeight="1">
      <c r="A657" s="186" t="s">
        <v>876</v>
      </c>
      <c r="B657" s="181" t="s">
        <v>877</v>
      </c>
      <c r="C657" s="188" t="s">
        <v>178</v>
      </c>
      <c r="D657" s="31" t="s">
        <v>793</v>
      </c>
      <c r="E657" s="22">
        <v>20</v>
      </c>
      <c r="F657" s="22">
        <v>12</v>
      </c>
      <c r="G657" s="24">
        <f>$G$585</f>
        <v>6.0999999999999999E-2</v>
      </c>
      <c r="H657" s="24">
        <f t="shared" si="234"/>
        <v>1.22</v>
      </c>
      <c r="I657" s="25">
        <f>H657+H658</f>
        <v>2.2450000000000001</v>
      </c>
      <c r="J657" s="24">
        <f t="shared" si="235"/>
        <v>0.73199999999999998</v>
      </c>
      <c r="K657" s="25">
        <f>J657+J658</f>
        <v>1.347</v>
      </c>
      <c r="L657" s="24"/>
      <c r="M657" s="24"/>
      <c r="N657" s="24"/>
      <c r="O657" s="24">
        <f>I657*$Q$7</f>
        <v>3.3675000000000004E-2</v>
      </c>
      <c r="P657" s="24">
        <f>K657*$Q$7</f>
        <v>2.0204999999999997E-2</v>
      </c>
      <c r="Q657" s="24"/>
      <c r="R657" s="24">
        <f>I657*$T$7</f>
        <v>0.76330000000000009</v>
      </c>
      <c r="S657" s="26">
        <f>K657*$T$7</f>
        <v>0.45798</v>
      </c>
      <c r="T657" s="44"/>
      <c r="U657" s="27">
        <f>I657*$W$7</f>
        <v>2.2450000000000001E-4</v>
      </c>
      <c r="V657" s="27">
        <f>K657*$W$7</f>
        <v>1.3469999999999999E-4</v>
      </c>
      <c r="W657" s="44"/>
      <c r="X657" s="24">
        <f>I657*$Z$7</f>
        <v>1.7093430000000001</v>
      </c>
      <c r="Y657" s="24">
        <f>K657*$Z$7</f>
        <v>1.0256057999999999</v>
      </c>
      <c r="Z657" s="44"/>
      <c r="AA657" s="24">
        <f>I657+O657+R657+U657+X657</f>
        <v>4.7515425000000002</v>
      </c>
      <c r="AB657" s="24">
        <f>K657+P657+S657+V657+Y657</f>
        <v>2.8509254999999998</v>
      </c>
      <c r="AC657" s="24">
        <f>AA657*$AE$7</f>
        <v>1.4254627500000001</v>
      </c>
      <c r="AD657" s="24">
        <f>AB657*$AE$7</f>
        <v>0.85527764999999989</v>
      </c>
      <c r="AE657" s="44"/>
      <c r="AF657" s="24">
        <f>(AA657+AC657)*$AH$7</f>
        <v>0.18531015750000002</v>
      </c>
      <c r="AG657" s="24">
        <f>(AB657+AD657)*$AH$7</f>
        <v>0.11118609449999999</v>
      </c>
      <c r="AH657" s="44"/>
      <c r="AI657" s="116">
        <v>6.68</v>
      </c>
      <c r="AJ657" s="117">
        <v>4.01</v>
      </c>
      <c r="AK657" s="117">
        <f t="shared" si="251"/>
        <v>7.0140000000000002</v>
      </c>
      <c r="AL657" s="117">
        <f t="shared" si="252"/>
        <v>4.2104999999999997</v>
      </c>
      <c r="AM657" s="116">
        <f t="shared" si="253"/>
        <v>1.4028</v>
      </c>
      <c r="AN657" s="117">
        <f t="shared" si="253"/>
        <v>0.84209999999999996</v>
      </c>
      <c r="AO657" s="146"/>
      <c r="AP657" s="116">
        <f t="shared" si="254"/>
        <v>8.4168000000000003</v>
      </c>
      <c r="AQ657" s="117">
        <f t="shared" si="254"/>
        <v>5.0526</v>
      </c>
    </row>
    <row r="658" spans="1:43" ht="0.75" hidden="1" customHeight="1">
      <c r="A658" s="187"/>
      <c r="B658" s="182"/>
      <c r="C658" s="189"/>
      <c r="D658" s="31" t="s">
        <v>49</v>
      </c>
      <c r="E658" s="22">
        <v>25</v>
      </c>
      <c r="F658" s="22">
        <v>15</v>
      </c>
      <c r="G658" s="24">
        <f>$G$584</f>
        <v>4.1000000000000002E-2</v>
      </c>
      <c r="H658" s="24">
        <f t="shared" si="234"/>
        <v>1.0250000000000001</v>
      </c>
      <c r="I658" s="25"/>
      <c r="J658" s="24">
        <f t="shared" si="235"/>
        <v>0.61499999999999999</v>
      </c>
      <c r="K658" s="25"/>
      <c r="L658" s="24"/>
      <c r="M658" s="24"/>
      <c r="N658" s="24"/>
      <c r="O658" s="24"/>
      <c r="P658" s="24"/>
      <c r="Q658" s="24"/>
      <c r="R658" s="24"/>
      <c r="S658" s="26"/>
      <c r="T658" s="44"/>
      <c r="U658" s="27"/>
      <c r="V658" s="27"/>
      <c r="W658" s="44"/>
      <c r="X658" s="24"/>
      <c r="Y658" s="24"/>
      <c r="Z658" s="44"/>
      <c r="AA658" s="24"/>
      <c r="AB658" s="24"/>
      <c r="AC658" s="24"/>
      <c r="AD658" s="24"/>
      <c r="AE658" s="44"/>
      <c r="AF658" s="24"/>
      <c r="AG658" s="24"/>
      <c r="AH658" s="44"/>
      <c r="AI658" s="116"/>
      <c r="AJ658" s="117"/>
      <c r="AK658" s="117">
        <f t="shared" si="251"/>
        <v>0</v>
      </c>
      <c r="AL658" s="117">
        <f t="shared" si="252"/>
        <v>0</v>
      </c>
      <c r="AM658" s="116">
        <f t="shared" si="253"/>
        <v>0</v>
      </c>
      <c r="AN658" s="117">
        <f t="shared" si="253"/>
        <v>0</v>
      </c>
      <c r="AO658" s="146"/>
      <c r="AP658" s="116">
        <f t="shared" si="254"/>
        <v>0</v>
      </c>
      <c r="AQ658" s="117">
        <f t="shared" si="254"/>
        <v>0</v>
      </c>
    </row>
    <row r="659" spans="1:43" ht="42" customHeight="1">
      <c r="A659" s="186" t="s">
        <v>878</v>
      </c>
      <c r="B659" s="181" t="s">
        <v>879</v>
      </c>
      <c r="C659" s="188" t="s">
        <v>178</v>
      </c>
      <c r="D659" s="31" t="s">
        <v>793</v>
      </c>
      <c r="E659" s="22">
        <v>15</v>
      </c>
      <c r="F659" s="22">
        <v>9</v>
      </c>
      <c r="G659" s="24">
        <f>$G$585</f>
        <v>6.0999999999999999E-2</v>
      </c>
      <c r="H659" s="24">
        <f t="shared" si="234"/>
        <v>0.91500000000000004</v>
      </c>
      <c r="I659" s="25">
        <f>H659+H660</f>
        <v>1.7350000000000001</v>
      </c>
      <c r="J659" s="24">
        <f t="shared" si="235"/>
        <v>0.54899999999999993</v>
      </c>
      <c r="K659" s="25">
        <f>J659+J660</f>
        <v>1.0409999999999999</v>
      </c>
      <c r="L659" s="24"/>
      <c r="M659" s="24"/>
      <c r="N659" s="24"/>
      <c r="O659" s="24">
        <f>I659*$Q$7</f>
        <v>2.6025E-2</v>
      </c>
      <c r="P659" s="24">
        <f>K659*$Q$7</f>
        <v>1.5614999999999999E-2</v>
      </c>
      <c r="Q659" s="24"/>
      <c r="R659" s="24">
        <f>I659*$T$7</f>
        <v>0.58990000000000009</v>
      </c>
      <c r="S659" s="26">
        <f>K659*$T$7</f>
        <v>0.35393999999999998</v>
      </c>
      <c r="T659" s="44"/>
      <c r="U659" s="27">
        <f>I659*$W$7</f>
        <v>1.7350000000000002E-4</v>
      </c>
      <c r="V659" s="27">
        <f>K659*$W$7</f>
        <v>1.041E-4</v>
      </c>
      <c r="W659" s="44"/>
      <c r="X659" s="24">
        <f>I659*$Z$7</f>
        <v>1.321029</v>
      </c>
      <c r="Y659" s="24">
        <f>K659*$Z$7</f>
        <v>0.79261739999999992</v>
      </c>
      <c r="Z659" s="44"/>
      <c r="AA659" s="24">
        <f>I659+O659+R659+U659+X659</f>
        <v>3.6721275000000002</v>
      </c>
      <c r="AB659" s="24">
        <f>K659+P659+S659+V659+Y659</f>
        <v>2.2032764999999994</v>
      </c>
      <c r="AC659" s="24">
        <f>AA659*$AE$7</f>
        <v>1.1016382499999999</v>
      </c>
      <c r="AD659" s="24">
        <f>AB659*$AE$7</f>
        <v>0.66098294999999985</v>
      </c>
      <c r="AE659" s="44"/>
      <c r="AF659" s="24">
        <f>(AA659+AC659)*$AH$7</f>
        <v>0.14321297249999998</v>
      </c>
      <c r="AG659" s="24">
        <f>(AB659+AD659)*$AH$7</f>
        <v>8.5927783499999966E-2</v>
      </c>
      <c r="AH659" s="44"/>
      <c r="AI659" s="116">
        <v>5.17</v>
      </c>
      <c r="AJ659" s="117">
        <v>3.1</v>
      </c>
      <c r="AK659" s="117">
        <f t="shared" si="251"/>
        <v>5.4285000000000005</v>
      </c>
      <c r="AL659" s="117">
        <f t="shared" si="252"/>
        <v>3.2550000000000003</v>
      </c>
      <c r="AM659" s="116">
        <f t="shared" si="253"/>
        <v>1.0857000000000001</v>
      </c>
      <c r="AN659" s="117">
        <f t="shared" si="253"/>
        <v>0.65100000000000013</v>
      </c>
      <c r="AO659" s="146"/>
      <c r="AP659" s="116">
        <f t="shared" si="254"/>
        <v>6.5142000000000007</v>
      </c>
      <c r="AQ659" s="117">
        <f t="shared" si="254"/>
        <v>3.9060000000000006</v>
      </c>
    </row>
    <row r="660" spans="1:43" ht="6.75" hidden="1" customHeight="1">
      <c r="A660" s="187"/>
      <c r="B660" s="182"/>
      <c r="C660" s="189"/>
      <c r="D660" s="31" t="s">
        <v>49</v>
      </c>
      <c r="E660" s="22">
        <v>20</v>
      </c>
      <c r="F660" s="22">
        <v>12</v>
      </c>
      <c r="G660" s="24">
        <f>$G$584</f>
        <v>4.1000000000000002E-2</v>
      </c>
      <c r="H660" s="24">
        <f t="shared" si="234"/>
        <v>0.82000000000000006</v>
      </c>
      <c r="I660" s="25"/>
      <c r="J660" s="24">
        <f t="shared" si="235"/>
        <v>0.49199999999999999</v>
      </c>
      <c r="K660" s="25"/>
      <c r="L660" s="24"/>
      <c r="M660" s="24"/>
      <c r="N660" s="24"/>
      <c r="O660" s="24"/>
      <c r="P660" s="24"/>
      <c r="Q660" s="24"/>
      <c r="R660" s="24"/>
      <c r="S660" s="26"/>
      <c r="T660" s="44"/>
      <c r="U660" s="27"/>
      <c r="V660" s="27"/>
      <c r="W660" s="44"/>
      <c r="X660" s="24"/>
      <c r="Y660" s="24"/>
      <c r="Z660" s="44"/>
      <c r="AA660" s="24"/>
      <c r="AB660" s="24"/>
      <c r="AC660" s="24"/>
      <c r="AD660" s="24"/>
      <c r="AE660" s="44"/>
      <c r="AF660" s="24"/>
      <c r="AG660" s="24"/>
      <c r="AH660" s="44"/>
      <c r="AI660" s="116"/>
      <c r="AJ660" s="117"/>
      <c r="AK660" s="117">
        <f t="shared" si="251"/>
        <v>0</v>
      </c>
      <c r="AL660" s="117">
        <f t="shared" si="252"/>
        <v>0</v>
      </c>
      <c r="AM660" s="116">
        <f t="shared" si="253"/>
        <v>0</v>
      </c>
      <c r="AN660" s="117">
        <f t="shared" si="253"/>
        <v>0</v>
      </c>
      <c r="AO660" s="146"/>
      <c r="AP660" s="116">
        <f t="shared" si="254"/>
        <v>0</v>
      </c>
      <c r="AQ660" s="117">
        <f t="shared" si="254"/>
        <v>0</v>
      </c>
    </row>
    <row r="661" spans="1:43" ht="31.5" customHeight="1">
      <c r="A661" s="186" t="s">
        <v>880</v>
      </c>
      <c r="B661" s="181" t="s">
        <v>881</v>
      </c>
      <c r="C661" s="188" t="s">
        <v>178</v>
      </c>
      <c r="D661" s="31" t="s">
        <v>793</v>
      </c>
      <c r="E661" s="22">
        <v>15</v>
      </c>
      <c r="F661" s="22">
        <v>9</v>
      </c>
      <c r="G661" s="24">
        <f>$G$585</f>
        <v>6.0999999999999999E-2</v>
      </c>
      <c r="H661" s="24">
        <f t="shared" si="234"/>
        <v>0.91500000000000004</v>
      </c>
      <c r="I661" s="25">
        <f>H661+H662</f>
        <v>1.7350000000000001</v>
      </c>
      <c r="J661" s="24">
        <f t="shared" si="235"/>
        <v>0.54899999999999993</v>
      </c>
      <c r="K661" s="25">
        <f>J661+J662</f>
        <v>1.0409999999999999</v>
      </c>
      <c r="L661" s="24"/>
      <c r="M661" s="24"/>
      <c r="N661" s="24"/>
      <c r="O661" s="24">
        <f>I661*$Q$7</f>
        <v>2.6025E-2</v>
      </c>
      <c r="P661" s="24">
        <f>K661*$Q$7</f>
        <v>1.5614999999999999E-2</v>
      </c>
      <c r="Q661" s="24"/>
      <c r="R661" s="24">
        <f>I661*$T$7</f>
        <v>0.58990000000000009</v>
      </c>
      <c r="S661" s="26">
        <f>K661*$T$7</f>
        <v>0.35393999999999998</v>
      </c>
      <c r="T661" s="44"/>
      <c r="U661" s="27">
        <f>I661*$W$7</f>
        <v>1.7350000000000002E-4</v>
      </c>
      <c r="V661" s="27">
        <f>K661*$W$7</f>
        <v>1.041E-4</v>
      </c>
      <c r="W661" s="44"/>
      <c r="X661" s="24">
        <f>I661*$Z$7</f>
        <v>1.321029</v>
      </c>
      <c r="Y661" s="24">
        <f>K661*$Z$7</f>
        <v>0.79261739999999992</v>
      </c>
      <c r="Z661" s="44"/>
      <c r="AA661" s="24">
        <f>I661+O661+R661+U661+X661</f>
        <v>3.6721275000000002</v>
      </c>
      <c r="AB661" s="24">
        <f>K661+P661+S661+V661+Y661</f>
        <v>2.2032764999999994</v>
      </c>
      <c r="AC661" s="24">
        <f>AA661*$AE$7</f>
        <v>1.1016382499999999</v>
      </c>
      <c r="AD661" s="24">
        <f>AB661*$AE$7</f>
        <v>0.66098294999999985</v>
      </c>
      <c r="AE661" s="44"/>
      <c r="AF661" s="24">
        <f>(AA661+AC661)*$AH$7</f>
        <v>0.14321297249999998</v>
      </c>
      <c r="AG661" s="24">
        <f>(AB661+AD661)*$AH$7</f>
        <v>8.5927783499999966E-2</v>
      </c>
      <c r="AH661" s="44"/>
      <c r="AI661" s="116">
        <v>5.17</v>
      </c>
      <c r="AJ661" s="117">
        <v>3.1</v>
      </c>
      <c r="AK661" s="117">
        <f t="shared" si="251"/>
        <v>5.4285000000000005</v>
      </c>
      <c r="AL661" s="117">
        <f t="shared" si="252"/>
        <v>3.2550000000000003</v>
      </c>
      <c r="AM661" s="116">
        <f t="shared" si="253"/>
        <v>1.0857000000000001</v>
      </c>
      <c r="AN661" s="117">
        <f t="shared" si="253"/>
        <v>0.65100000000000013</v>
      </c>
      <c r="AO661" s="146"/>
      <c r="AP661" s="116">
        <f t="shared" si="254"/>
        <v>6.5142000000000007</v>
      </c>
      <c r="AQ661" s="117">
        <f t="shared" si="254"/>
        <v>3.9060000000000006</v>
      </c>
    </row>
    <row r="662" spans="1:43" ht="51.75" hidden="1" customHeight="1">
      <c r="A662" s="187"/>
      <c r="B662" s="182"/>
      <c r="C662" s="189"/>
      <c r="D662" s="31" t="s">
        <v>49</v>
      </c>
      <c r="E662" s="22">
        <v>20</v>
      </c>
      <c r="F662" s="22">
        <v>12</v>
      </c>
      <c r="G662" s="24">
        <f>$G$584</f>
        <v>4.1000000000000002E-2</v>
      </c>
      <c r="H662" s="24">
        <f t="shared" si="234"/>
        <v>0.82000000000000006</v>
      </c>
      <c r="I662" s="25"/>
      <c r="J662" s="24">
        <f t="shared" si="235"/>
        <v>0.49199999999999999</v>
      </c>
      <c r="K662" s="25"/>
      <c r="L662" s="24"/>
      <c r="M662" s="24"/>
      <c r="N662" s="24"/>
      <c r="O662" s="24"/>
      <c r="P662" s="24"/>
      <c r="Q662" s="24"/>
      <c r="R662" s="24"/>
      <c r="S662" s="26"/>
      <c r="T662" s="44"/>
      <c r="U662" s="27"/>
      <c r="V662" s="27"/>
      <c r="W662" s="44"/>
      <c r="X662" s="24"/>
      <c r="Y662" s="24"/>
      <c r="Z662" s="44"/>
      <c r="AA662" s="24"/>
      <c r="AB662" s="24"/>
      <c r="AC662" s="24"/>
      <c r="AD662" s="24"/>
      <c r="AE662" s="44"/>
      <c r="AF662" s="24"/>
      <c r="AG662" s="24"/>
      <c r="AH662" s="44"/>
      <c r="AI662" s="116"/>
      <c r="AJ662" s="117"/>
      <c r="AK662" s="117">
        <f t="shared" si="251"/>
        <v>0</v>
      </c>
      <c r="AL662" s="117">
        <f t="shared" si="252"/>
        <v>0</v>
      </c>
      <c r="AM662" s="116">
        <f t="shared" si="253"/>
        <v>0</v>
      </c>
      <c r="AN662" s="117">
        <f t="shared" si="253"/>
        <v>0</v>
      </c>
      <c r="AO662" s="146"/>
      <c r="AP662" s="116">
        <f t="shared" si="254"/>
        <v>0</v>
      </c>
      <c r="AQ662" s="117">
        <f t="shared" si="254"/>
        <v>0</v>
      </c>
    </row>
    <row r="663" spans="1:43" ht="38.25" customHeight="1">
      <c r="A663" s="186" t="s">
        <v>882</v>
      </c>
      <c r="B663" s="181" t="s">
        <v>883</v>
      </c>
      <c r="C663" s="188" t="s">
        <v>178</v>
      </c>
      <c r="D663" s="31" t="s">
        <v>793</v>
      </c>
      <c r="E663" s="22">
        <v>15</v>
      </c>
      <c r="F663" s="22">
        <v>9</v>
      </c>
      <c r="G663" s="24">
        <f>$G$585</f>
        <v>6.0999999999999999E-2</v>
      </c>
      <c r="H663" s="24">
        <f t="shared" si="234"/>
        <v>0.91500000000000004</v>
      </c>
      <c r="I663" s="25">
        <f>H663+H664</f>
        <v>1.7350000000000001</v>
      </c>
      <c r="J663" s="24">
        <f t="shared" si="235"/>
        <v>0.54899999999999993</v>
      </c>
      <c r="K663" s="25">
        <f>J663+J664</f>
        <v>1.0409999999999999</v>
      </c>
      <c r="L663" s="24"/>
      <c r="M663" s="24"/>
      <c r="N663" s="24"/>
      <c r="O663" s="24">
        <f>I663*$Q$7</f>
        <v>2.6025E-2</v>
      </c>
      <c r="P663" s="24">
        <f>K663*$Q$7</f>
        <v>1.5614999999999999E-2</v>
      </c>
      <c r="Q663" s="24"/>
      <c r="R663" s="24">
        <f>I663*$T$7</f>
        <v>0.58990000000000009</v>
      </c>
      <c r="S663" s="26">
        <f>K663*$T$7</f>
        <v>0.35393999999999998</v>
      </c>
      <c r="T663" s="44"/>
      <c r="U663" s="27">
        <f>I663*$W$7</f>
        <v>1.7350000000000002E-4</v>
      </c>
      <c r="V663" s="27">
        <f>K663*$W$7</f>
        <v>1.041E-4</v>
      </c>
      <c r="W663" s="44"/>
      <c r="X663" s="24">
        <f>I663*$Z$7</f>
        <v>1.321029</v>
      </c>
      <c r="Y663" s="24">
        <f>K663*$Z$7</f>
        <v>0.79261739999999992</v>
      </c>
      <c r="Z663" s="44"/>
      <c r="AA663" s="24">
        <f>I663+O663+R663+U663+X663</f>
        <v>3.6721275000000002</v>
      </c>
      <c r="AB663" s="24">
        <f>K663+P663+S663+V663+Y663</f>
        <v>2.2032764999999994</v>
      </c>
      <c r="AC663" s="24">
        <f>AA663*$AE$7</f>
        <v>1.1016382499999999</v>
      </c>
      <c r="AD663" s="24">
        <f>AB663*$AE$7</f>
        <v>0.66098294999999985</v>
      </c>
      <c r="AE663" s="44"/>
      <c r="AF663" s="24">
        <f>(AA663+AC663)*$AH$7</f>
        <v>0.14321297249999998</v>
      </c>
      <c r="AG663" s="24">
        <f>(AB663+AD663)*$AH$7</f>
        <v>8.5927783499999966E-2</v>
      </c>
      <c r="AH663" s="44"/>
      <c r="AI663" s="116">
        <v>5.17</v>
      </c>
      <c r="AJ663" s="117">
        <v>3.1</v>
      </c>
      <c r="AK663" s="117">
        <f t="shared" si="251"/>
        <v>5.4285000000000005</v>
      </c>
      <c r="AL663" s="117">
        <f t="shared" si="252"/>
        <v>3.2550000000000003</v>
      </c>
      <c r="AM663" s="116">
        <f t="shared" si="253"/>
        <v>1.0857000000000001</v>
      </c>
      <c r="AN663" s="117">
        <f t="shared" si="253"/>
        <v>0.65100000000000013</v>
      </c>
      <c r="AO663" s="146"/>
      <c r="AP663" s="116">
        <f t="shared" si="254"/>
        <v>6.5142000000000007</v>
      </c>
      <c r="AQ663" s="117">
        <f t="shared" si="254"/>
        <v>3.9060000000000006</v>
      </c>
    </row>
    <row r="664" spans="1:43" ht="0.75" customHeight="1">
      <c r="A664" s="187"/>
      <c r="B664" s="182"/>
      <c r="C664" s="189"/>
      <c r="D664" s="31" t="s">
        <v>49</v>
      </c>
      <c r="E664" s="22">
        <v>20</v>
      </c>
      <c r="F664" s="22">
        <v>12</v>
      </c>
      <c r="G664" s="24">
        <f>$G$584</f>
        <v>4.1000000000000002E-2</v>
      </c>
      <c r="H664" s="24">
        <f t="shared" si="234"/>
        <v>0.82000000000000006</v>
      </c>
      <c r="I664" s="25"/>
      <c r="J664" s="24">
        <f t="shared" si="235"/>
        <v>0.49199999999999999</v>
      </c>
      <c r="K664" s="25"/>
      <c r="L664" s="24"/>
      <c r="M664" s="24"/>
      <c r="N664" s="24"/>
      <c r="O664" s="24"/>
      <c r="P664" s="24"/>
      <c r="Q664" s="24"/>
      <c r="R664" s="24"/>
      <c r="S664" s="26"/>
      <c r="T664" s="44"/>
      <c r="U664" s="27"/>
      <c r="V664" s="27"/>
      <c r="W664" s="44"/>
      <c r="X664" s="24"/>
      <c r="Y664" s="24"/>
      <c r="Z664" s="44"/>
      <c r="AA664" s="24"/>
      <c r="AB664" s="24"/>
      <c r="AC664" s="24"/>
      <c r="AD664" s="24"/>
      <c r="AE664" s="44"/>
      <c r="AF664" s="24"/>
      <c r="AG664" s="24"/>
      <c r="AH664" s="44"/>
      <c r="AI664" s="116"/>
      <c r="AJ664" s="117"/>
      <c r="AK664" s="117">
        <f t="shared" si="251"/>
        <v>0</v>
      </c>
      <c r="AL664" s="117">
        <f t="shared" si="252"/>
        <v>0</v>
      </c>
      <c r="AM664" s="116">
        <f t="shared" si="253"/>
        <v>0</v>
      </c>
      <c r="AN664" s="117">
        <f t="shared" si="253"/>
        <v>0</v>
      </c>
      <c r="AO664" s="146"/>
      <c r="AP664" s="116">
        <f t="shared" si="254"/>
        <v>0</v>
      </c>
      <c r="AQ664" s="117">
        <f t="shared" si="254"/>
        <v>0</v>
      </c>
    </row>
    <row r="665" spans="1:43" ht="39">
      <c r="A665" s="186" t="s">
        <v>884</v>
      </c>
      <c r="B665" s="181" t="s">
        <v>885</v>
      </c>
      <c r="C665" s="188" t="s">
        <v>178</v>
      </c>
      <c r="D665" s="31" t="s">
        <v>793</v>
      </c>
      <c r="E665" s="22">
        <v>15</v>
      </c>
      <c r="F665" s="22">
        <v>9</v>
      </c>
      <c r="G665" s="24">
        <f>$G$585</f>
        <v>6.0999999999999999E-2</v>
      </c>
      <c r="H665" s="24">
        <f t="shared" si="234"/>
        <v>0.91500000000000004</v>
      </c>
      <c r="I665" s="25">
        <f>H665+H666</f>
        <v>1.7350000000000001</v>
      </c>
      <c r="J665" s="24">
        <f t="shared" si="235"/>
        <v>0.54899999999999993</v>
      </c>
      <c r="K665" s="25">
        <f>J665+J666</f>
        <v>1.0409999999999999</v>
      </c>
      <c r="L665" s="24"/>
      <c r="M665" s="24"/>
      <c r="N665" s="24"/>
      <c r="O665" s="24">
        <f>I665*$Q$7</f>
        <v>2.6025E-2</v>
      </c>
      <c r="P665" s="24">
        <f>K665*$Q$7</f>
        <v>1.5614999999999999E-2</v>
      </c>
      <c r="Q665" s="24"/>
      <c r="R665" s="24">
        <f>I665*$T$7</f>
        <v>0.58990000000000009</v>
      </c>
      <c r="S665" s="26">
        <f>K665*$T$7</f>
        <v>0.35393999999999998</v>
      </c>
      <c r="T665" s="44"/>
      <c r="U665" s="27">
        <f>I665*$W$7</f>
        <v>1.7350000000000002E-4</v>
      </c>
      <c r="V665" s="27">
        <f>K665*$W$7</f>
        <v>1.041E-4</v>
      </c>
      <c r="W665" s="44"/>
      <c r="X665" s="24">
        <f>I665*$Z$7</f>
        <v>1.321029</v>
      </c>
      <c r="Y665" s="24">
        <f>K665*$Z$7</f>
        <v>0.79261739999999992</v>
      </c>
      <c r="Z665" s="44"/>
      <c r="AA665" s="24">
        <f>I665+O665+R665+U665+X665</f>
        <v>3.6721275000000002</v>
      </c>
      <c r="AB665" s="24">
        <f>K665+P665+S665+V665+Y665</f>
        <v>2.2032764999999994</v>
      </c>
      <c r="AC665" s="24">
        <f>AA665*$AE$7</f>
        <v>1.1016382499999999</v>
      </c>
      <c r="AD665" s="24">
        <f>AB665*$AE$7</f>
        <v>0.66098294999999985</v>
      </c>
      <c r="AE665" s="44"/>
      <c r="AF665" s="24">
        <f>(AA665+AC665)*$AH$7</f>
        <v>0.14321297249999998</v>
      </c>
      <c r="AG665" s="24">
        <f>(AB665+AD665)*$AH$7</f>
        <v>8.5927783499999966E-2</v>
      </c>
      <c r="AH665" s="44"/>
      <c r="AI665" s="116">
        <v>5.17</v>
      </c>
      <c r="AJ665" s="117">
        <v>3.1</v>
      </c>
      <c r="AK665" s="117">
        <f t="shared" si="251"/>
        <v>5.4285000000000005</v>
      </c>
      <c r="AL665" s="117">
        <f t="shared" si="252"/>
        <v>3.2550000000000003</v>
      </c>
      <c r="AM665" s="116">
        <f t="shared" si="253"/>
        <v>1.0857000000000001</v>
      </c>
      <c r="AN665" s="117">
        <f t="shared" si="253"/>
        <v>0.65100000000000013</v>
      </c>
      <c r="AO665" s="146"/>
      <c r="AP665" s="116">
        <f t="shared" si="254"/>
        <v>6.5142000000000007</v>
      </c>
      <c r="AQ665" s="117">
        <f t="shared" si="254"/>
        <v>3.9060000000000006</v>
      </c>
    </row>
    <row r="666" spans="1:43" ht="27.75" hidden="1" customHeight="1">
      <c r="A666" s="187"/>
      <c r="B666" s="182"/>
      <c r="C666" s="189"/>
      <c r="D666" s="31" t="s">
        <v>49</v>
      </c>
      <c r="E666" s="22">
        <v>20</v>
      </c>
      <c r="F666" s="22">
        <v>12</v>
      </c>
      <c r="G666" s="24">
        <f>$G$584</f>
        <v>4.1000000000000002E-2</v>
      </c>
      <c r="H666" s="24">
        <f t="shared" si="234"/>
        <v>0.82000000000000006</v>
      </c>
      <c r="I666" s="25"/>
      <c r="J666" s="24">
        <f t="shared" si="235"/>
        <v>0.49199999999999999</v>
      </c>
      <c r="K666" s="25"/>
      <c r="L666" s="24"/>
      <c r="M666" s="24"/>
      <c r="N666" s="24"/>
      <c r="O666" s="24"/>
      <c r="P666" s="24"/>
      <c r="Q666" s="24"/>
      <c r="R666" s="24"/>
      <c r="S666" s="26"/>
      <c r="T666" s="44"/>
      <c r="U666" s="27"/>
      <c r="V666" s="27"/>
      <c r="W666" s="44"/>
      <c r="X666" s="24"/>
      <c r="Y666" s="24"/>
      <c r="Z666" s="44"/>
      <c r="AA666" s="24"/>
      <c r="AB666" s="24"/>
      <c r="AC666" s="24"/>
      <c r="AD666" s="24"/>
      <c r="AE666" s="44"/>
      <c r="AF666" s="24"/>
      <c r="AG666" s="24"/>
      <c r="AH666" s="44"/>
      <c r="AI666" s="116"/>
      <c r="AJ666" s="117"/>
      <c r="AK666" s="117">
        <f t="shared" si="251"/>
        <v>0</v>
      </c>
      <c r="AL666" s="117">
        <f t="shared" si="252"/>
        <v>0</v>
      </c>
      <c r="AM666" s="116"/>
      <c r="AN666" s="117">
        <f t="shared" si="253"/>
        <v>0</v>
      </c>
      <c r="AO666" s="146"/>
      <c r="AP666" s="116">
        <f t="shared" si="254"/>
        <v>0</v>
      </c>
      <c r="AQ666" s="117">
        <f t="shared" si="254"/>
        <v>0</v>
      </c>
    </row>
    <row r="667" spans="1:43" ht="33.75" customHeight="1">
      <c r="A667" s="186" t="s">
        <v>886</v>
      </c>
      <c r="B667" s="181" t="s">
        <v>887</v>
      </c>
      <c r="C667" s="188" t="s">
        <v>178</v>
      </c>
      <c r="D667" s="31" t="s">
        <v>793</v>
      </c>
      <c r="E667" s="22">
        <v>10</v>
      </c>
      <c r="F667" s="22">
        <v>6</v>
      </c>
      <c r="G667" s="24">
        <f>$G$585</f>
        <v>6.0999999999999999E-2</v>
      </c>
      <c r="H667" s="24">
        <f t="shared" si="234"/>
        <v>0.61</v>
      </c>
      <c r="I667" s="25">
        <f>H667+H668</f>
        <v>1.2250000000000001</v>
      </c>
      <c r="J667" s="24">
        <f t="shared" si="235"/>
        <v>0.36599999999999999</v>
      </c>
      <c r="K667" s="25">
        <f>J667+J668</f>
        <v>0.73499999999999999</v>
      </c>
      <c r="L667" s="24"/>
      <c r="M667" s="24"/>
      <c r="N667" s="24"/>
      <c r="O667" s="24">
        <f>I667*$Q$7</f>
        <v>1.8374999999999999E-2</v>
      </c>
      <c r="P667" s="24">
        <f>K667*$Q$7</f>
        <v>1.1025E-2</v>
      </c>
      <c r="Q667" s="24"/>
      <c r="R667" s="24">
        <f>I667*$T$7</f>
        <v>0.41650000000000004</v>
      </c>
      <c r="S667" s="26">
        <f>K667*$T$7</f>
        <v>0.24990000000000001</v>
      </c>
      <c r="T667" s="44"/>
      <c r="U667" s="27">
        <f>I667*$W$7</f>
        <v>1.2250000000000002E-4</v>
      </c>
      <c r="V667" s="27">
        <f>K667*$W$7</f>
        <v>7.3499999999999998E-5</v>
      </c>
      <c r="W667" s="44"/>
      <c r="X667" s="24">
        <f>I667*$Z$7</f>
        <v>0.93271500000000007</v>
      </c>
      <c r="Y667" s="24">
        <f>K667*$Z$7</f>
        <v>0.55962899999999993</v>
      </c>
      <c r="Z667" s="44"/>
      <c r="AA667" s="24">
        <f>I667+O667+R667+U667+X667</f>
        <v>2.5927125000000002</v>
      </c>
      <c r="AB667" s="24">
        <f>K667+P667+S667+V667+Y667</f>
        <v>1.5556274999999999</v>
      </c>
      <c r="AC667" s="24">
        <f>AA667*$AE$7</f>
        <v>0.77781375000000008</v>
      </c>
      <c r="AD667" s="24">
        <f>AB667*$AE$7</f>
        <v>0.46668824999999997</v>
      </c>
      <c r="AE667" s="44"/>
      <c r="AF667" s="24">
        <f>(AA667+AC667)*$AH$7</f>
        <v>0.1011157875</v>
      </c>
      <c r="AG667" s="24">
        <f>(AB667+AD667)*$AH$7</f>
        <v>6.0669472499999988E-2</v>
      </c>
      <c r="AH667" s="44"/>
      <c r="AI667" s="116">
        <v>3.64</v>
      </c>
      <c r="AJ667" s="117">
        <v>2.1800000000000002</v>
      </c>
      <c r="AK667" s="117">
        <f t="shared" si="251"/>
        <v>3.8220000000000005</v>
      </c>
      <c r="AL667" s="117">
        <f t="shared" si="252"/>
        <v>2.2890000000000001</v>
      </c>
      <c r="AM667" s="116">
        <f t="shared" ref="AM667:AN678" si="255">AK667*$AO$7</f>
        <v>0.76440000000000019</v>
      </c>
      <c r="AN667" s="117">
        <f t="shared" si="253"/>
        <v>0.45780000000000004</v>
      </c>
      <c r="AO667" s="146"/>
      <c r="AP667" s="116">
        <f t="shared" si="254"/>
        <v>4.5864000000000011</v>
      </c>
      <c r="AQ667" s="117">
        <f t="shared" si="254"/>
        <v>2.7468000000000004</v>
      </c>
    </row>
    <row r="668" spans="1:43" ht="36" hidden="1" customHeight="1">
      <c r="A668" s="187"/>
      <c r="B668" s="182"/>
      <c r="C668" s="189"/>
      <c r="D668" s="31" t="s">
        <v>49</v>
      </c>
      <c r="E668" s="22">
        <v>15</v>
      </c>
      <c r="F668" s="22">
        <v>9</v>
      </c>
      <c r="G668" s="24">
        <f>$G$584</f>
        <v>4.1000000000000002E-2</v>
      </c>
      <c r="H668" s="24">
        <f t="shared" si="234"/>
        <v>0.61499999999999999</v>
      </c>
      <c r="I668" s="25"/>
      <c r="J668" s="24">
        <f t="shared" si="235"/>
        <v>0.36899999999999999</v>
      </c>
      <c r="K668" s="25"/>
      <c r="L668" s="24"/>
      <c r="M668" s="24"/>
      <c r="N668" s="24"/>
      <c r="O668" s="24"/>
      <c r="P668" s="24"/>
      <c r="Q668" s="24"/>
      <c r="R668" s="24"/>
      <c r="S668" s="26"/>
      <c r="T668" s="44"/>
      <c r="U668" s="27"/>
      <c r="V668" s="27"/>
      <c r="W668" s="44"/>
      <c r="X668" s="24"/>
      <c r="Y668" s="24"/>
      <c r="Z668" s="44"/>
      <c r="AA668" s="24"/>
      <c r="AB668" s="24"/>
      <c r="AC668" s="24"/>
      <c r="AD668" s="24"/>
      <c r="AE668" s="44"/>
      <c r="AF668" s="24"/>
      <c r="AG668" s="24"/>
      <c r="AH668" s="44"/>
      <c r="AI668" s="116"/>
      <c r="AJ668" s="117"/>
      <c r="AK668" s="117">
        <f t="shared" si="251"/>
        <v>0</v>
      </c>
      <c r="AL668" s="117">
        <f t="shared" si="252"/>
        <v>0</v>
      </c>
      <c r="AM668" s="116">
        <f t="shared" si="255"/>
        <v>0</v>
      </c>
      <c r="AN668" s="117"/>
      <c r="AO668" s="146"/>
      <c r="AP668" s="116">
        <f t="shared" si="254"/>
        <v>0</v>
      </c>
      <c r="AQ668" s="117"/>
    </row>
    <row r="669" spans="1:43" ht="30.75" customHeight="1">
      <c r="A669" s="186" t="s">
        <v>888</v>
      </c>
      <c r="B669" s="181" t="s">
        <v>889</v>
      </c>
      <c r="C669" s="188" t="s">
        <v>178</v>
      </c>
      <c r="D669" s="31" t="s">
        <v>793</v>
      </c>
      <c r="E669" s="22">
        <v>15</v>
      </c>
      <c r="F669" s="22">
        <v>9</v>
      </c>
      <c r="G669" s="24">
        <f>$G$585</f>
        <v>6.0999999999999999E-2</v>
      </c>
      <c r="H669" s="24">
        <f t="shared" si="234"/>
        <v>0.91500000000000004</v>
      </c>
      <c r="I669" s="25">
        <f>H669+H670</f>
        <v>1.9400000000000002</v>
      </c>
      <c r="J669" s="24">
        <f t="shared" si="235"/>
        <v>0.54899999999999993</v>
      </c>
      <c r="K669" s="25">
        <f>J669+J670</f>
        <v>1.1639999999999999</v>
      </c>
      <c r="L669" s="24"/>
      <c r="M669" s="24"/>
      <c r="N669" s="24"/>
      <c r="O669" s="24">
        <f>I669*$Q$7</f>
        <v>2.9100000000000001E-2</v>
      </c>
      <c r="P669" s="24">
        <f>K669*$Q$7</f>
        <v>1.746E-2</v>
      </c>
      <c r="Q669" s="24"/>
      <c r="R669" s="24">
        <f>I669*$T$7</f>
        <v>0.65960000000000008</v>
      </c>
      <c r="S669" s="26">
        <f>K669*$T$7</f>
        <v>0.39576</v>
      </c>
      <c r="T669" s="44"/>
      <c r="U669" s="27">
        <f>I669*$W$7</f>
        <v>1.9400000000000003E-4</v>
      </c>
      <c r="V669" s="27">
        <f>K669*$W$7</f>
        <v>1.164E-4</v>
      </c>
      <c r="W669" s="44"/>
      <c r="X669" s="24">
        <f>I669*$Z$7</f>
        <v>1.4771160000000001</v>
      </c>
      <c r="Y669" s="24">
        <f>K669*$Z$7</f>
        <v>0.88626959999999988</v>
      </c>
      <c r="Z669" s="44"/>
      <c r="AA669" s="24">
        <f>I669+O669+R669+U669+X669</f>
        <v>4.1060100000000004</v>
      </c>
      <c r="AB669" s="24">
        <f>K669+P669+S669+V669+Y669</f>
        <v>2.463606</v>
      </c>
      <c r="AC669" s="24">
        <f>AA669*$AE$7</f>
        <v>1.231803</v>
      </c>
      <c r="AD669" s="24">
        <f>AB669*$AE$7</f>
        <v>0.73908180000000001</v>
      </c>
      <c r="AE669" s="44"/>
      <c r="AF669" s="24">
        <f>(AA669+AC669)*$AH$7</f>
        <v>0.16013439000000002</v>
      </c>
      <c r="AG669" s="24">
        <f>(AB669+AD669)*$AH$7</f>
        <v>9.6080633999999998E-2</v>
      </c>
      <c r="AH669" s="44"/>
      <c r="AI669" s="116">
        <v>5.78</v>
      </c>
      <c r="AJ669" s="117">
        <v>3.47</v>
      </c>
      <c r="AK669" s="117">
        <f t="shared" si="251"/>
        <v>6.0690000000000008</v>
      </c>
      <c r="AL669" s="117">
        <f t="shared" si="252"/>
        <v>3.6435000000000004</v>
      </c>
      <c r="AM669" s="116">
        <f t="shared" si="255"/>
        <v>1.2138000000000002</v>
      </c>
      <c r="AN669" s="117">
        <f t="shared" si="255"/>
        <v>0.72870000000000013</v>
      </c>
      <c r="AO669" s="146"/>
      <c r="AP669" s="116">
        <f t="shared" si="254"/>
        <v>7.2828000000000008</v>
      </c>
      <c r="AQ669" s="117">
        <f t="shared" si="254"/>
        <v>4.3722000000000003</v>
      </c>
    </row>
    <row r="670" spans="1:43" ht="27" hidden="1" customHeight="1">
      <c r="A670" s="187"/>
      <c r="B670" s="182"/>
      <c r="C670" s="189"/>
      <c r="D670" s="31" t="s">
        <v>49</v>
      </c>
      <c r="E670" s="22">
        <v>25</v>
      </c>
      <c r="F670" s="22">
        <v>15</v>
      </c>
      <c r="G670" s="24">
        <f>$G$584</f>
        <v>4.1000000000000002E-2</v>
      </c>
      <c r="H670" s="24">
        <f t="shared" si="234"/>
        <v>1.0250000000000001</v>
      </c>
      <c r="I670" s="25"/>
      <c r="J670" s="24">
        <f t="shared" si="235"/>
        <v>0.61499999999999999</v>
      </c>
      <c r="K670" s="25"/>
      <c r="L670" s="24"/>
      <c r="M670" s="24"/>
      <c r="N670" s="24"/>
      <c r="O670" s="24"/>
      <c r="P670" s="24"/>
      <c r="Q670" s="24"/>
      <c r="R670" s="24"/>
      <c r="S670" s="26"/>
      <c r="T670" s="44"/>
      <c r="U670" s="27"/>
      <c r="V670" s="27"/>
      <c r="W670" s="44"/>
      <c r="X670" s="24"/>
      <c r="Y670" s="24"/>
      <c r="Z670" s="44"/>
      <c r="AA670" s="24"/>
      <c r="AB670" s="24"/>
      <c r="AC670" s="24"/>
      <c r="AD670" s="24"/>
      <c r="AE670" s="44"/>
      <c r="AF670" s="24"/>
      <c r="AG670" s="24"/>
      <c r="AH670" s="44"/>
      <c r="AI670" s="116"/>
      <c r="AJ670" s="117"/>
      <c r="AK670" s="117">
        <f t="shared" si="251"/>
        <v>0</v>
      </c>
      <c r="AL670" s="117">
        <f t="shared" si="252"/>
        <v>0</v>
      </c>
      <c r="AM670" s="116">
        <f t="shared" si="255"/>
        <v>0</v>
      </c>
      <c r="AN670" s="117">
        <f t="shared" si="255"/>
        <v>0</v>
      </c>
      <c r="AO670" s="146"/>
      <c r="AP670" s="116">
        <f t="shared" si="254"/>
        <v>0</v>
      </c>
      <c r="AQ670" s="117">
        <f t="shared" si="254"/>
        <v>0</v>
      </c>
    </row>
    <row r="671" spans="1:43" ht="26.25" customHeight="1">
      <c r="A671" s="114" t="s">
        <v>890</v>
      </c>
      <c r="B671" s="30" t="s">
        <v>891</v>
      </c>
      <c r="C671" s="115" t="s">
        <v>178</v>
      </c>
      <c r="D671" s="31" t="s">
        <v>49</v>
      </c>
      <c r="E671" s="22">
        <v>10</v>
      </c>
      <c r="F671" s="22">
        <v>6</v>
      </c>
      <c r="G671" s="24">
        <f>$G$584</f>
        <v>4.1000000000000002E-2</v>
      </c>
      <c r="H671" s="24">
        <f t="shared" ref="H671:H731" si="256">E671*G671</f>
        <v>0.41000000000000003</v>
      </c>
      <c r="I671" s="25">
        <f>H671</f>
        <v>0.41000000000000003</v>
      </c>
      <c r="J671" s="24">
        <f t="shared" ref="J671:J734" si="257">F671*G671</f>
        <v>0.246</v>
      </c>
      <c r="K671" s="25">
        <f>J671</f>
        <v>0.246</v>
      </c>
      <c r="L671" s="24"/>
      <c r="M671" s="24"/>
      <c r="N671" s="24"/>
      <c r="O671" s="24">
        <f>I671*$Q$7</f>
        <v>6.1500000000000001E-3</v>
      </c>
      <c r="P671" s="24">
        <f>K671*$Q$7</f>
        <v>3.6899999999999997E-3</v>
      </c>
      <c r="Q671" s="24"/>
      <c r="R671" s="24">
        <f>I671*$T$7</f>
        <v>0.13940000000000002</v>
      </c>
      <c r="S671" s="26">
        <f>K671*$T$7</f>
        <v>8.3640000000000006E-2</v>
      </c>
      <c r="T671" s="44"/>
      <c r="U671" s="27">
        <f>I671*$W$7</f>
        <v>4.1000000000000007E-5</v>
      </c>
      <c r="V671" s="27">
        <f>K671*$W$7</f>
        <v>2.4600000000000002E-5</v>
      </c>
      <c r="W671" s="44"/>
      <c r="X671" s="24">
        <f>I671*$Z$7</f>
        <v>0.31217400000000001</v>
      </c>
      <c r="Y671" s="24">
        <f>K671*$Z$7</f>
        <v>0.18730439999999998</v>
      </c>
      <c r="Z671" s="44"/>
      <c r="AA671" s="24">
        <f>I671+O671+R671+U671+X671</f>
        <v>0.8677649999999999</v>
      </c>
      <c r="AB671" s="24">
        <f>K671+P671+S671+V671+Y671</f>
        <v>0.52065899999999998</v>
      </c>
      <c r="AC671" s="24">
        <f>AA671*$AE$7</f>
        <v>0.26032949999999994</v>
      </c>
      <c r="AD671" s="24">
        <f>AB671*$AE$7</f>
        <v>0.15619769999999999</v>
      </c>
      <c r="AE671" s="44"/>
      <c r="AF671" s="24">
        <f>(AA671+AC671)*$AH$7</f>
        <v>3.3842834999999995E-2</v>
      </c>
      <c r="AG671" s="24">
        <f>(AB671+AD671)*$AH$7</f>
        <v>2.0305700999999999E-2</v>
      </c>
      <c r="AH671" s="44"/>
      <c r="AI671" s="116">
        <v>1.22</v>
      </c>
      <c r="AJ671" s="117">
        <v>0.74</v>
      </c>
      <c r="AK671" s="117">
        <f t="shared" si="251"/>
        <v>1.2809999999999999</v>
      </c>
      <c r="AL671" s="117">
        <f t="shared" si="252"/>
        <v>0.77700000000000002</v>
      </c>
      <c r="AM671" s="116">
        <f t="shared" si="255"/>
        <v>0.25619999999999998</v>
      </c>
      <c r="AN671" s="117">
        <f t="shared" si="255"/>
        <v>0.15540000000000001</v>
      </c>
      <c r="AO671" s="146"/>
      <c r="AP671" s="116">
        <f t="shared" si="254"/>
        <v>1.5371999999999999</v>
      </c>
      <c r="AQ671" s="117">
        <f t="shared" si="254"/>
        <v>0.93240000000000001</v>
      </c>
    </row>
    <row r="672" spans="1:43" ht="53.25" customHeight="1">
      <c r="A672" s="186" t="s">
        <v>892</v>
      </c>
      <c r="B672" s="181" t="s">
        <v>893</v>
      </c>
      <c r="C672" s="188" t="s">
        <v>178</v>
      </c>
      <c r="D672" s="31" t="s">
        <v>793</v>
      </c>
      <c r="E672" s="22">
        <v>35</v>
      </c>
      <c r="F672" s="22">
        <v>21</v>
      </c>
      <c r="G672" s="24">
        <f>$G$585</f>
        <v>6.0999999999999999E-2</v>
      </c>
      <c r="H672" s="24">
        <f t="shared" si="256"/>
        <v>2.1349999999999998</v>
      </c>
      <c r="I672" s="25">
        <f>H672+H673</f>
        <v>3.16</v>
      </c>
      <c r="J672" s="24">
        <f t="shared" si="257"/>
        <v>1.2809999999999999</v>
      </c>
      <c r="K672" s="25">
        <f>J672+J673</f>
        <v>1.8959999999999999</v>
      </c>
      <c r="L672" s="24"/>
      <c r="M672" s="24"/>
      <c r="N672" s="24"/>
      <c r="O672" s="24">
        <f>I672*$Q$7</f>
        <v>4.7399999999999998E-2</v>
      </c>
      <c r="P672" s="24">
        <f>K672*$Q$7</f>
        <v>2.8439999999999997E-2</v>
      </c>
      <c r="Q672" s="24"/>
      <c r="R672" s="24">
        <f>I672*$T$7</f>
        <v>1.0744</v>
      </c>
      <c r="S672" s="26">
        <f>K672*$T$7</f>
        <v>0.64463999999999999</v>
      </c>
      <c r="T672" s="44"/>
      <c r="U672" s="27">
        <f>I672*$W$7</f>
        <v>3.1600000000000004E-4</v>
      </c>
      <c r="V672" s="27">
        <f>K672*$W$7</f>
        <v>1.896E-4</v>
      </c>
      <c r="W672" s="44"/>
      <c r="X672" s="24">
        <f>I672*$Z$7</f>
        <v>2.4060239999999999</v>
      </c>
      <c r="Y672" s="24">
        <f>K672*$Z$7</f>
        <v>1.4436144</v>
      </c>
      <c r="Z672" s="44"/>
      <c r="AA672" s="24">
        <f>I672+O672+R672+U672+X672</f>
        <v>6.6881400000000006</v>
      </c>
      <c r="AB672" s="24">
        <f>K672+P672+S672+V672+Y672</f>
        <v>4.0128839999999997</v>
      </c>
      <c r="AC672" s="24">
        <f>AA672*$AE$7</f>
        <v>2.0064420000000003</v>
      </c>
      <c r="AD672" s="24">
        <f>AB672*$AE$7</f>
        <v>1.2038651999999999</v>
      </c>
      <c r="AE672" s="44"/>
      <c r="AF672" s="24">
        <f>(AA672+AC672)*$AH$7</f>
        <v>0.26083746000000002</v>
      </c>
      <c r="AG672" s="24">
        <f>(AB672+AD672)*$AH$7</f>
        <v>0.15650247599999997</v>
      </c>
      <c r="AH672" s="44"/>
      <c r="AI672" s="116">
        <v>9.41</v>
      </c>
      <c r="AJ672" s="117">
        <v>5.64</v>
      </c>
      <c r="AK672" s="117">
        <f t="shared" si="251"/>
        <v>9.8805000000000014</v>
      </c>
      <c r="AL672" s="117">
        <f t="shared" si="252"/>
        <v>5.9219999999999997</v>
      </c>
      <c r="AM672" s="116">
        <f t="shared" si="255"/>
        <v>1.9761000000000004</v>
      </c>
      <c r="AN672" s="117">
        <f t="shared" si="255"/>
        <v>1.1843999999999999</v>
      </c>
      <c r="AO672" s="146"/>
      <c r="AP672" s="116">
        <f t="shared" si="254"/>
        <v>11.856600000000002</v>
      </c>
      <c r="AQ672" s="117">
        <f t="shared" si="254"/>
        <v>7.1063999999999998</v>
      </c>
    </row>
    <row r="673" spans="1:43" ht="24.75" hidden="1" customHeight="1">
      <c r="A673" s="187"/>
      <c r="B673" s="182"/>
      <c r="C673" s="189"/>
      <c r="D673" s="31" t="s">
        <v>49</v>
      </c>
      <c r="E673" s="22">
        <v>25</v>
      </c>
      <c r="F673" s="22">
        <v>15</v>
      </c>
      <c r="G673" s="24">
        <f>$G$584</f>
        <v>4.1000000000000002E-2</v>
      </c>
      <c r="H673" s="24">
        <f t="shared" si="256"/>
        <v>1.0250000000000001</v>
      </c>
      <c r="I673" s="25"/>
      <c r="J673" s="24">
        <f t="shared" si="257"/>
        <v>0.61499999999999999</v>
      </c>
      <c r="K673" s="25"/>
      <c r="L673" s="24"/>
      <c r="M673" s="24"/>
      <c r="N673" s="24"/>
      <c r="O673" s="24"/>
      <c r="P673" s="24"/>
      <c r="Q673" s="24"/>
      <c r="R673" s="24"/>
      <c r="S673" s="26"/>
      <c r="T673" s="44"/>
      <c r="U673" s="27"/>
      <c r="V673" s="27"/>
      <c r="W673" s="44"/>
      <c r="X673" s="24"/>
      <c r="Y673" s="24"/>
      <c r="Z673" s="44"/>
      <c r="AA673" s="24"/>
      <c r="AB673" s="24"/>
      <c r="AC673" s="24"/>
      <c r="AD673" s="24"/>
      <c r="AE673" s="44"/>
      <c r="AF673" s="24"/>
      <c r="AG673" s="24"/>
      <c r="AH673" s="44"/>
      <c r="AI673" s="116"/>
      <c r="AJ673" s="117"/>
      <c r="AK673" s="117">
        <f t="shared" si="251"/>
        <v>0</v>
      </c>
      <c r="AL673" s="117">
        <f t="shared" si="252"/>
        <v>0</v>
      </c>
      <c r="AM673" s="116">
        <f t="shared" si="255"/>
        <v>0</v>
      </c>
      <c r="AN673" s="117">
        <f t="shared" si="255"/>
        <v>0</v>
      </c>
      <c r="AO673" s="146"/>
      <c r="AP673" s="116"/>
      <c r="AQ673" s="117">
        <f t="shared" ref="AQ673:AQ678" si="258">AL673+AN673</f>
        <v>0</v>
      </c>
    </row>
    <row r="674" spans="1:43" ht="33" customHeight="1">
      <c r="A674" s="186" t="s">
        <v>894</v>
      </c>
      <c r="B674" s="181" t="s">
        <v>895</v>
      </c>
      <c r="C674" s="188" t="s">
        <v>178</v>
      </c>
      <c r="D674" s="31" t="s">
        <v>793</v>
      </c>
      <c r="E674" s="22">
        <v>7</v>
      </c>
      <c r="F674" s="22">
        <v>4</v>
      </c>
      <c r="G674" s="24">
        <f>$G$585</f>
        <v>6.0999999999999999E-2</v>
      </c>
      <c r="H674" s="24">
        <f t="shared" si="256"/>
        <v>0.42699999999999999</v>
      </c>
      <c r="I674" s="25">
        <f>H674+H675</f>
        <v>0.83699999999999997</v>
      </c>
      <c r="J674" s="24">
        <f t="shared" si="257"/>
        <v>0.24399999999999999</v>
      </c>
      <c r="K674" s="25">
        <f>J674+J675</f>
        <v>0.49</v>
      </c>
      <c r="L674" s="24"/>
      <c r="M674" s="24"/>
      <c r="N674" s="24"/>
      <c r="O674" s="24">
        <f>I674*$Q$7</f>
        <v>1.2554999999999998E-2</v>
      </c>
      <c r="P674" s="24">
        <f>K674*$Q$7</f>
        <v>7.3499999999999998E-3</v>
      </c>
      <c r="Q674" s="24"/>
      <c r="R674" s="24">
        <f>I674*$T$7</f>
        <v>0.28458</v>
      </c>
      <c r="S674" s="26">
        <f>K674*$T$7</f>
        <v>0.1666</v>
      </c>
      <c r="T674" s="44"/>
      <c r="U674" s="27">
        <f>I674*$W$7</f>
        <v>8.3700000000000002E-5</v>
      </c>
      <c r="V674" s="27">
        <f>K674*$W$7</f>
        <v>4.8999999999999998E-5</v>
      </c>
      <c r="W674" s="44"/>
      <c r="X674" s="24">
        <f>I674*$Z$7</f>
        <v>0.63729179999999996</v>
      </c>
      <c r="Y674" s="24">
        <f>K674*$Z$7</f>
        <v>0.37308599999999997</v>
      </c>
      <c r="Z674" s="44"/>
      <c r="AA674" s="24">
        <f>I674+O674+R674+U674+X674</f>
        <v>1.7715104999999998</v>
      </c>
      <c r="AB674" s="24">
        <f>K674+P674+S674+V674+Y674</f>
        <v>1.037085</v>
      </c>
      <c r="AC674" s="24">
        <f>AA674*$AE$7</f>
        <v>0.53145314999999993</v>
      </c>
      <c r="AD674" s="24">
        <f>AB674*$AE$7</f>
        <v>0.3111255</v>
      </c>
      <c r="AE674" s="44"/>
      <c r="AF674" s="24">
        <f>(AA674+AC674)*$AH$7</f>
        <v>6.908890949999999E-2</v>
      </c>
      <c r="AG674" s="24">
        <f>(AB674+AD674)*$AH$7</f>
        <v>4.0446314999999997E-2</v>
      </c>
      <c r="AH674" s="44"/>
      <c r="AI674" s="116">
        <v>2.4900000000000002</v>
      </c>
      <c r="AJ674" s="117">
        <v>1.46</v>
      </c>
      <c r="AK674" s="117">
        <f t="shared" si="251"/>
        <v>2.6145000000000005</v>
      </c>
      <c r="AL674" s="117">
        <f t="shared" si="252"/>
        <v>1.5329999999999999</v>
      </c>
      <c r="AM674" s="116">
        <f t="shared" si="255"/>
        <v>0.52290000000000014</v>
      </c>
      <c r="AN674" s="117">
        <f t="shared" si="255"/>
        <v>0.30659999999999998</v>
      </c>
      <c r="AO674" s="146"/>
      <c r="AP674" s="116">
        <f t="shared" ref="AP674:AP680" si="259">AK674+AM674</f>
        <v>3.1374000000000004</v>
      </c>
      <c r="AQ674" s="117">
        <f t="shared" si="258"/>
        <v>1.8395999999999999</v>
      </c>
    </row>
    <row r="675" spans="1:43" ht="51.75" hidden="1" customHeight="1">
      <c r="A675" s="187"/>
      <c r="B675" s="182"/>
      <c r="C675" s="189"/>
      <c r="D675" s="31" t="s">
        <v>49</v>
      </c>
      <c r="E675" s="22">
        <v>10</v>
      </c>
      <c r="F675" s="22">
        <v>6</v>
      </c>
      <c r="G675" s="24">
        <f>$G$584</f>
        <v>4.1000000000000002E-2</v>
      </c>
      <c r="H675" s="24">
        <f t="shared" si="256"/>
        <v>0.41000000000000003</v>
      </c>
      <c r="I675" s="25"/>
      <c r="J675" s="24">
        <f t="shared" si="257"/>
        <v>0.246</v>
      </c>
      <c r="K675" s="25"/>
      <c r="L675" s="24"/>
      <c r="M675" s="24"/>
      <c r="N675" s="24"/>
      <c r="O675" s="24"/>
      <c r="P675" s="24"/>
      <c r="Q675" s="24"/>
      <c r="R675" s="24"/>
      <c r="S675" s="26"/>
      <c r="T675" s="44"/>
      <c r="U675" s="27"/>
      <c r="V675" s="27"/>
      <c r="W675" s="44"/>
      <c r="X675" s="24"/>
      <c r="Y675" s="24"/>
      <c r="Z675" s="44"/>
      <c r="AA675" s="24"/>
      <c r="AB675" s="24"/>
      <c r="AC675" s="24"/>
      <c r="AD675" s="24"/>
      <c r="AE675" s="44"/>
      <c r="AF675" s="24"/>
      <c r="AG675" s="24"/>
      <c r="AH675" s="44"/>
      <c r="AI675" s="116"/>
      <c r="AJ675" s="117"/>
      <c r="AK675" s="117">
        <f t="shared" si="251"/>
        <v>0</v>
      </c>
      <c r="AL675" s="117">
        <f t="shared" si="252"/>
        <v>0</v>
      </c>
      <c r="AM675" s="116">
        <f t="shared" si="255"/>
        <v>0</v>
      </c>
      <c r="AN675" s="117">
        <f t="shared" si="255"/>
        <v>0</v>
      </c>
      <c r="AO675" s="146"/>
      <c r="AP675" s="116">
        <f t="shared" si="259"/>
        <v>0</v>
      </c>
      <c r="AQ675" s="117">
        <f t="shared" si="258"/>
        <v>0</v>
      </c>
    </row>
    <row r="676" spans="1:43" ht="33" customHeight="1">
      <c r="A676" s="186" t="s">
        <v>896</v>
      </c>
      <c r="B676" s="181" t="s">
        <v>897</v>
      </c>
      <c r="C676" s="188" t="s">
        <v>178</v>
      </c>
      <c r="D676" s="31" t="s">
        <v>793</v>
      </c>
      <c r="E676" s="22">
        <v>10</v>
      </c>
      <c r="F676" s="22">
        <v>6</v>
      </c>
      <c r="G676" s="24">
        <f>$G$585</f>
        <v>6.0999999999999999E-2</v>
      </c>
      <c r="H676" s="24">
        <f t="shared" si="256"/>
        <v>0.61</v>
      </c>
      <c r="I676" s="25">
        <f>H676+H677</f>
        <v>1.4300000000000002</v>
      </c>
      <c r="J676" s="24">
        <f t="shared" si="257"/>
        <v>0.36599999999999999</v>
      </c>
      <c r="K676" s="25">
        <f>J676+J677</f>
        <v>0.85799999999999998</v>
      </c>
      <c r="L676" s="24"/>
      <c r="M676" s="24"/>
      <c r="N676" s="24"/>
      <c r="O676" s="24">
        <f>I676*$Q$7</f>
        <v>2.145E-2</v>
      </c>
      <c r="P676" s="24">
        <f>K676*$Q$7</f>
        <v>1.2869999999999999E-2</v>
      </c>
      <c r="Q676" s="24"/>
      <c r="R676" s="24">
        <f>I676*$T$7</f>
        <v>0.48620000000000008</v>
      </c>
      <c r="S676" s="26">
        <f>K676*$T$7</f>
        <v>0.29172000000000003</v>
      </c>
      <c r="T676" s="44"/>
      <c r="U676" s="27">
        <f>I676*$W$7</f>
        <v>1.4300000000000003E-4</v>
      </c>
      <c r="V676" s="27">
        <f>K676*$W$7</f>
        <v>8.5799999999999998E-5</v>
      </c>
      <c r="W676" s="44"/>
      <c r="X676" s="24">
        <f>I676*$Z$7</f>
        <v>1.088802</v>
      </c>
      <c r="Y676" s="24">
        <f>K676*$Z$7</f>
        <v>0.65328120000000001</v>
      </c>
      <c r="Z676" s="44"/>
      <c r="AA676" s="24">
        <f>I676+O676+R676+U676+X676</f>
        <v>3.0265950000000004</v>
      </c>
      <c r="AB676" s="24">
        <f>K676+P676+S676+V676+Y676</f>
        <v>1.815957</v>
      </c>
      <c r="AC676" s="24">
        <f>AA676*$AE$7</f>
        <v>0.90797850000000002</v>
      </c>
      <c r="AD676" s="24">
        <f>AB676*$AE$7</f>
        <v>0.54478709999999997</v>
      </c>
      <c r="AE676" s="44"/>
      <c r="AF676" s="24">
        <f>(AA676+AC676)*$AH$7</f>
        <v>0.11803720500000001</v>
      </c>
      <c r="AG676" s="24">
        <f>(AB676+AD676)*$AH$7</f>
        <v>7.0822322999999993E-2</v>
      </c>
      <c r="AH676" s="44"/>
      <c r="AI676" s="116">
        <v>4.25</v>
      </c>
      <c r="AJ676" s="117">
        <v>2.5499999999999998</v>
      </c>
      <c r="AK676" s="117">
        <f t="shared" si="251"/>
        <v>4.4625000000000004</v>
      </c>
      <c r="AL676" s="117">
        <f t="shared" si="252"/>
        <v>2.6774999999999998</v>
      </c>
      <c r="AM676" s="116">
        <f t="shared" si="255"/>
        <v>0.89250000000000007</v>
      </c>
      <c r="AN676" s="117">
        <f t="shared" si="255"/>
        <v>0.53549999999999998</v>
      </c>
      <c r="AO676" s="146"/>
      <c r="AP676" s="116">
        <f t="shared" si="259"/>
        <v>5.3550000000000004</v>
      </c>
      <c r="AQ676" s="117">
        <f t="shared" si="258"/>
        <v>3.2129999999999996</v>
      </c>
    </row>
    <row r="677" spans="1:43" ht="0.75" customHeight="1">
      <c r="A677" s="187"/>
      <c r="B677" s="182"/>
      <c r="C677" s="189"/>
      <c r="D677" s="31" t="s">
        <v>49</v>
      </c>
      <c r="E677" s="22">
        <v>20</v>
      </c>
      <c r="F677" s="22">
        <v>12</v>
      </c>
      <c r="G677" s="24">
        <f>$G$584</f>
        <v>4.1000000000000002E-2</v>
      </c>
      <c r="H677" s="24">
        <f t="shared" si="256"/>
        <v>0.82000000000000006</v>
      </c>
      <c r="I677" s="25"/>
      <c r="J677" s="24">
        <f t="shared" si="257"/>
        <v>0.49199999999999999</v>
      </c>
      <c r="K677" s="25"/>
      <c r="L677" s="24"/>
      <c r="M677" s="24"/>
      <c r="N677" s="24"/>
      <c r="O677" s="24"/>
      <c r="P677" s="24"/>
      <c r="Q677" s="24"/>
      <c r="R677" s="24"/>
      <c r="S677" s="26"/>
      <c r="T677" s="44"/>
      <c r="U677" s="27"/>
      <c r="V677" s="27"/>
      <c r="W677" s="44"/>
      <c r="X677" s="24"/>
      <c r="Y677" s="24"/>
      <c r="Z677" s="44"/>
      <c r="AA677" s="24"/>
      <c r="AB677" s="24"/>
      <c r="AC677" s="24"/>
      <c r="AD677" s="24"/>
      <c r="AE677" s="44"/>
      <c r="AF677" s="24"/>
      <c r="AG677" s="24"/>
      <c r="AH677" s="44"/>
      <c r="AI677" s="116"/>
      <c r="AJ677" s="117"/>
      <c r="AK677" s="117">
        <f t="shared" si="251"/>
        <v>0</v>
      </c>
      <c r="AL677" s="117">
        <f t="shared" si="252"/>
        <v>0</v>
      </c>
      <c r="AM677" s="116">
        <f t="shared" si="255"/>
        <v>0</v>
      </c>
      <c r="AN677" s="117">
        <f t="shared" si="255"/>
        <v>0</v>
      </c>
      <c r="AO677" s="146"/>
      <c r="AP677" s="116">
        <f t="shared" si="259"/>
        <v>0</v>
      </c>
      <c r="AQ677" s="117">
        <f t="shared" si="258"/>
        <v>0</v>
      </c>
    </row>
    <row r="678" spans="1:43" ht="39">
      <c r="A678" s="186" t="s">
        <v>898</v>
      </c>
      <c r="B678" s="181" t="s">
        <v>899</v>
      </c>
      <c r="C678" s="188" t="s">
        <v>178</v>
      </c>
      <c r="D678" s="31" t="s">
        <v>793</v>
      </c>
      <c r="E678" s="22">
        <v>15</v>
      </c>
      <c r="F678" s="22">
        <v>9</v>
      </c>
      <c r="G678" s="24">
        <f>$G$585</f>
        <v>6.0999999999999999E-2</v>
      </c>
      <c r="H678" s="24">
        <f t="shared" si="256"/>
        <v>0.91500000000000004</v>
      </c>
      <c r="I678" s="25">
        <f>H678+H679</f>
        <v>1.9400000000000002</v>
      </c>
      <c r="J678" s="24">
        <f t="shared" si="257"/>
        <v>0.54899999999999993</v>
      </c>
      <c r="K678" s="25">
        <f>J678+J679</f>
        <v>1.1639999999999999</v>
      </c>
      <c r="L678" s="24"/>
      <c r="M678" s="24"/>
      <c r="N678" s="24"/>
      <c r="O678" s="24">
        <f>I678*$Q$7</f>
        <v>2.9100000000000001E-2</v>
      </c>
      <c r="P678" s="24">
        <f>K678*$Q$7</f>
        <v>1.746E-2</v>
      </c>
      <c r="Q678" s="24"/>
      <c r="R678" s="24">
        <f>I678*$T$7</f>
        <v>0.65960000000000008</v>
      </c>
      <c r="S678" s="26">
        <f>K678*$T$7</f>
        <v>0.39576</v>
      </c>
      <c r="T678" s="44"/>
      <c r="U678" s="27">
        <f>I678*$W$7</f>
        <v>1.9400000000000003E-4</v>
      </c>
      <c r="V678" s="27">
        <f>K678*$W$7</f>
        <v>1.164E-4</v>
      </c>
      <c r="W678" s="44"/>
      <c r="X678" s="24">
        <f>I678*$Z$7</f>
        <v>1.4771160000000001</v>
      </c>
      <c r="Y678" s="24">
        <f>K678*$Z$7</f>
        <v>0.88626959999999988</v>
      </c>
      <c r="Z678" s="44"/>
      <c r="AA678" s="24">
        <f>I678+O678+R678+U678+X678</f>
        <v>4.1060100000000004</v>
      </c>
      <c r="AB678" s="24">
        <f>K678+P678+S678+V678+Y678</f>
        <v>2.463606</v>
      </c>
      <c r="AC678" s="24">
        <f>AA678*$AE$7</f>
        <v>1.231803</v>
      </c>
      <c r="AD678" s="24">
        <f>AB678*$AE$7</f>
        <v>0.73908180000000001</v>
      </c>
      <c r="AE678" s="44"/>
      <c r="AF678" s="24">
        <f>(AA678+AC678)*$AH$7</f>
        <v>0.16013439000000002</v>
      </c>
      <c r="AG678" s="24">
        <f>(AB678+AD678)*$AH$7</f>
        <v>9.6080633999999998E-2</v>
      </c>
      <c r="AH678" s="44"/>
      <c r="AI678" s="116">
        <v>5.78</v>
      </c>
      <c r="AJ678" s="117">
        <v>3.47</v>
      </c>
      <c r="AK678" s="117">
        <f t="shared" si="251"/>
        <v>6.0690000000000008</v>
      </c>
      <c r="AL678" s="117">
        <f t="shared" si="252"/>
        <v>3.6435000000000004</v>
      </c>
      <c r="AM678" s="116">
        <f t="shared" si="255"/>
        <v>1.2138000000000002</v>
      </c>
      <c r="AN678" s="117">
        <f t="shared" si="255"/>
        <v>0.72870000000000013</v>
      </c>
      <c r="AO678" s="146"/>
      <c r="AP678" s="116">
        <f t="shared" si="259"/>
        <v>7.2828000000000008</v>
      </c>
      <c r="AQ678" s="117">
        <f t="shared" si="258"/>
        <v>4.3722000000000003</v>
      </c>
    </row>
    <row r="679" spans="1:43" ht="51.75" hidden="1" customHeight="1">
      <c r="A679" s="187"/>
      <c r="B679" s="182"/>
      <c r="C679" s="189"/>
      <c r="D679" s="31" t="s">
        <v>49</v>
      </c>
      <c r="E679" s="22">
        <v>25</v>
      </c>
      <c r="F679" s="22">
        <v>15</v>
      </c>
      <c r="G679" s="24">
        <f>$G$584</f>
        <v>4.1000000000000002E-2</v>
      </c>
      <c r="H679" s="24">
        <f t="shared" si="256"/>
        <v>1.0250000000000001</v>
      </c>
      <c r="I679" s="25"/>
      <c r="J679" s="24">
        <f t="shared" si="257"/>
        <v>0.61499999999999999</v>
      </c>
      <c r="K679" s="25"/>
      <c r="L679" s="24"/>
      <c r="M679" s="24"/>
      <c r="N679" s="24"/>
      <c r="O679" s="24"/>
      <c r="P679" s="24"/>
      <c r="Q679" s="24"/>
      <c r="R679" s="24"/>
      <c r="S679" s="26"/>
      <c r="T679" s="44"/>
      <c r="U679" s="27"/>
      <c r="V679" s="27"/>
      <c r="W679" s="44"/>
      <c r="X679" s="24"/>
      <c r="Y679" s="24"/>
      <c r="Z679" s="44"/>
      <c r="AA679" s="24"/>
      <c r="AB679" s="24"/>
      <c r="AC679" s="24"/>
      <c r="AD679" s="24"/>
      <c r="AE679" s="44"/>
      <c r="AF679" s="24"/>
      <c r="AG679" s="24"/>
      <c r="AH679" s="44"/>
      <c r="AI679" s="116"/>
      <c r="AJ679" s="117"/>
      <c r="AK679" s="117">
        <f t="shared" si="251"/>
        <v>0</v>
      </c>
      <c r="AL679" s="117">
        <f t="shared" si="252"/>
        <v>0</v>
      </c>
      <c r="AM679" s="116"/>
      <c r="AN679" s="117"/>
      <c r="AO679" s="146"/>
      <c r="AP679" s="116">
        <f t="shared" si="259"/>
        <v>0</v>
      </c>
      <c r="AQ679" s="117"/>
    </row>
    <row r="680" spans="1:43" ht="38.25" customHeight="1">
      <c r="A680" s="186" t="s">
        <v>900</v>
      </c>
      <c r="B680" s="181" t="s">
        <v>901</v>
      </c>
      <c r="C680" s="188" t="s">
        <v>178</v>
      </c>
      <c r="D680" s="31" t="s">
        <v>793</v>
      </c>
      <c r="E680" s="22">
        <v>15</v>
      </c>
      <c r="F680" s="22">
        <v>9</v>
      </c>
      <c r="G680" s="24">
        <f>$G$585</f>
        <v>6.0999999999999999E-2</v>
      </c>
      <c r="H680" s="24">
        <f t="shared" si="256"/>
        <v>0.91500000000000004</v>
      </c>
      <c r="I680" s="25">
        <f>H680+H681</f>
        <v>1.9400000000000002</v>
      </c>
      <c r="J680" s="24">
        <f t="shared" si="257"/>
        <v>0.54899999999999993</v>
      </c>
      <c r="K680" s="25">
        <f>J680+J681</f>
        <v>1.1639999999999999</v>
      </c>
      <c r="L680" s="24"/>
      <c r="M680" s="24"/>
      <c r="N680" s="24"/>
      <c r="O680" s="24">
        <f>I680*$Q$7</f>
        <v>2.9100000000000001E-2</v>
      </c>
      <c r="P680" s="24">
        <f>K680*$Q$7</f>
        <v>1.746E-2</v>
      </c>
      <c r="Q680" s="24"/>
      <c r="R680" s="24">
        <f>I680*$T$7</f>
        <v>0.65960000000000008</v>
      </c>
      <c r="S680" s="26">
        <f>K680*$T$7</f>
        <v>0.39576</v>
      </c>
      <c r="T680" s="44"/>
      <c r="U680" s="27">
        <f>I680*$W$7</f>
        <v>1.9400000000000003E-4</v>
      </c>
      <c r="V680" s="27">
        <f>K680*$W$7</f>
        <v>1.164E-4</v>
      </c>
      <c r="W680" s="44"/>
      <c r="X680" s="24">
        <f>I680*$Z$7</f>
        <v>1.4771160000000001</v>
      </c>
      <c r="Y680" s="24">
        <f>K680*$Z$7</f>
        <v>0.88626959999999988</v>
      </c>
      <c r="Z680" s="44"/>
      <c r="AA680" s="24">
        <f>I680+O680+R680+U680+X680</f>
        <v>4.1060100000000004</v>
      </c>
      <c r="AB680" s="24">
        <f>K680+P680+S680+V680+Y680</f>
        <v>2.463606</v>
      </c>
      <c r="AC680" s="24">
        <f>AA680*$AE$7</f>
        <v>1.231803</v>
      </c>
      <c r="AD680" s="24">
        <f>AB680*$AE$7</f>
        <v>0.73908180000000001</v>
      </c>
      <c r="AE680" s="44"/>
      <c r="AF680" s="24">
        <f>(AA680+AC680)*$AH$7</f>
        <v>0.16013439000000002</v>
      </c>
      <c r="AG680" s="24">
        <f>(AB680+AD680)*$AH$7</f>
        <v>9.6080633999999998E-2</v>
      </c>
      <c r="AH680" s="44"/>
      <c r="AI680" s="116">
        <v>5.78</v>
      </c>
      <c r="AJ680" s="117">
        <v>3.47</v>
      </c>
      <c r="AK680" s="117">
        <f t="shared" si="251"/>
        <v>6.0690000000000008</v>
      </c>
      <c r="AL680" s="117">
        <f t="shared" si="252"/>
        <v>3.6435000000000004</v>
      </c>
      <c r="AM680" s="116">
        <f>AK680*$AO$7</f>
        <v>1.2138000000000002</v>
      </c>
      <c r="AN680" s="117">
        <f>AL680*$AO$7</f>
        <v>0.72870000000000013</v>
      </c>
      <c r="AO680" s="146"/>
      <c r="AP680" s="116">
        <f t="shared" si="259"/>
        <v>7.2828000000000008</v>
      </c>
      <c r="AQ680" s="117">
        <f>AL680+AN680</f>
        <v>4.3722000000000003</v>
      </c>
    </row>
    <row r="681" spans="1:43" ht="51.75" hidden="1" customHeight="1">
      <c r="A681" s="187"/>
      <c r="B681" s="182"/>
      <c r="C681" s="189"/>
      <c r="D681" s="31" t="s">
        <v>49</v>
      </c>
      <c r="E681" s="22">
        <v>25</v>
      </c>
      <c r="F681" s="22">
        <v>15</v>
      </c>
      <c r="G681" s="24">
        <f>$G$584</f>
        <v>4.1000000000000002E-2</v>
      </c>
      <c r="H681" s="24">
        <f t="shared" si="256"/>
        <v>1.0250000000000001</v>
      </c>
      <c r="I681" s="25"/>
      <c r="J681" s="24">
        <f t="shared" si="257"/>
        <v>0.61499999999999999</v>
      </c>
      <c r="K681" s="25"/>
      <c r="L681" s="24"/>
      <c r="M681" s="24"/>
      <c r="N681" s="24"/>
      <c r="O681" s="24"/>
      <c r="P681" s="24"/>
      <c r="Q681" s="24"/>
      <c r="R681" s="24"/>
      <c r="S681" s="26"/>
      <c r="T681" s="44"/>
      <c r="U681" s="27"/>
      <c r="V681" s="27"/>
      <c r="W681" s="44"/>
      <c r="X681" s="24"/>
      <c r="Y681" s="24"/>
      <c r="Z681" s="44"/>
      <c r="AA681" s="24"/>
      <c r="AB681" s="24"/>
      <c r="AC681" s="24"/>
      <c r="AD681" s="24"/>
      <c r="AE681" s="44"/>
      <c r="AF681" s="24"/>
      <c r="AG681" s="24"/>
      <c r="AH681" s="44"/>
      <c r="AI681" s="116"/>
      <c r="AJ681" s="117"/>
      <c r="AK681" s="117"/>
      <c r="AL681" s="117"/>
      <c r="AM681" s="116"/>
      <c r="AN681" s="117"/>
      <c r="AO681" s="146"/>
      <c r="AP681" s="116"/>
      <c r="AQ681" s="117"/>
    </row>
    <row r="682" spans="1:43" ht="25.5" customHeight="1">
      <c r="A682" s="114" t="s">
        <v>902</v>
      </c>
      <c r="B682" s="30" t="s">
        <v>903</v>
      </c>
      <c r="C682" s="115"/>
      <c r="D682" s="31"/>
      <c r="E682" s="22"/>
      <c r="F682" s="22"/>
      <c r="G682" s="24"/>
      <c r="H682" s="24"/>
      <c r="I682" s="25"/>
      <c r="J682" s="24"/>
      <c r="K682" s="25"/>
      <c r="L682" s="24"/>
      <c r="M682" s="24"/>
      <c r="N682" s="24"/>
      <c r="O682" s="24"/>
      <c r="P682" s="24"/>
      <c r="Q682" s="24"/>
      <c r="R682" s="24"/>
      <c r="S682" s="26"/>
      <c r="T682" s="44"/>
      <c r="U682" s="27"/>
      <c r="V682" s="27"/>
      <c r="W682" s="44"/>
      <c r="X682" s="24"/>
      <c r="Y682" s="24"/>
      <c r="Z682" s="44"/>
      <c r="AA682" s="24"/>
      <c r="AB682" s="24"/>
      <c r="AC682" s="24"/>
      <c r="AD682" s="24"/>
      <c r="AE682" s="44"/>
      <c r="AF682" s="24"/>
      <c r="AG682" s="24"/>
      <c r="AH682" s="44"/>
      <c r="AI682" s="116"/>
      <c r="AJ682" s="117"/>
      <c r="AK682" s="117"/>
      <c r="AL682" s="117"/>
      <c r="AM682" s="116"/>
      <c r="AN682" s="117"/>
      <c r="AO682" s="146"/>
      <c r="AP682" s="116"/>
      <c r="AQ682" s="117"/>
    </row>
    <row r="683" spans="1:43" ht="36.75" customHeight="1">
      <c r="A683" s="191" t="s">
        <v>904</v>
      </c>
      <c r="B683" s="181" t="s">
        <v>905</v>
      </c>
      <c r="C683" s="188" t="s">
        <v>178</v>
      </c>
      <c r="D683" s="31" t="s">
        <v>793</v>
      </c>
      <c r="E683" s="22">
        <v>15</v>
      </c>
      <c r="F683" s="22">
        <v>9</v>
      </c>
      <c r="G683" s="24">
        <f>$G$585</f>
        <v>6.0999999999999999E-2</v>
      </c>
      <c r="H683" s="24">
        <f t="shared" si="256"/>
        <v>0.91500000000000004</v>
      </c>
      <c r="I683" s="25">
        <f>H683+H684</f>
        <v>1.9400000000000002</v>
      </c>
      <c r="J683" s="24">
        <f t="shared" si="257"/>
        <v>0.54899999999999993</v>
      </c>
      <c r="K683" s="25">
        <f>J683+J684</f>
        <v>1.1639999999999999</v>
      </c>
      <c r="L683" s="24"/>
      <c r="M683" s="24"/>
      <c r="N683" s="24"/>
      <c r="O683" s="24">
        <f>I683*$Q$7</f>
        <v>2.9100000000000001E-2</v>
      </c>
      <c r="P683" s="24">
        <f>K683*$Q$7</f>
        <v>1.746E-2</v>
      </c>
      <c r="Q683" s="24"/>
      <c r="R683" s="24">
        <f>I683*$T$7</f>
        <v>0.65960000000000008</v>
      </c>
      <c r="S683" s="26">
        <f>K683*$T$7</f>
        <v>0.39576</v>
      </c>
      <c r="T683" s="44"/>
      <c r="U683" s="27">
        <f>I683*$W$7</f>
        <v>1.9400000000000003E-4</v>
      </c>
      <c r="V683" s="27">
        <f>K683*$W$7</f>
        <v>1.164E-4</v>
      </c>
      <c r="W683" s="44"/>
      <c r="X683" s="24">
        <f>I683*$Z$7</f>
        <v>1.4771160000000001</v>
      </c>
      <c r="Y683" s="24">
        <f>K683*$Z$7</f>
        <v>0.88626959999999988</v>
      </c>
      <c r="Z683" s="44"/>
      <c r="AA683" s="24">
        <f>I683+O683+R683+U683+X683</f>
        <v>4.1060100000000004</v>
      </c>
      <c r="AB683" s="24">
        <f>K683+P683+S683+V683+Y683</f>
        <v>2.463606</v>
      </c>
      <c r="AC683" s="24">
        <f>AA683*$AE$7</f>
        <v>1.231803</v>
      </c>
      <c r="AD683" s="24">
        <f>AB683*$AE$7</f>
        <v>0.73908180000000001</v>
      </c>
      <c r="AE683" s="44"/>
      <c r="AF683" s="24">
        <f>(AA683+AC683)*$AH$7</f>
        <v>0.16013439000000002</v>
      </c>
      <c r="AG683" s="24">
        <f>(AB683+AD683)*$AH$7</f>
        <v>9.6080633999999998E-2</v>
      </c>
      <c r="AH683" s="44"/>
      <c r="AI683" s="116">
        <v>5.78</v>
      </c>
      <c r="AJ683" s="117">
        <v>3.47</v>
      </c>
      <c r="AK683" s="117">
        <f>AI683*$AK$9</f>
        <v>6.0690000000000008</v>
      </c>
      <c r="AL683" s="117">
        <f>AJ683*$AL$9</f>
        <v>3.6435000000000004</v>
      </c>
      <c r="AM683" s="116">
        <f t="shared" ref="AM683:AN685" si="260">AK683*$AO$7</f>
        <v>1.2138000000000002</v>
      </c>
      <c r="AN683" s="117">
        <f t="shared" si="260"/>
        <v>0.72870000000000013</v>
      </c>
      <c r="AO683" s="146"/>
      <c r="AP683" s="116">
        <f t="shared" ref="AP683:AQ685" si="261">AK683+AM683</f>
        <v>7.2828000000000008</v>
      </c>
      <c r="AQ683" s="117">
        <f t="shared" si="261"/>
        <v>4.3722000000000003</v>
      </c>
    </row>
    <row r="684" spans="1:43" ht="25.5" hidden="1" customHeight="1">
      <c r="A684" s="192"/>
      <c r="B684" s="182"/>
      <c r="C684" s="189"/>
      <c r="D684" s="31" t="s">
        <v>49</v>
      </c>
      <c r="E684" s="22">
        <v>25</v>
      </c>
      <c r="F684" s="22">
        <v>15</v>
      </c>
      <c r="G684" s="24">
        <f>$G$584</f>
        <v>4.1000000000000002E-2</v>
      </c>
      <c r="H684" s="24">
        <f t="shared" si="256"/>
        <v>1.0250000000000001</v>
      </c>
      <c r="I684" s="25"/>
      <c r="J684" s="24">
        <f t="shared" si="257"/>
        <v>0.61499999999999999</v>
      </c>
      <c r="K684" s="25"/>
      <c r="L684" s="24"/>
      <c r="M684" s="24"/>
      <c r="N684" s="24"/>
      <c r="O684" s="24"/>
      <c r="P684" s="24"/>
      <c r="Q684" s="24"/>
      <c r="R684" s="24"/>
      <c r="S684" s="26"/>
      <c r="T684" s="44"/>
      <c r="U684" s="27"/>
      <c r="V684" s="27"/>
      <c r="W684" s="44"/>
      <c r="X684" s="24"/>
      <c r="Y684" s="24"/>
      <c r="Z684" s="44"/>
      <c r="AA684" s="24"/>
      <c r="AB684" s="24"/>
      <c r="AC684" s="24"/>
      <c r="AD684" s="24"/>
      <c r="AE684" s="44"/>
      <c r="AF684" s="24"/>
      <c r="AG684" s="24"/>
      <c r="AH684" s="44"/>
      <c r="AI684" s="116"/>
      <c r="AJ684" s="117"/>
      <c r="AK684" s="117">
        <f>AI684*$AK$9</f>
        <v>0</v>
      </c>
      <c r="AL684" s="117">
        <f>AJ684*$AL$9</f>
        <v>0</v>
      </c>
      <c r="AM684" s="116">
        <f t="shared" si="260"/>
        <v>0</v>
      </c>
      <c r="AN684" s="117">
        <f t="shared" si="260"/>
        <v>0</v>
      </c>
      <c r="AO684" s="146"/>
      <c r="AP684" s="116">
        <f t="shared" si="261"/>
        <v>0</v>
      </c>
      <c r="AQ684" s="117">
        <f t="shared" si="261"/>
        <v>0</v>
      </c>
    </row>
    <row r="685" spans="1:43" ht="28.5" customHeight="1">
      <c r="A685" s="186" t="s">
        <v>906</v>
      </c>
      <c r="B685" s="181" t="s">
        <v>907</v>
      </c>
      <c r="C685" s="188" t="s">
        <v>178</v>
      </c>
      <c r="D685" s="31" t="s">
        <v>793</v>
      </c>
      <c r="E685" s="22">
        <v>15</v>
      </c>
      <c r="F685" s="22">
        <v>9</v>
      </c>
      <c r="G685" s="24">
        <f>$G$585</f>
        <v>6.0999999999999999E-2</v>
      </c>
      <c r="H685" s="24">
        <f t="shared" si="256"/>
        <v>0.91500000000000004</v>
      </c>
      <c r="I685" s="25">
        <f>H685+H686</f>
        <v>1.9400000000000002</v>
      </c>
      <c r="J685" s="24">
        <f t="shared" si="257"/>
        <v>0.54899999999999993</v>
      </c>
      <c r="K685" s="25">
        <f>J685+J686</f>
        <v>1.1639999999999999</v>
      </c>
      <c r="L685" s="24"/>
      <c r="M685" s="24"/>
      <c r="N685" s="24"/>
      <c r="O685" s="24">
        <f>I685*$Q$7</f>
        <v>2.9100000000000001E-2</v>
      </c>
      <c r="P685" s="24">
        <f>K685*$Q$7</f>
        <v>1.746E-2</v>
      </c>
      <c r="Q685" s="24"/>
      <c r="R685" s="24">
        <f>I685*$T$7</f>
        <v>0.65960000000000008</v>
      </c>
      <c r="S685" s="26">
        <f>K685*$T$7</f>
        <v>0.39576</v>
      </c>
      <c r="T685" s="44"/>
      <c r="U685" s="27">
        <f>I685*$W$7</f>
        <v>1.9400000000000003E-4</v>
      </c>
      <c r="V685" s="27">
        <f>K685*$W$7</f>
        <v>1.164E-4</v>
      </c>
      <c r="W685" s="44"/>
      <c r="X685" s="24">
        <f>I685*$Z$7</f>
        <v>1.4771160000000001</v>
      </c>
      <c r="Y685" s="24">
        <f>K685*$Z$7</f>
        <v>0.88626959999999988</v>
      </c>
      <c r="Z685" s="44"/>
      <c r="AA685" s="24">
        <f>I685+O685+R685+U685+X685</f>
        <v>4.1060100000000004</v>
      </c>
      <c r="AB685" s="24">
        <f>K685+P685+S685+V685+Y685</f>
        <v>2.463606</v>
      </c>
      <c r="AC685" s="24">
        <f>AA685*$AE$7</f>
        <v>1.231803</v>
      </c>
      <c r="AD685" s="24">
        <f>AB685*$AE$7</f>
        <v>0.73908180000000001</v>
      </c>
      <c r="AE685" s="44"/>
      <c r="AF685" s="24">
        <f>(AA685+AC685)*$AH$7</f>
        <v>0.16013439000000002</v>
      </c>
      <c r="AG685" s="24">
        <f>(AB685+AD685)*$AH$7</f>
        <v>9.6080633999999998E-2</v>
      </c>
      <c r="AH685" s="44"/>
      <c r="AI685" s="116">
        <v>5.78</v>
      </c>
      <c r="AJ685" s="117">
        <v>3.47</v>
      </c>
      <c r="AK685" s="117">
        <f>AI685*$AK$9</f>
        <v>6.0690000000000008</v>
      </c>
      <c r="AL685" s="117">
        <f>AJ685*$AL$9</f>
        <v>3.6435000000000004</v>
      </c>
      <c r="AM685" s="116">
        <f t="shared" si="260"/>
        <v>1.2138000000000002</v>
      </c>
      <c r="AN685" s="117">
        <f t="shared" si="260"/>
        <v>0.72870000000000013</v>
      </c>
      <c r="AO685" s="146"/>
      <c r="AP685" s="116">
        <f t="shared" si="261"/>
        <v>7.2828000000000008</v>
      </c>
      <c r="AQ685" s="117">
        <f t="shared" si="261"/>
        <v>4.3722000000000003</v>
      </c>
    </row>
    <row r="686" spans="1:43" ht="0.75" hidden="1" customHeight="1">
      <c r="A686" s="187"/>
      <c r="B686" s="182"/>
      <c r="C686" s="189"/>
      <c r="D686" s="31" t="s">
        <v>49</v>
      </c>
      <c r="E686" s="22">
        <v>25</v>
      </c>
      <c r="F686" s="22">
        <v>15</v>
      </c>
      <c r="G686" s="24">
        <f>$G$584</f>
        <v>4.1000000000000002E-2</v>
      </c>
      <c r="H686" s="24">
        <f t="shared" si="256"/>
        <v>1.0250000000000001</v>
      </c>
      <c r="I686" s="25"/>
      <c r="J686" s="24">
        <f t="shared" si="257"/>
        <v>0.61499999999999999</v>
      </c>
      <c r="K686" s="25"/>
      <c r="L686" s="24"/>
      <c r="M686" s="24"/>
      <c r="N686" s="24"/>
      <c r="O686" s="24"/>
      <c r="P686" s="24"/>
      <c r="Q686" s="24"/>
      <c r="R686" s="24"/>
      <c r="S686" s="26"/>
      <c r="T686" s="44"/>
      <c r="U686" s="27"/>
      <c r="V686" s="27"/>
      <c r="W686" s="44"/>
      <c r="X686" s="24"/>
      <c r="Y686" s="24"/>
      <c r="Z686" s="44"/>
      <c r="AA686" s="24"/>
      <c r="AB686" s="24"/>
      <c r="AC686" s="24"/>
      <c r="AD686" s="24"/>
      <c r="AE686" s="44"/>
      <c r="AF686" s="24"/>
      <c r="AG686" s="24"/>
      <c r="AH686" s="44"/>
      <c r="AI686" s="116"/>
      <c r="AJ686" s="117"/>
      <c r="AK686" s="117"/>
      <c r="AL686" s="117"/>
      <c r="AM686" s="116"/>
      <c r="AN686" s="117"/>
      <c r="AO686" s="146"/>
      <c r="AP686" s="116"/>
      <c r="AQ686" s="117"/>
    </row>
    <row r="687" spans="1:43" ht="34.5" customHeight="1">
      <c r="A687" s="186" t="s">
        <v>908</v>
      </c>
      <c r="B687" s="181" t="s">
        <v>909</v>
      </c>
      <c r="C687" s="188" t="s">
        <v>178</v>
      </c>
      <c r="D687" s="31" t="s">
        <v>793</v>
      </c>
      <c r="E687" s="22">
        <v>15</v>
      </c>
      <c r="F687" s="22">
        <v>9</v>
      </c>
      <c r="G687" s="24">
        <f>$G$585</f>
        <v>6.0999999999999999E-2</v>
      </c>
      <c r="H687" s="24">
        <f t="shared" si="256"/>
        <v>0.91500000000000004</v>
      </c>
      <c r="I687" s="25">
        <f>H687+H688</f>
        <v>1.9400000000000002</v>
      </c>
      <c r="J687" s="24">
        <f t="shared" si="257"/>
        <v>0.54899999999999993</v>
      </c>
      <c r="K687" s="25">
        <f>J687+J688</f>
        <v>1.1639999999999999</v>
      </c>
      <c r="L687" s="24"/>
      <c r="M687" s="24"/>
      <c r="N687" s="24"/>
      <c r="O687" s="24">
        <f>I687*$Q$7</f>
        <v>2.9100000000000001E-2</v>
      </c>
      <c r="P687" s="24">
        <f>K687*$Q$7</f>
        <v>1.746E-2</v>
      </c>
      <c r="Q687" s="24"/>
      <c r="R687" s="24">
        <f>I687*$T$7</f>
        <v>0.65960000000000008</v>
      </c>
      <c r="S687" s="26">
        <f>K687*$T$7</f>
        <v>0.39576</v>
      </c>
      <c r="T687" s="44"/>
      <c r="U687" s="27">
        <f>I687*$W$7</f>
        <v>1.9400000000000003E-4</v>
      </c>
      <c r="V687" s="27">
        <f>K687*$W$7</f>
        <v>1.164E-4</v>
      </c>
      <c r="W687" s="44"/>
      <c r="X687" s="24">
        <f>I687*$Z$7</f>
        <v>1.4771160000000001</v>
      </c>
      <c r="Y687" s="24">
        <f>K687*$Z$7</f>
        <v>0.88626959999999988</v>
      </c>
      <c r="Z687" s="44"/>
      <c r="AA687" s="24">
        <f>I687+O687+R687+U687+X687</f>
        <v>4.1060100000000004</v>
      </c>
      <c r="AB687" s="24">
        <f>K687+P687+S687+V687+Y687</f>
        <v>2.463606</v>
      </c>
      <c r="AC687" s="24">
        <f>AA687*$AE$7</f>
        <v>1.231803</v>
      </c>
      <c r="AD687" s="24">
        <f>AB687*$AE$7</f>
        <v>0.73908180000000001</v>
      </c>
      <c r="AE687" s="44"/>
      <c r="AF687" s="24">
        <f>(AA687+AC687)*$AH$7</f>
        <v>0.16013439000000002</v>
      </c>
      <c r="AG687" s="24">
        <f>(AB687+AD687)*$AH$7</f>
        <v>9.6080633999999998E-2</v>
      </c>
      <c r="AH687" s="44"/>
      <c r="AI687" s="116">
        <v>5.78</v>
      </c>
      <c r="AJ687" s="117">
        <v>3.47</v>
      </c>
      <c r="AK687" s="117">
        <f t="shared" ref="AK687:AK693" si="262">AI687*$AK$9</f>
        <v>6.0690000000000008</v>
      </c>
      <c r="AL687" s="117">
        <f t="shared" ref="AL687:AL693" si="263">AJ687*$AL$9</f>
        <v>3.6435000000000004</v>
      </c>
      <c r="AM687" s="116">
        <f t="shared" ref="AM687:AN693" si="264">AK687*$AO$7</f>
        <v>1.2138000000000002</v>
      </c>
      <c r="AN687" s="117">
        <f t="shared" si="264"/>
        <v>0.72870000000000013</v>
      </c>
      <c r="AO687" s="146"/>
      <c r="AP687" s="116">
        <f t="shared" ref="AP687:AQ693" si="265">AK687+AM687</f>
        <v>7.2828000000000008</v>
      </c>
      <c r="AQ687" s="117">
        <f t="shared" si="265"/>
        <v>4.3722000000000003</v>
      </c>
    </row>
    <row r="688" spans="1:43" ht="0.75" hidden="1" customHeight="1">
      <c r="A688" s="187"/>
      <c r="B688" s="182"/>
      <c r="C688" s="189"/>
      <c r="D688" s="31" t="s">
        <v>49</v>
      </c>
      <c r="E688" s="22">
        <v>25</v>
      </c>
      <c r="F688" s="22">
        <v>15</v>
      </c>
      <c r="G688" s="24">
        <f>$G$584</f>
        <v>4.1000000000000002E-2</v>
      </c>
      <c r="H688" s="24">
        <f t="shared" si="256"/>
        <v>1.0250000000000001</v>
      </c>
      <c r="I688" s="25"/>
      <c r="J688" s="24">
        <f t="shared" si="257"/>
        <v>0.61499999999999999</v>
      </c>
      <c r="K688" s="25"/>
      <c r="L688" s="24"/>
      <c r="M688" s="24"/>
      <c r="N688" s="24"/>
      <c r="O688" s="24"/>
      <c r="P688" s="24"/>
      <c r="Q688" s="24"/>
      <c r="R688" s="24"/>
      <c r="S688" s="26"/>
      <c r="T688" s="44"/>
      <c r="U688" s="27"/>
      <c r="V688" s="27"/>
      <c r="W688" s="44"/>
      <c r="X688" s="24"/>
      <c r="Y688" s="24"/>
      <c r="Z688" s="44"/>
      <c r="AA688" s="24"/>
      <c r="AB688" s="24"/>
      <c r="AC688" s="24"/>
      <c r="AD688" s="24"/>
      <c r="AE688" s="44"/>
      <c r="AF688" s="24"/>
      <c r="AG688" s="24"/>
      <c r="AH688" s="44"/>
      <c r="AI688" s="116"/>
      <c r="AJ688" s="117"/>
      <c r="AK688" s="117">
        <f t="shared" si="262"/>
        <v>0</v>
      </c>
      <c r="AL688" s="117">
        <f t="shared" si="263"/>
        <v>0</v>
      </c>
      <c r="AM688" s="116">
        <f t="shared" si="264"/>
        <v>0</v>
      </c>
      <c r="AN688" s="117">
        <f t="shared" si="264"/>
        <v>0</v>
      </c>
      <c r="AO688" s="146"/>
      <c r="AP688" s="116">
        <f t="shared" si="265"/>
        <v>0</v>
      </c>
      <c r="AQ688" s="117">
        <f t="shared" si="265"/>
        <v>0</v>
      </c>
    </row>
    <row r="689" spans="1:43" ht="44.25" customHeight="1">
      <c r="A689" s="186" t="s">
        <v>910</v>
      </c>
      <c r="B689" s="181" t="s">
        <v>911</v>
      </c>
      <c r="C689" s="188" t="s">
        <v>178</v>
      </c>
      <c r="D689" s="31" t="s">
        <v>793</v>
      </c>
      <c r="E689" s="22">
        <v>15</v>
      </c>
      <c r="F689" s="22">
        <v>9</v>
      </c>
      <c r="G689" s="24">
        <f>$G$585</f>
        <v>6.0999999999999999E-2</v>
      </c>
      <c r="H689" s="24">
        <f t="shared" si="256"/>
        <v>0.91500000000000004</v>
      </c>
      <c r="I689" s="25">
        <f>H689+H690</f>
        <v>1.9400000000000002</v>
      </c>
      <c r="J689" s="24">
        <f t="shared" si="257"/>
        <v>0.54899999999999993</v>
      </c>
      <c r="K689" s="25">
        <f>J689+J690</f>
        <v>1.1639999999999999</v>
      </c>
      <c r="L689" s="24"/>
      <c r="M689" s="24"/>
      <c r="N689" s="24"/>
      <c r="O689" s="24">
        <f>I689*$Q$7</f>
        <v>2.9100000000000001E-2</v>
      </c>
      <c r="P689" s="24">
        <f>K689*$Q$7</f>
        <v>1.746E-2</v>
      </c>
      <c r="Q689" s="24"/>
      <c r="R689" s="24">
        <f>I689*$T$7</f>
        <v>0.65960000000000008</v>
      </c>
      <c r="S689" s="26">
        <f>K689*$T$7</f>
        <v>0.39576</v>
      </c>
      <c r="T689" s="44"/>
      <c r="U689" s="27">
        <f>I689*$W$7</f>
        <v>1.9400000000000003E-4</v>
      </c>
      <c r="V689" s="27">
        <f>K689*$W$7</f>
        <v>1.164E-4</v>
      </c>
      <c r="W689" s="44"/>
      <c r="X689" s="24">
        <f>I689*$Z$7</f>
        <v>1.4771160000000001</v>
      </c>
      <c r="Y689" s="24">
        <f>K689*$Z$7</f>
        <v>0.88626959999999988</v>
      </c>
      <c r="Z689" s="44"/>
      <c r="AA689" s="24">
        <f>I689+O689+R689+U689+X689</f>
        <v>4.1060100000000004</v>
      </c>
      <c r="AB689" s="24">
        <f>K689+P689+S689+V689+Y689</f>
        <v>2.463606</v>
      </c>
      <c r="AC689" s="24">
        <f>AA689*$AE$7</f>
        <v>1.231803</v>
      </c>
      <c r="AD689" s="24">
        <f>AB689*$AE$7</f>
        <v>0.73908180000000001</v>
      </c>
      <c r="AE689" s="44"/>
      <c r="AF689" s="24">
        <f>(AA689+AC689)*$AH$7</f>
        <v>0.16013439000000002</v>
      </c>
      <c r="AG689" s="24">
        <f>(AB689+AD689)*$AH$7</f>
        <v>9.6080633999999998E-2</v>
      </c>
      <c r="AH689" s="44"/>
      <c r="AI689" s="116">
        <v>5.78</v>
      </c>
      <c r="AJ689" s="117">
        <v>3.47</v>
      </c>
      <c r="AK689" s="117">
        <f t="shared" si="262"/>
        <v>6.0690000000000008</v>
      </c>
      <c r="AL689" s="117">
        <f t="shared" si="263"/>
        <v>3.6435000000000004</v>
      </c>
      <c r="AM689" s="116">
        <f t="shared" si="264"/>
        <v>1.2138000000000002</v>
      </c>
      <c r="AN689" s="117">
        <f t="shared" si="264"/>
        <v>0.72870000000000013</v>
      </c>
      <c r="AO689" s="146"/>
      <c r="AP689" s="116">
        <f t="shared" si="265"/>
        <v>7.2828000000000008</v>
      </c>
      <c r="AQ689" s="117">
        <f t="shared" si="265"/>
        <v>4.3722000000000003</v>
      </c>
    </row>
    <row r="690" spans="1:43" ht="7.5" hidden="1" customHeight="1">
      <c r="A690" s="187"/>
      <c r="B690" s="182"/>
      <c r="C690" s="189"/>
      <c r="D690" s="31" t="s">
        <v>49</v>
      </c>
      <c r="E690" s="22">
        <v>25</v>
      </c>
      <c r="F690" s="22">
        <v>15</v>
      </c>
      <c r="G690" s="24">
        <f>$G$584</f>
        <v>4.1000000000000002E-2</v>
      </c>
      <c r="H690" s="24">
        <f t="shared" si="256"/>
        <v>1.0250000000000001</v>
      </c>
      <c r="I690" s="25"/>
      <c r="J690" s="24">
        <f t="shared" si="257"/>
        <v>0.61499999999999999</v>
      </c>
      <c r="K690" s="25"/>
      <c r="L690" s="24"/>
      <c r="M690" s="24"/>
      <c r="N690" s="24"/>
      <c r="O690" s="24"/>
      <c r="P690" s="24"/>
      <c r="Q690" s="24"/>
      <c r="R690" s="24"/>
      <c r="S690" s="26"/>
      <c r="T690" s="44"/>
      <c r="U690" s="27"/>
      <c r="V690" s="27"/>
      <c r="W690" s="44"/>
      <c r="X690" s="24"/>
      <c r="Y690" s="24"/>
      <c r="Z690" s="44"/>
      <c r="AA690" s="24"/>
      <c r="AB690" s="24"/>
      <c r="AC690" s="24"/>
      <c r="AD690" s="24"/>
      <c r="AE690" s="44"/>
      <c r="AF690" s="24"/>
      <c r="AG690" s="24"/>
      <c r="AH690" s="44"/>
      <c r="AI690" s="116"/>
      <c r="AJ690" s="117"/>
      <c r="AK690" s="117">
        <f t="shared" si="262"/>
        <v>0</v>
      </c>
      <c r="AL690" s="117">
        <f t="shared" si="263"/>
        <v>0</v>
      </c>
      <c r="AM690" s="116">
        <f t="shared" si="264"/>
        <v>0</v>
      </c>
      <c r="AN690" s="117">
        <f t="shared" si="264"/>
        <v>0</v>
      </c>
      <c r="AO690" s="146"/>
      <c r="AP690" s="116">
        <f t="shared" si="265"/>
        <v>0</v>
      </c>
      <c r="AQ690" s="117">
        <f t="shared" si="265"/>
        <v>0</v>
      </c>
    </row>
    <row r="691" spans="1:43" ht="33" customHeight="1">
      <c r="A691" s="186" t="s">
        <v>912</v>
      </c>
      <c r="B691" s="181" t="s">
        <v>913</v>
      </c>
      <c r="C691" s="188" t="s">
        <v>178</v>
      </c>
      <c r="D691" s="31" t="s">
        <v>793</v>
      </c>
      <c r="E691" s="22">
        <v>15</v>
      </c>
      <c r="F691" s="22">
        <v>9</v>
      </c>
      <c r="G691" s="24">
        <f>$G$585</f>
        <v>6.0999999999999999E-2</v>
      </c>
      <c r="H691" s="24">
        <f t="shared" si="256"/>
        <v>0.91500000000000004</v>
      </c>
      <c r="I691" s="25">
        <f>H691+H692</f>
        <v>1.9400000000000002</v>
      </c>
      <c r="J691" s="24">
        <f t="shared" si="257"/>
        <v>0.54899999999999993</v>
      </c>
      <c r="K691" s="25">
        <f>J691+J692</f>
        <v>1.1639999999999999</v>
      </c>
      <c r="L691" s="24"/>
      <c r="M691" s="24"/>
      <c r="N691" s="24"/>
      <c r="O691" s="24">
        <f>I691*$Q$7</f>
        <v>2.9100000000000001E-2</v>
      </c>
      <c r="P691" s="24">
        <f>K691*$Q$7</f>
        <v>1.746E-2</v>
      </c>
      <c r="Q691" s="24"/>
      <c r="R691" s="24">
        <f>I691*$T$7</f>
        <v>0.65960000000000008</v>
      </c>
      <c r="S691" s="26">
        <f>K691*$T$7</f>
        <v>0.39576</v>
      </c>
      <c r="T691" s="44"/>
      <c r="U691" s="27">
        <f>I691*$W$7</f>
        <v>1.9400000000000003E-4</v>
      </c>
      <c r="V691" s="27">
        <f>K691*$W$7</f>
        <v>1.164E-4</v>
      </c>
      <c r="W691" s="44"/>
      <c r="X691" s="24">
        <f>I691*$Z$7</f>
        <v>1.4771160000000001</v>
      </c>
      <c r="Y691" s="24">
        <f>K691*$Z$7</f>
        <v>0.88626959999999988</v>
      </c>
      <c r="Z691" s="44"/>
      <c r="AA691" s="24">
        <f>I691+O691+R691+U691+X691</f>
        <v>4.1060100000000004</v>
      </c>
      <c r="AB691" s="24">
        <f>K691+P691+S691+V691+Y691</f>
        <v>2.463606</v>
      </c>
      <c r="AC691" s="24">
        <f>AA691*$AE$7</f>
        <v>1.231803</v>
      </c>
      <c r="AD691" s="24">
        <f>AB691*$AE$7</f>
        <v>0.73908180000000001</v>
      </c>
      <c r="AE691" s="44"/>
      <c r="AF691" s="24">
        <f>(AA691+AC691)*$AH$7</f>
        <v>0.16013439000000002</v>
      </c>
      <c r="AG691" s="24">
        <f>(AB691+AD691)*$AH$7</f>
        <v>9.6080633999999998E-2</v>
      </c>
      <c r="AH691" s="44"/>
      <c r="AI691" s="116">
        <v>5.78</v>
      </c>
      <c r="AJ691" s="117">
        <v>3.47</v>
      </c>
      <c r="AK691" s="117">
        <f t="shared" si="262"/>
        <v>6.0690000000000008</v>
      </c>
      <c r="AL691" s="117">
        <f t="shared" si="263"/>
        <v>3.6435000000000004</v>
      </c>
      <c r="AM691" s="116">
        <f t="shared" si="264"/>
        <v>1.2138000000000002</v>
      </c>
      <c r="AN691" s="117">
        <f t="shared" si="264"/>
        <v>0.72870000000000013</v>
      </c>
      <c r="AO691" s="146"/>
      <c r="AP691" s="116">
        <f t="shared" si="265"/>
        <v>7.2828000000000008</v>
      </c>
      <c r="AQ691" s="117">
        <f t="shared" si="265"/>
        <v>4.3722000000000003</v>
      </c>
    </row>
    <row r="692" spans="1:43" ht="51.75" hidden="1" customHeight="1">
      <c r="A692" s="187"/>
      <c r="B692" s="182"/>
      <c r="C692" s="189"/>
      <c r="D692" s="31" t="s">
        <v>49</v>
      </c>
      <c r="E692" s="22">
        <v>25</v>
      </c>
      <c r="F692" s="22">
        <v>15</v>
      </c>
      <c r="G692" s="24">
        <f>$G$584</f>
        <v>4.1000000000000002E-2</v>
      </c>
      <c r="H692" s="24">
        <f t="shared" si="256"/>
        <v>1.0250000000000001</v>
      </c>
      <c r="I692" s="25"/>
      <c r="J692" s="24">
        <f t="shared" si="257"/>
        <v>0.61499999999999999</v>
      </c>
      <c r="K692" s="25"/>
      <c r="L692" s="24"/>
      <c r="M692" s="24"/>
      <c r="N692" s="24"/>
      <c r="O692" s="24"/>
      <c r="P692" s="24"/>
      <c r="Q692" s="24"/>
      <c r="R692" s="24"/>
      <c r="S692" s="26"/>
      <c r="T692" s="44"/>
      <c r="U692" s="27"/>
      <c r="V692" s="27"/>
      <c r="W692" s="44"/>
      <c r="X692" s="24"/>
      <c r="Y692" s="24"/>
      <c r="Z692" s="44"/>
      <c r="AA692" s="24"/>
      <c r="AB692" s="24"/>
      <c r="AC692" s="24"/>
      <c r="AD692" s="24"/>
      <c r="AE692" s="44"/>
      <c r="AF692" s="24"/>
      <c r="AG692" s="24"/>
      <c r="AH692" s="44"/>
      <c r="AI692" s="116"/>
      <c r="AJ692" s="117"/>
      <c r="AK692" s="117">
        <f t="shared" si="262"/>
        <v>0</v>
      </c>
      <c r="AL692" s="117">
        <f t="shared" si="263"/>
        <v>0</v>
      </c>
      <c r="AM692" s="116">
        <f t="shared" si="264"/>
        <v>0</v>
      </c>
      <c r="AN692" s="117">
        <f t="shared" si="264"/>
        <v>0</v>
      </c>
      <c r="AO692" s="146"/>
      <c r="AP692" s="116">
        <f t="shared" si="265"/>
        <v>0</v>
      </c>
      <c r="AQ692" s="117">
        <f t="shared" si="265"/>
        <v>0</v>
      </c>
    </row>
    <row r="693" spans="1:43" ht="39">
      <c r="A693" s="186" t="s">
        <v>914</v>
      </c>
      <c r="B693" s="181" t="s">
        <v>915</v>
      </c>
      <c r="C693" s="188" t="s">
        <v>178</v>
      </c>
      <c r="D693" s="31" t="s">
        <v>793</v>
      </c>
      <c r="E693" s="22">
        <v>15</v>
      </c>
      <c r="F693" s="22">
        <v>9</v>
      </c>
      <c r="G693" s="24">
        <f>$G$585</f>
        <v>6.0999999999999999E-2</v>
      </c>
      <c r="H693" s="24">
        <f t="shared" si="256"/>
        <v>0.91500000000000004</v>
      </c>
      <c r="I693" s="25">
        <f>H693+H694</f>
        <v>1.9400000000000002</v>
      </c>
      <c r="J693" s="24">
        <f t="shared" si="257"/>
        <v>0.54899999999999993</v>
      </c>
      <c r="K693" s="25">
        <f>J693+J694</f>
        <v>1.1639999999999999</v>
      </c>
      <c r="L693" s="24"/>
      <c r="M693" s="24"/>
      <c r="N693" s="24"/>
      <c r="O693" s="24">
        <f>I693*$Q$7</f>
        <v>2.9100000000000001E-2</v>
      </c>
      <c r="P693" s="24">
        <f>K693*$Q$7</f>
        <v>1.746E-2</v>
      </c>
      <c r="Q693" s="24"/>
      <c r="R693" s="24">
        <f>I693*$T$7</f>
        <v>0.65960000000000008</v>
      </c>
      <c r="S693" s="26">
        <f>K693*$T$7</f>
        <v>0.39576</v>
      </c>
      <c r="T693" s="44"/>
      <c r="U693" s="27">
        <f>I693*$W$7</f>
        <v>1.9400000000000003E-4</v>
      </c>
      <c r="V693" s="27">
        <f>K693*$W$7</f>
        <v>1.164E-4</v>
      </c>
      <c r="W693" s="44"/>
      <c r="X693" s="24">
        <f>I693*$Z$7</f>
        <v>1.4771160000000001</v>
      </c>
      <c r="Y693" s="24">
        <f>K693*$Z$7</f>
        <v>0.88626959999999988</v>
      </c>
      <c r="Z693" s="44"/>
      <c r="AA693" s="24">
        <f>I693+O693+R693+U693+X693</f>
        <v>4.1060100000000004</v>
      </c>
      <c r="AB693" s="24">
        <f>K693+P693+S693+V693+Y693</f>
        <v>2.463606</v>
      </c>
      <c r="AC693" s="24">
        <f>AA693*$AE$7</f>
        <v>1.231803</v>
      </c>
      <c r="AD693" s="24">
        <f>AB693*$AE$7</f>
        <v>0.73908180000000001</v>
      </c>
      <c r="AE693" s="44"/>
      <c r="AF693" s="24">
        <f>(AA693+AC693)*$AH$7</f>
        <v>0.16013439000000002</v>
      </c>
      <c r="AG693" s="24">
        <f>(AB693+AD693)*$AH$7</f>
        <v>9.6080633999999998E-2</v>
      </c>
      <c r="AH693" s="44"/>
      <c r="AI693" s="116">
        <v>5.78</v>
      </c>
      <c r="AJ693" s="117">
        <v>3.47</v>
      </c>
      <c r="AK693" s="117">
        <f t="shared" si="262"/>
        <v>6.0690000000000008</v>
      </c>
      <c r="AL693" s="117">
        <f t="shared" si="263"/>
        <v>3.6435000000000004</v>
      </c>
      <c r="AM693" s="116">
        <f t="shared" si="264"/>
        <v>1.2138000000000002</v>
      </c>
      <c r="AN693" s="117">
        <f t="shared" si="264"/>
        <v>0.72870000000000013</v>
      </c>
      <c r="AO693" s="146"/>
      <c r="AP693" s="116">
        <f t="shared" si="265"/>
        <v>7.2828000000000008</v>
      </c>
      <c r="AQ693" s="117">
        <f t="shared" si="265"/>
        <v>4.3722000000000003</v>
      </c>
    </row>
    <row r="694" spans="1:43" ht="0.75" customHeight="1">
      <c r="A694" s="187"/>
      <c r="B694" s="182"/>
      <c r="C694" s="189"/>
      <c r="D694" s="31" t="s">
        <v>49</v>
      </c>
      <c r="E694" s="22">
        <v>25</v>
      </c>
      <c r="F694" s="22">
        <v>15</v>
      </c>
      <c r="G694" s="24">
        <f>$G$584</f>
        <v>4.1000000000000002E-2</v>
      </c>
      <c r="H694" s="24">
        <f t="shared" si="256"/>
        <v>1.0250000000000001</v>
      </c>
      <c r="I694" s="25"/>
      <c r="J694" s="24">
        <f t="shared" si="257"/>
        <v>0.61499999999999999</v>
      </c>
      <c r="K694" s="25"/>
      <c r="L694" s="24"/>
      <c r="M694" s="24"/>
      <c r="N694" s="24"/>
      <c r="O694" s="24"/>
      <c r="P694" s="24"/>
      <c r="Q694" s="24"/>
      <c r="R694" s="24"/>
      <c r="S694" s="26"/>
      <c r="T694" s="44"/>
      <c r="U694" s="27"/>
      <c r="V694" s="27"/>
      <c r="W694" s="44"/>
      <c r="X694" s="24"/>
      <c r="Y694" s="24"/>
      <c r="Z694" s="44"/>
      <c r="AA694" s="24"/>
      <c r="AB694" s="24"/>
      <c r="AC694" s="24"/>
      <c r="AD694" s="24"/>
      <c r="AE694" s="44"/>
      <c r="AF694" s="24"/>
      <c r="AG694" s="24"/>
      <c r="AH694" s="44"/>
      <c r="AI694" s="116"/>
      <c r="AJ694" s="117"/>
      <c r="AK694" s="117"/>
      <c r="AL694" s="117"/>
      <c r="AM694" s="116"/>
      <c r="AN694" s="117"/>
      <c r="AO694" s="146"/>
      <c r="AP694" s="116"/>
      <c r="AQ694" s="117"/>
    </row>
    <row r="695" spans="1:43" ht="25.5">
      <c r="A695" s="114" t="s">
        <v>916</v>
      </c>
      <c r="B695" s="30" t="s">
        <v>917</v>
      </c>
      <c r="C695" s="115"/>
      <c r="D695" s="31"/>
      <c r="E695" s="22"/>
      <c r="F695" s="22"/>
      <c r="G695" s="24"/>
      <c r="H695" s="24"/>
      <c r="I695" s="25"/>
      <c r="J695" s="24"/>
      <c r="K695" s="25"/>
      <c r="L695" s="24"/>
      <c r="M695" s="24"/>
      <c r="N695" s="24"/>
      <c r="O695" s="24"/>
      <c r="P695" s="24"/>
      <c r="Q695" s="24"/>
      <c r="R695" s="24"/>
      <c r="S695" s="26"/>
      <c r="T695" s="44"/>
      <c r="U695" s="27"/>
      <c r="V695" s="27"/>
      <c r="W695" s="44"/>
      <c r="X695" s="24"/>
      <c r="Y695" s="24"/>
      <c r="Z695" s="44"/>
      <c r="AA695" s="24"/>
      <c r="AB695" s="24"/>
      <c r="AC695" s="24"/>
      <c r="AD695" s="24"/>
      <c r="AE695" s="44"/>
      <c r="AF695" s="24"/>
      <c r="AG695" s="24"/>
      <c r="AH695" s="44"/>
      <c r="AI695" s="116"/>
      <c r="AJ695" s="117"/>
      <c r="AK695" s="117"/>
      <c r="AL695" s="117"/>
      <c r="AM695" s="116"/>
      <c r="AN695" s="117"/>
      <c r="AO695" s="146"/>
      <c r="AP695" s="116"/>
      <c r="AQ695" s="117"/>
    </row>
    <row r="696" spans="1:43" ht="27.75" customHeight="1">
      <c r="A696" s="186" t="s">
        <v>918</v>
      </c>
      <c r="B696" s="181" t="s">
        <v>875</v>
      </c>
      <c r="C696" s="188" t="s">
        <v>178</v>
      </c>
      <c r="D696" s="31" t="s">
        <v>793</v>
      </c>
      <c r="E696" s="22">
        <v>10</v>
      </c>
      <c r="F696" s="22">
        <v>6</v>
      </c>
      <c r="G696" s="24">
        <f>$G$585</f>
        <v>6.0999999999999999E-2</v>
      </c>
      <c r="H696" s="24">
        <f t="shared" si="256"/>
        <v>0.61</v>
      </c>
      <c r="I696" s="25">
        <f>H696+H697</f>
        <v>1.4300000000000002</v>
      </c>
      <c r="J696" s="24">
        <f t="shared" si="257"/>
        <v>0.36599999999999999</v>
      </c>
      <c r="K696" s="25">
        <f>J696+J697</f>
        <v>0.85799999999999998</v>
      </c>
      <c r="L696" s="24"/>
      <c r="M696" s="24"/>
      <c r="N696" s="24"/>
      <c r="O696" s="24">
        <f>I696*$Q$7</f>
        <v>2.145E-2</v>
      </c>
      <c r="P696" s="24">
        <f>K696*$Q$7</f>
        <v>1.2869999999999999E-2</v>
      </c>
      <c r="Q696" s="24"/>
      <c r="R696" s="24">
        <f>I696*$T$7</f>
        <v>0.48620000000000008</v>
      </c>
      <c r="S696" s="26">
        <f>K696*$T$7</f>
        <v>0.29172000000000003</v>
      </c>
      <c r="T696" s="44"/>
      <c r="U696" s="27">
        <f>I696*$W$7</f>
        <v>1.4300000000000003E-4</v>
      </c>
      <c r="V696" s="27">
        <f>K696*$W$7</f>
        <v>8.5799999999999998E-5</v>
      </c>
      <c r="W696" s="44"/>
      <c r="X696" s="24">
        <f>I696*$Z$7</f>
        <v>1.088802</v>
      </c>
      <c r="Y696" s="24">
        <f>K696*$Z$7</f>
        <v>0.65328120000000001</v>
      </c>
      <c r="Z696" s="44"/>
      <c r="AA696" s="24">
        <f>I696+O696+R696+U696+X696</f>
        <v>3.0265950000000004</v>
      </c>
      <c r="AB696" s="24">
        <f>K696+P696+S696+V696+Y696</f>
        <v>1.815957</v>
      </c>
      <c r="AC696" s="24">
        <f>AA696*$AE$7</f>
        <v>0.90797850000000002</v>
      </c>
      <c r="AD696" s="24">
        <f>AB696*$AE$7</f>
        <v>0.54478709999999997</v>
      </c>
      <c r="AE696" s="44"/>
      <c r="AF696" s="24">
        <f>(AA696+AC696)*$AH$7</f>
        <v>0.11803720500000001</v>
      </c>
      <c r="AG696" s="24">
        <f>(AB696+AD696)*$AH$7</f>
        <v>7.0822322999999993E-2</v>
      </c>
      <c r="AH696" s="44"/>
      <c r="AI696" s="116">
        <v>4.25</v>
      </c>
      <c r="AJ696" s="117">
        <v>2.5499999999999998</v>
      </c>
      <c r="AK696" s="117">
        <f t="shared" ref="AK696:AK702" si="266">AI696*$AK$9</f>
        <v>4.4625000000000004</v>
      </c>
      <c r="AL696" s="117">
        <f t="shared" ref="AL696:AL702" si="267">AJ696*$AL$9</f>
        <v>2.6774999999999998</v>
      </c>
      <c r="AM696" s="116">
        <f t="shared" ref="AM696:AN702" si="268">AK696*$AO$7</f>
        <v>0.89250000000000007</v>
      </c>
      <c r="AN696" s="117">
        <f t="shared" si="268"/>
        <v>0.53549999999999998</v>
      </c>
      <c r="AO696" s="146"/>
      <c r="AP696" s="116">
        <f t="shared" ref="AP696:AQ702" si="269">AK696+AM696</f>
        <v>5.3550000000000004</v>
      </c>
      <c r="AQ696" s="117">
        <f t="shared" si="269"/>
        <v>3.2129999999999996</v>
      </c>
    </row>
    <row r="697" spans="1:43" ht="18.75" hidden="1" customHeight="1">
      <c r="A697" s="187"/>
      <c r="B697" s="182"/>
      <c r="C697" s="189"/>
      <c r="D697" s="31" t="s">
        <v>49</v>
      </c>
      <c r="E697" s="22">
        <v>20</v>
      </c>
      <c r="F697" s="22">
        <v>12</v>
      </c>
      <c r="G697" s="24">
        <f>$G$584</f>
        <v>4.1000000000000002E-2</v>
      </c>
      <c r="H697" s="24">
        <f t="shared" si="256"/>
        <v>0.82000000000000006</v>
      </c>
      <c r="I697" s="25"/>
      <c r="J697" s="24">
        <f t="shared" si="257"/>
        <v>0.49199999999999999</v>
      </c>
      <c r="K697" s="25"/>
      <c r="L697" s="24"/>
      <c r="M697" s="24"/>
      <c r="N697" s="24"/>
      <c r="O697" s="24"/>
      <c r="P697" s="24"/>
      <c r="Q697" s="24"/>
      <c r="R697" s="24"/>
      <c r="S697" s="26"/>
      <c r="T697" s="44"/>
      <c r="U697" s="27"/>
      <c r="V697" s="27"/>
      <c r="W697" s="44"/>
      <c r="X697" s="24"/>
      <c r="Y697" s="24"/>
      <c r="Z697" s="44"/>
      <c r="AA697" s="24"/>
      <c r="AB697" s="24"/>
      <c r="AC697" s="24"/>
      <c r="AD697" s="24"/>
      <c r="AE697" s="44"/>
      <c r="AF697" s="24"/>
      <c r="AG697" s="24"/>
      <c r="AH697" s="44"/>
      <c r="AI697" s="116"/>
      <c r="AJ697" s="117"/>
      <c r="AK697" s="117">
        <f t="shared" si="266"/>
        <v>0</v>
      </c>
      <c r="AL697" s="117">
        <f t="shared" si="267"/>
        <v>0</v>
      </c>
      <c r="AM697" s="116">
        <f t="shared" si="268"/>
        <v>0</v>
      </c>
      <c r="AN697" s="117">
        <f t="shared" si="268"/>
        <v>0</v>
      </c>
      <c r="AO697" s="146"/>
      <c r="AP697" s="116">
        <f t="shared" si="269"/>
        <v>0</v>
      </c>
      <c r="AQ697" s="117">
        <f t="shared" si="269"/>
        <v>0</v>
      </c>
    </row>
    <row r="698" spans="1:43" ht="32.25" customHeight="1">
      <c r="A698" s="186" t="s">
        <v>919</v>
      </c>
      <c r="B698" s="181" t="s">
        <v>877</v>
      </c>
      <c r="C698" s="188" t="s">
        <v>178</v>
      </c>
      <c r="D698" s="31" t="s">
        <v>793</v>
      </c>
      <c r="E698" s="22">
        <v>20</v>
      </c>
      <c r="F698" s="22">
        <v>14</v>
      </c>
      <c r="G698" s="24">
        <f>$G$585</f>
        <v>6.0999999999999999E-2</v>
      </c>
      <c r="H698" s="24">
        <f t="shared" si="256"/>
        <v>1.22</v>
      </c>
      <c r="I698" s="25">
        <f>H698+H699</f>
        <v>2.04</v>
      </c>
      <c r="J698" s="24">
        <f t="shared" si="257"/>
        <v>0.85399999999999998</v>
      </c>
      <c r="K698" s="25">
        <f>J698+J699</f>
        <v>1.4279999999999999</v>
      </c>
      <c r="L698" s="24"/>
      <c r="M698" s="24"/>
      <c r="N698" s="24"/>
      <c r="O698" s="24">
        <f>I698*$Q$7</f>
        <v>3.0599999999999999E-2</v>
      </c>
      <c r="P698" s="24">
        <f>K698*$Q$7</f>
        <v>2.1419999999999998E-2</v>
      </c>
      <c r="Q698" s="24"/>
      <c r="R698" s="24">
        <f>I698*$T$7</f>
        <v>0.69360000000000011</v>
      </c>
      <c r="S698" s="26">
        <f>K698*$T$7</f>
        <v>0.48552000000000001</v>
      </c>
      <c r="T698" s="44"/>
      <c r="U698" s="27">
        <f>I698*$W$7</f>
        <v>2.0400000000000003E-4</v>
      </c>
      <c r="V698" s="27">
        <f>K698*$W$7</f>
        <v>1.428E-4</v>
      </c>
      <c r="W698" s="44"/>
      <c r="X698" s="24">
        <f>I698*$Z$7</f>
        <v>1.553256</v>
      </c>
      <c r="Y698" s="24">
        <f>K698*$Z$7</f>
        <v>1.0872792</v>
      </c>
      <c r="Z698" s="44"/>
      <c r="AA698" s="24">
        <f>I698+O698+R698+U698+X698</f>
        <v>4.3176600000000001</v>
      </c>
      <c r="AB698" s="24">
        <f>K698+P698+S698+V698+Y698</f>
        <v>3.0223620000000002</v>
      </c>
      <c r="AC698" s="24">
        <f>AA698*$AE$7</f>
        <v>1.2952980000000001</v>
      </c>
      <c r="AD698" s="24">
        <f>AB698*$AE$7</f>
        <v>0.90670859999999998</v>
      </c>
      <c r="AE698" s="44"/>
      <c r="AF698" s="24">
        <f>(AA698+AC698)*$AH$7</f>
        <v>0.16838873999999998</v>
      </c>
      <c r="AG698" s="24">
        <f>(AB698+AD698)*$AH$7</f>
        <v>0.117872118</v>
      </c>
      <c r="AH698" s="44"/>
      <c r="AI698" s="116">
        <v>6.07</v>
      </c>
      <c r="AJ698" s="117">
        <v>4.25</v>
      </c>
      <c r="AK698" s="117">
        <f t="shared" si="266"/>
        <v>6.3735000000000008</v>
      </c>
      <c r="AL698" s="117">
        <f t="shared" si="267"/>
        <v>4.4625000000000004</v>
      </c>
      <c r="AM698" s="116">
        <f t="shared" si="268"/>
        <v>1.2747000000000002</v>
      </c>
      <c r="AN698" s="117">
        <f t="shared" si="268"/>
        <v>0.89250000000000007</v>
      </c>
      <c r="AO698" s="146"/>
      <c r="AP698" s="116">
        <f t="shared" si="269"/>
        <v>7.648200000000001</v>
      </c>
      <c r="AQ698" s="117">
        <f t="shared" si="269"/>
        <v>5.3550000000000004</v>
      </c>
    </row>
    <row r="699" spans="1:43" ht="51.75" hidden="1" customHeight="1">
      <c r="A699" s="187"/>
      <c r="B699" s="182"/>
      <c r="C699" s="189"/>
      <c r="D699" s="31" t="s">
        <v>49</v>
      </c>
      <c r="E699" s="22">
        <v>20</v>
      </c>
      <c r="F699" s="22">
        <v>14</v>
      </c>
      <c r="G699" s="24">
        <f>$G$584</f>
        <v>4.1000000000000002E-2</v>
      </c>
      <c r="H699" s="24">
        <f t="shared" si="256"/>
        <v>0.82000000000000006</v>
      </c>
      <c r="I699" s="25"/>
      <c r="J699" s="24">
        <f t="shared" si="257"/>
        <v>0.57400000000000007</v>
      </c>
      <c r="K699" s="25"/>
      <c r="L699" s="24"/>
      <c r="M699" s="24"/>
      <c r="N699" s="24"/>
      <c r="O699" s="24"/>
      <c r="P699" s="24"/>
      <c r="Q699" s="24"/>
      <c r="R699" s="24"/>
      <c r="S699" s="26"/>
      <c r="T699" s="44"/>
      <c r="U699" s="27"/>
      <c r="V699" s="27"/>
      <c r="W699" s="44"/>
      <c r="X699" s="24"/>
      <c r="Y699" s="24"/>
      <c r="Z699" s="44"/>
      <c r="AA699" s="24"/>
      <c r="AB699" s="24"/>
      <c r="AC699" s="24"/>
      <c r="AD699" s="24"/>
      <c r="AE699" s="44"/>
      <c r="AF699" s="24"/>
      <c r="AG699" s="24"/>
      <c r="AH699" s="44"/>
      <c r="AI699" s="116"/>
      <c r="AJ699" s="117"/>
      <c r="AK699" s="117">
        <f t="shared" si="266"/>
        <v>0</v>
      </c>
      <c r="AL699" s="117">
        <f t="shared" si="267"/>
        <v>0</v>
      </c>
      <c r="AM699" s="116">
        <f t="shared" si="268"/>
        <v>0</v>
      </c>
      <c r="AN699" s="117">
        <f t="shared" si="268"/>
        <v>0</v>
      </c>
      <c r="AO699" s="146"/>
      <c r="AP699" s="116">
        <f t="shared" si="269"/>
        <v>0</v>
      </c>
      <c r="AQ699" s="117">
        <f t="shared" si="269"/>
        <v>0</v>
      </c>
    </row>
    <row r="700" spans="1:43" ht="42" customHeight="1">
      <c r="A700" s="186" t="s">
        <v>920</v>
      </c>
      <c r="B700" s="181" t="s">
        <v>921</v>
      </c>
      <c r="C700" s="188" t="s">
        <v>178</v>
      </c>
      <c r="D700" s="31" t="s">
        <v>793</v>
      </c>
      <c r="E700" s="22">
        <v>10</v>
      </c>
      <c r="F700" s="22">
        <v>6</v>
      </c>
      <c r="G700" s="24">
        <f>$G$585</f>
        <v>6.0999999999999999E-2</v>
      </c>
      <c r="H700" s="24">
        <f t="shared" si="256"/>
        <v>0.61</v>
      </c>
      <c r="I700" s="25">
        <f>H700+H701</f>
        <v>1.4300000000000002</v>
      </c>
      <c r="J700" s="24">
        <f t="shared" si="257"/>
        <v>0.36599999999999999</v>
      </c>
      <c r="K700" s="25">
        <f>J700+J701</f>
        <v>0.85799999999999998</v>
      </c>
      <c r="L700" s="24"/>
      <c r="M700" s="24"/>
      <c r="N700" s="24"/>
      <c r="O700" s="24">
        <f>I700*$Q$7</f>
        <v>2.145E-2</v>
      </c>
      <c r="P700" s="24">
        <f>K700*$Q$7</f>
        <v>1.2869999999999999E-2</v>
      </c>
      <c r="Q700" s="24"/>
      <c r="R700" s="24">
        <f>I700*$T$7</f>
        <v>0.48620000000000008</v>
      </c>
      <c r="S700" s="26">
        <f>K700*$T$7</f>
        <v>0.29172000000000003</v>
      </c>
      <c r="T700" s="44"/>
      <c r="U700" s="27">
        <f>I700*$W$7</f>
        <v>1.4300000000000003E-4</v>
      </c>
      <c r="V700" s="27">
        <f>K700*$W$7</f>
        <v>8.5799999999999998E-5</v>
      </c>
      <c r="W700" s="44"/>
      <c r="X700" s="24">
        <f>I700*$Z$7</f>
        <v>1.088802</v>
      </c>
      <c r="Y700" s="24">
        <f>K700*$Z$7</f>
        <v>0.65328120000000001</v>
      </c>
      <c r="Z700" s="44"/>
      <c r="AA700" s="24">
        <f>I700+O700+R700+U700+X700</f>
        <v>3.0265950000000004</v>
      </c>
      <c r="AB700" s="24">
        <f>K700+P700+S700+V700+Y700</f>
        <v>1.815957</v>
      </c>
      <c r="AC700" s="24">
        <f>AA700*$AE$7</f>
        <v>0.90797850000000002</v>
      </c>
      <c r="AD700" s="24">
        <f>AB700*$AE$7</f>
        <v>0.54478709999999997</v>
      </c>
      <c r="AE700" s="44"/>
      <c r="AF700" s="24">
        <f>(AA700+AC700)*$AH$7</f>
        <v>0.11803720500000001</v>
      </c>
      <c r="AG700" s="24">
        <f>(AB700+AD700)*$AH$7</f>
        <v>7.0822322999999993E-2</v>
      </c>
      <c r="AH700" s="44"/>
      <c r="AI700" s="116">
        <v>4.25</v>
      </c>
      <c r="AJ700" s="117">
        <v>2.5499999999999998</v>
      </c>
      <c r="AK700" s="117">
        <f t="shared" si="266"/>
        <v>4.4625000000000004</v>
      </c>
      <c r="AL700" s="117">
        <f t="shared" si="267"/>
        <v>2.6774999999999998</v>
      </c>
      <c r="AM700" s="116">
        <f t="shared" si="268"/>
        <v>0.89250000000000007</v>
      </c>
      <c r="AN700" s="117">
        <f t="shared" si="268"/>
        <v>0.53549999999999998</v>
      </c>
      <c r="AO700" s="146"/>
      <c r="AP700" s="116">
        <f t="shared" si="269"/>
        <v>5.3550000000000004</v>
      </c>
      <c r="AQ700" s="117">
        <f t="shared" si="269"/>
        <v>3.2129999999999996</v>
      </c>
    </row>
    <row r="701" spans="1:43" ht="51.75" hidden="1" customHeight="1">
      <c r="A701" s="187"/>
      <c r="B701" s="182"/>
      <c r="C701" s="189"/>
      <c r="D701" s="31" t="s">
        <v>49</v>
      </c>
      <c r="E701" s="22">
        <v>20</v>
      </c>
      <c r="F701" s="22">
        <v>12</v>
      </c>
      <c r="G701" s="24">
        <f>$G$584</f>
        <v>4.1000000000000002E-2</v>
      </c>
      <c r="H701" s="24">
        <f t="shared" si="256"/>
        <v>0.82000000000000006</v>
      </c>
      <c r="I701" s="25"/>
      <c r="J701" s="24">
        <f t="shared" si="257"/>
        <v>0.49199999999999999</v>
      </c>
      <c r="K701" s="25"/>
      <c r="L701" s="24"/>
      <c r="M701" s="24"/>
      <c r="N701" s="24"/>
      <c r="O701" s="24"/>
      <c r="P701" s="24"/>
      <c r="Q701" s="24"/>
      <c r="R701" s="24"/>
      <c r="S701" s="26"/>
      <c r="T701" s="44"/>
      <c r="U701" s="27"/>
      <c r="V701" s="27"/>
      <c r="W701" s="44"/>
      <c r="X701" s="24"/>
      <c r="Y701" s="24"/>
      <c r="Z701" s="44"/>
      <c r="AA701" s="24"/>
      <c r="AB701" s="24"/>
      <c r="AC701" s="24"/>
      <c r="AD701" s="24"/>
      <c r="AE701" s="44"/>
      <c r="AF701" s="24"/>
      <c r="AG701" s="24"/>
      <c r="AH701" s="44"/>
      <c r="AI701" s="116"/>
      <c r="AJ701" s="117"/>
      <c r="AK701" s="117">
        <f t="shared" si="266"/>
        <v>0</v>
      </c>
      <c r="AL701" s="117">
        <f t="shared" si="267"/>
        <v>0</v>
      </c>
      <c r="AM701" s="116">
        <f t="shared" si="268"/>
        <v>0</v>
      </c>
      <c r="AN701" s="117">
        <f t="shared" si="268"/>
        <v>0</v>
      </c>
      <c r="AO701" s="146"/>
      <c r="AP701" s="116">
        <f t="shared" si="269"/>
        <v>0</v>
      </c>
      <c r="AQ701" s="117">
        <f t="shared" si="269"/>
        <v>0</v>
      </c>
    </row>
    <row r="702" spans="1:43" ht="38.25" customHeight="1">
      <c r="A702" s="186" t="s">
        <v>922</v>
      </c>
      <c r="B702" s="181" t="s">
        <v>923</v>
      </c>
      <c r="C702" s="188" t="s">
        <v>178</v>
      </c>
      <c r="D702" s="31" t="s">
        <v>793</v>
      </c>
      <c r="E702" s="22">
        <v>10</v>
      </c>
      <c r="F702" s="22">
        <v>6</v>
      </c>
      <c r="G702" s="24">
        <f>$G$585</f>
        <v>6.0999999999999999E-2</v>
      </c>
      <c r="H702" s="24">
        <f t="shared" si="256"/>
        <v>0.61</v>
      </c>
      <c r="I702" s="25">
        <f>H702+H703</f>
        <v>1.4300000000000002</v>
      </c>
      <c r="J702" s="24">
        <f t="shared" si="257"/>
        <v>0.36599999999999999</v>
      </c>
      <c r="K702" s="25">
        <f>J702+J703</f>
        <v>0.85799999999999998</v>
      </c>
      <c r="L702" s="24"/>
      <c r="M702" s="24"/>
      <c r="N702" s="24"/>
      <c r="O702" s="24">
        <f>I702*$Q$7</f>
        <v>2.145E-2</v>
      </c>
      <c r="P702" s="24">
        <f>K702*$Q$7</f>
        <v>1.2869999999999999E-2</v>
      </c>
      <c r="Q702" s="24"/>
      <c r="R702" s="24">
        <f>I702*$T$7</f>
        <v>0.48620000000000008</v>
      </c>
      <c r="S702" s="26">
        <f>K702*$T$7</f>
        <v>0.29172000000000003</v>
      </c>
      <c r="T702" s="44"/>
      <c r="U702" s="27">
        <f>I702*$W$7</f>
        <v>1.4300000000000003E-4</v>
      </c>
      <c r="V702" s="27">
        <f>K702*$W$7</f>
        <v>8.5799999999999998E-5</v>
      </c>
      <c r="W702" s="44"/>
      <c r="X702" s="24">
        <f>I702*$Z$7</f>
        <v>1.088802</v>
      </c>
      <c r="Y702" s="24">
        <f>K702*$Z$7</f>
        <v>0.65328120000000001</v>
      </c>
      <c r="Z702" s="44"/>
      <c r="AA702" s="24">
        <f>I702+O702+R702+U702+X702</f>
        <v>3.0265950000000004</v>
      </c>
      <c r="AB702" s="24">
        <f>K702+P702+S702+V702+Y702</f>
        <v>1.815957</v>
      </c>
      <c r="AC702" s="24">
        <f>AA702*$AE$7</f>
        <v>0.90797850000000002</v>
      </c>
      <c r="AD702" s="24">
        <f>AB702*$AE$7</f>
        <v>0.54478709999999997</v>
      </c>
      <c r="AE702" s="44"/>
      <c r="AF702" s="24">
        <f>(AA702+AC702)*$AH$7</f>
        <v>0.11803720500000001</v>
      </c>
      <c r="AG702" s="24">
        <f>(AB702+AD702)*$AH$7</f>
        <v>7.0822322999999993E-2</v>
      </c>
      <c r="AH702" s="44"/>
      <c r="AI702" s="116">
        <v>4.25</v>
      </c>
      <c r="AJ702" s="117">
        <v>2.5499999999999998</v>
      </c>
      <c r="AK702" s="117">
        <f t="shared" si="266"/>
        <v>4.4625000000000004</v>
      </c>
      <c r="AL702" s="117">
        <f t="shared" si="267"/>
        <v>2.6774999999999998</v>
      </c>
      <c r="AM702" s="116">
        <f t="shared" si="268"/>
        <v>0.89250000000000007</v>
      </c>
      <c r="AN702" s="117">
        <f t="shared" si="268"/>
        <v>0.53549999999999998</v>
      </c>
      <c r="AO702" s="146"/>
      <c r="AP702" s="116">
        <f t="shared" si="269"/>
        <v>5.3550000000000004</v>
      </c>
      <c r="AQ702" s="117">
        <f t="shared" si="269"/>
        <v>3.2129999999999996</v>
      </c>
    </row>
    <row r="703" spans="1:43" ht="51.75" hidden="1" customHeight="1">
      <c r="A703" s="187"/>
      <c r="B703" s="182"/>
      <c r="C703" s="189"/>
      <c r="D703" s="31" t="s">
        <v>49</v>
      </c>
      <c r="E703" s="22">
        <v>20</v>
      </c>
      <c r="F703" s="22">
        <v>12</v>
      </c>
      <c r="G703" s="24">
        <f>$G$584</f>
        <v>4.1000000000000002E-2</v>
      </c>
      <c r="H703" s="24">
        <f t="shared" si="256"/>
        <v>0.82000000000000006</v>
      </c>
      <c r="I703" s="25"/>
      <c r="J703" s="24">
        <f t="shared" si="257"/>
        <v>0.49199999999999999</v>
      </c>
      <c r="K703" s="25"/>
      <c r="L703" s="24"/>
      <c r="M703" s="24"/>
      <c r="N703" s="24"/>
      <c r="O703" s="24"/>
      <c r="P703" s="24"/>
      <c r="Q703" s="24"/>
      <c r="R703" s="24"/>
      <c r="S703" s="26"/>
      <c r="T703" s="44"/>
      <c r="U703" s="27"/>
      <c r="V703" s="27"/>
      <c r="W703" s="44"/>
      <c r="X703" s="24"/>
      <c r="Y703" s="24"/>
      <c r="Z703" s="44"/>
      <c r="AA703" s="24"/>
      <c r="AB703" s="24"/>
      <c r="AC703" s="24"/>
      <c r="AD703" s="24"/>
      <c r="AE703" s="44"/>
      <c r="AF703" s="24"/>
      <c r="AG703" s="24"/>
      <c r="AH703" s="44"/>
      <c r="AI703" s="116"/>
      <c r="AJ703" s="117"/>
      <c r="AK703" s="117"/>
      <c r="AL703" s="117"/>
      <c r="AM703" s="116"/>
      <c r="AN703" s="117"/>
      <c r="AO703" s="146"/>
      <c r="AP703" s="116"/>
      <c r="AQ703" s="117"/>
    </row>
    <row r="704" spans="1:43" ht="27" customHeight="1">
      <c r="A704" s="114" t="s">
        <v>924</v>
      </c>
      <c r="B704" s="30" t="s">
        <v>925</v>
      </c>
      <c r="C704" s="115"/>
      <c r="D704" s="31"/>
      <c r="E704" s="22"/>
      <c r="F704" s="22"/>
      <c r="G704" s="24"/>
      <c r="H704" s="24"/>
      <c r="I704" s="25"/>
      <c r="J704" s="24"/>
      <c r="K704" s="25"/>
      <c r="L704" s="24"/>
      <c r="M704" s="24"/>
      <c r="N704" s="24"/>
      <c r="O704" s="24"/>
      <c r="P704" s="24"/>
      <c r="Q704" s="24"/>
      <c r="R704" s="24"/>
      <c r="S704" s="26"/>
      <c r="T704" s="44"/>
      <c r="U704" s="27"/>
      <c r="V704" s="27"/>
      <c r="W704" s="44"/>
      <c r="X704" s="24"/>
      <c r="Y704" s="24"/>
      <c r="Z704" s="44"/>
      <c r="AA704" s="24"/>
      <c r="AB704" s="24"/>
      <c r="AC704" s="24"/>
      <c r="AD704" s="24"/>
      <c r="AE704" s="44"/>
      <c r="AF704" s="24"/>
      <c r="AG704" s="24"/>
      <c r="AH704" s="44"/>
      <c r="AI704" s="116"/>
      <c r="AJ704" s="117"/>
      <c r="AK704" s="117"/>
      <c r="AL704" s="117"/>
      <c r="AM704" s="116"/>
      <c r="AN704" s="117"/>
      <c r="AO704" s="146"/>
      <c r="AP704" s="116"/>
      <c r="AQ704" s="117"/>
    </row>
    <row r="705" spans="1:43" ht="24" customHeight="1">
      <c r="A705" s="186" t="s">
        <v>926</v>
      </c>
      <c r="B705" s="181" t="s">
        <v>927</v>
      </c>
      <c r="C705" s="188" t="s">
        <v>178</v>
      </c>
      <c r="D705" s="31" t="s">
        <v>793</v>
      </c>
      <c r="E705" s="22">
        <v>5</v>
      </c>
      <c r="F705" s="22">
        <v>3</v>
      </c>
      <c r="G705" s="24">
        <f>$G$585</f>
        <v>6.0999999999999999E-2</v>
      </c>
      <c r="H705" s="24">
        <f t="shared" si="256"/>
        <v>0.30499999999999999</v>
      </c>
      <c r="I705" s="25">
        <f>H705+H706</f>
        <v>0.63300000000000001</v>
      </c>
      <c r="J705" s="24">
        <f t="shared" si="257"/>
        <v>0.183</v>
      </c>
      <c r="K705" s="25">
        <f>J705+J706</f>
        <v>0.38800000000000001</v>
      </c>
      <c r="L705" s="24"/>
      <c r="M705" s="24"/>
      <c r="N705" s="24"/>
      <c r="O705" s="24">
        <f>I705*$Q$7</f>
        <v>9.495E-3</v>
      </c>
      <c r="P705" s="24">
        <f>K705*$Q$7</f>
        <v>5.8199999999999997E-3</v>
      </c>
      <c r="Q705" s="24"/>
      <c r="R705" s="24">
        <f>I705*$T$7</f>
        <v>0.21522000000000002</v>
      </c>
      <c r="S705" s="26">
        <f>K705*$T$7</f>
        <v>0.13192000000000001</v>
      </c>
      <c r="T705" s="44"/>
      <c r="U705" s="27">
        <f>I705*$W$7</f>
        <v>6.3300000000000007E-5</v>
      </c>
      <c r="V705" s="27">
        <f>K705*$W$7</f>
        <v>3.8800000000000001E-5</v>
      </c>
      <c r="W705" s="44"/>
      <c r="X705" s="24">
        <f>I705*$Z$7</f>
        <v>0.48196620000000001</v>
      </c>
      <c r="Y705" s="24">
        <f>K705*$Z$7</f>
        <v>0.2954232</v>
      </c>
      <c r="Z705" s="44"/>
      <c r="AA705" s="24">
        <f>I705+O705+R705+U705+X705</f>
        <v>1.3397445000000001</v>
      </c>
      <c r="AB705" s="24">
        <f>K705+P705+S705+V705+Y705</f>
        <v>0.82120199999999999</v>
      </c>
      <c r="AC705" s="24">
        <f>AA705*$AE$7</f>
        <v>0.40192335000000001</v>
      </c>
      <c r="AD705" s="24">
        <f>AB705*$AE$7</f>
        <v>0.24636059999999999</v>
      </c>
      <c r="AE705" s="44"/>
      <c r="AF705" s="24">
        <f>(AA705+AC705)*$AH$7</f>
        <v>5.2250035500000007E-2</v>
      </c>
      <c r="AG705" s="24">
        <f>(AB705+AD705)*$AH$7</f>
        <v>3.2026878000000002E-2</v>
      </c>
      <c r="AH705" s="44"/>
      <c r="AI705" s="116">
        <v>1.88</v>
      </c>
      <c r="AJ705" s="117">
        <v>1.1599999999999999</v>
      </c>
      <c r="AK705" s="117">
        <f>AI705*$AK$9</f>
        <v>1.974</v>
      </c>
      <c r="AL705" s="117">
        <f>AJ705*$AL$9</f>
        <v>1.218</v>
      </c>
      <c r="AM705" s="116">
        <f t="shared" ref="AM705:AN707" si="270">AK705*$AO$7</f>
        <v>0.39480000000000004</v>
      </c>
      <c r="AN705" s="117">
        <f t="shared" si="270"/>
        <v>0.24360000000000001</v>
      </c>
      <c r="AO705" s="146"/>
      <c r="AP705" s="116">
        <f t="shared" ref="AP705:AQ707" si="271">AK705+AM705</f>
        <v>2.3688000000000002</v>
      </c>
      <c r="AQ705" s="117">
        <f t="shared" si="271"/>
        <v>1.4616</v>
      </c>
    </row>
    <row r="706" spans="1:43" ht="51.75" hidden="1" customHeight="1">
      <c r="A706" s="187"/>
      <c r="B706" s="182"/>
      <c r="C706" s="189"/>
      <c r="D706" s="31" t="s">
        <v>49</v>
      </c>
      <c r="E706" s="22">
        <v>8</v>
      </c>
      <c r="F706" s="22">
        <v>5</v>
      </c>
      <c r="G706" s="24">
        <f>$G$584</f>
        <v>4.1000000000000002E-2</v>
      </c>
      <c r="H706" s="24">
        <f t="shared" si="256"/>
        <v>0.32800000000000001</v>
      </c>
      <c r="I706" s="25"/>
      <c r="J706" s="24">
        <f t="shared" si="257"/>
        <v>0.20500000000000002</v>
      </c>
      <c r="K706" s="25"/>
      <c r="L706" s="24"/>
      <c r="M706" s="24"/>
      <c r="N706" s="24"/>
      <c r="O706" s="24"/>
      <c r="P706" s="24"/>
      <c r="Q706" s="24"/>
      <c r="R706" s="24"/>
      <c r="S706" s="26"/>
      <c r="T706" s="44"/>
      <c r="U706" s="27"/>
      <c r="V706" s="27"/>
      <c r="W706" s="44"/>
      <c r="X706" s="24"/>
      <c r="Y706" s="24"/>
      <c r="Z706" s="44"/>
      <c r="AA706" s="24"/>
      <c r="AB706" s="24"/>
      <c r="AC706" s="24"/>
      <c r="AD706" s="24"/>
      <c r="AE706" s="44"/>
      <c r="AF706" s="24"/>
      <c r="AG706" s="24"/>
      <c r="AH706" s="44"/>
      <c r="AI706" s="116"/>
      <c r="AJ706" s="117"/>
      <c r="AK706" s="117">
        <f>AI706*$AK$9</f>
        <v>0</v>
      </c>
      <c r="AL706" s="117">
        <f>AJ706*$AL$9</f>
        <v>0</v>
      </c>
      <c r="AM706" s="116">
        <f t="shared" si="270"/>
        <v>0</v>
      </c>
      <c r="AN706" s="117">
        <f t="shared" si="270"/>
        <v>0</v>
      </c>
      <c r="AO706" s="146"/>
      <c r="AP706" s="116">
        <f t="shared" si="271"/>
        <v>0</v>
      </c>
      <c r="AQ706" s="117">
        <f t="shared" si="271"/>
        <v>0</v>
      </c>
    </row>
    <row r="707" spans="1:43" ht="33" customHeight="1">
      <c r="A707" s="186" t="s">
        <v>928</v>
      </c>
      <c r="B707" s="181" t="s">
        <v>929</v>
      </c>
      <c r="C707" s="188" t="s">
        <v>178</v>
      </c>
      <c r="D707" s="31" t="s">
        <v>793</v>
      </c>
      <c r="E707" s="22">
        <v>7</v>
      </c>
      <c r="F707" s="22">
        <v>5</v>
      </c>
      <c r="G707" s="24">
        <f>$G$585</f>
        <v>6.0999999999999999E-2</v>
      </c>
      <c r="H707" s="24">
        <f t="shared" si="256"/>
        <v>0.42699999999999999</v>
      </c>
      <c r="I707" s="25">
        <f>H707+H708</f>
        <v>0.96</v>
      </c>
      <c r="J707" s="24">
        <f t="shared" si="257"/>
        <v>0.30499999999999999</v>
      </c>
      <c r="K707" s="25">
        <f>J707+J708</f>
        <v>0.71500000000000008</v>
      </c>
      <c r="L707" s="24"/>
      <c r="M707" s="24"/>
      <c r="N707" s="24"/>
      <c r="O707" s="24">
        <f>I707*$Q$7</f>
        <v>1.44E-2</v>
      </c>
      <c r="P707" s="24">
        <f>K707*$Q$7</f>
        <v>1.0725E-2</v>
      </c>
      <c r="Q707" s="24"/>
      <c r="R707" s="24">
        <f>I707*$T$7</f>
        <v>0.32640000000000002</v>
      </c>
      <c r="S707" s="26">
        <f>K707*$T$7</f>
        <v>0.24310000000000004</v>
      </c>
      <c r="T707" s="44"/>
      <c r="U707" s="27">
        <f>I707*$W$7</f>
        <v>9.6000000000000002E-5</v>
      </c>
      <c r="V707" s="27">
        <f>K707*$W$7</f>
        <v>7.1500000000000017E-5</v>
      </c>
      <c r="W707" s="44"/>
      <c r="X707" s="24">
        <f>I707*$Z$7</f>
        <v>0.73094399999999993</v>
      </c>
      <c r="Y707" s="24">
        <f>K707*$Z$7</f>
        <v>0.54440100000000002</v>
      </c>
      <c r="Z707" s="44"/>
      <c r="AA707" s="24">
        <f>I707+O707+R707+U707+X707</f>
        <v>2.0318399999999999</v>
      </c>
      <c r="AB707" s="24">
        <f>K707+P707+S707+V707+Y707</f>
        <v>1.5132975000000002</v>
      </c>
      <c r="AC707" s="24">
        <f>AA707*$AE$7</f>
        <v>0.60955199999999998</v>
      </c>
      <c r="AD707" s="24">
        <f>AB707*$AE$7</f>
        <v>0.45398925000000001</v>
      </c>
      <c r="AE707" s="44"/>
      <c r="AF707" s="24">
        <f>(AA707+AC707)*$AH$7</f>
        <v>7.9241759999999994E-2</v>
      </c>
      <c r="AG707" s="24">
        <f>(AB707+AD707)*$AH$7</f>
        <v>5.9018602500000003E-2</v>
      </c>
      <c r="AH707" s="44"/>
      <c r="AI707" s="116">
        <v>2.86</v>
      </c>
      <c r="AJ707" s="117">
        <v>2.13</v>
      </c>
      <c r="AK707" s="117">
        <f>AI707*$AK$9</f>
        <v>3.0030000000000001</v>
      </c>
      <c r="AL707" s="117">
        <f>AJ707*$AL$9</f>
        <v>2.2364999999999999</v>
      </c>
      <c r="AM707" s="116">
        <f t="shared" si="270"/>
        <v>0.60060000000000002</v>
      </c>
      <c r="AN707" s="117">
        <f t="shared" si="270"/>
        <v>0.44730000000000003</v>
      </c>
      <c r="AO707" s="146"/>
      <c r="AP707" s="116">
        <f t="shared" si="271"/>
        <v>3.6036000000000001</v>
      </c>
      <c r="AQ707" s="117">
        <f t="shared" si="271"/>
        <v>2.6837999999999997</v>
      </c>
    </row>
    <row r="708" spans="1:43" ht="0.75" hidden="1" customHeight="1">
      <c r="A708" s="187"/>
      <c r="B708" s="182"/>
      <c r="C708" s="189"/>
      <c r="D708" s="31" t="s">
        <v>49</v>
      </c>
      <c r="E708" s="22">
        <v>13</v>
      </c>
      <c r="F708" s="22">
        <v>10</v>
      </c>
      <c r="G708" s="24">
        <f>$G$584</f>
        <v>4.1000000000000002E-2</v>
      </c>
      <c r="H708" s="24">
        <f t="shared" si="256"/>
        <v>0.53300000000000003</v>
      </c>
      <c r="I708" s="25"/>
      <c r="J708" s="24">
        <f t="shared" si="257"/>
        <v>0.41000000000000003</v>
      </c>
      <c r="K708" s="25"/>
      <c r="L708" s="24"/>
      <c r="M708" s="24"/>
      <c r="N708" s="24"/>
      <c r="O708" s="24"/>
      <c r="P708" s="24"/>
      <c r="Q708" s="24"/>
      <c r="R708" s="24"/>
      <c r="S708" s="26"/>
      <c r="T708" s="44"/>
      <c r="U708" s="27"/>
      <c r="V708" s="27"/>
      <c r="W708" s="44"/>
      <c r="X708" s="24"/>
      <c r="Y708" s="24"/>
      <c r="Z708" s="44"/>
      <c r="AA708" s="24"/>
      <c r="AB708" s="24"/>
      <c r="AC708" s="24"/>
      <c r="AD708" s="24"/>
      <c r="AE708" s="44"/>
      <c r="AF708" s="24"/>
      <c r="AG708" s="24"/>
      <c r="AH708" s="44"/>
      <c r="AI708" s="116"/>
      <c r="AJ708" s="117"/>
      <c r="AK708" s="117"/>
      <c r="AL708" s="117"/>
      <c r="AM708" s="116"/>
      <c r="AN708" s="117"/>
      <c r="AO708" s="146"/>
      <c r="AP708" s="116"/>
      <c r="AQ708" s="117"/>
    </row>
    <row r="709" spans="1:43" ht="29.25" customHeight="1">
      <c r="A709" s="114" t="s">
        <v>930</v>
      </c>
      <c r="B709" s="30" t="s">
        <v>931</v>
      </c>
      <c r="C709" s="115"/>
      <c r="D709" s="31"/>
      <c r="E709" s="22"/>
      <c r="F709" s="22"/>
      <c r="G709" s="24"/>
      <c r="H709" s="24"/>
      <c r="I709" s="25"/>
      <c r="J709" s="24"/>
      <c r="K709" s="25"/>
      <c r="L709" s="24"/>
      <c r="M709" s="24"/>
      <c r="N709" s="24"/>
      <c r="O709" s="24"/>
      <c r="P709" s="24"/>
      <c r="Q709" s="24"/>
      <c r="R709" s="24"/>
      <c r="S709" s="26"/>
      <c r="T709" s="44"/>
      <c r="U709" s="27"/>
      <c r="V709" s="27"/>
      <c r="W709" s="44"/>
      <c r="X709" s="24"/>
      <c r="Y709" s="24"/>
      <c r="Z709" s="44"/>
      <c r="AA709" s="24"/>
      <c r="AB709" s="24"/>
      <c r="AC709" s="24"/>
      <c r="AD709" s="24"/>
      <c r="AE709" s="44"/>
      <c r="AF709" s="24"/>
      <c r="AG709" s="24"/>
      <c r="AH709" s="44"/>
      <c r="AI709" s="116"/>
      <c r="AJ709" s="117"/>
      <c r="AK709" s="117"/>
      <c r="AL709" s="117"/>
      <c r="AM709" s="116"/>
      <c r="AN709" s="117"/>
      <c r="AO709" s="146"/>
      <c r="AP709" s="116"/>
      <c r="AQ709" s="117"/>
    </row>
    <row r="710" spans="1:43" ht="27" customHeight="1">
      <c r="A710" s="186" t="s">
        <v>932</v>
      </c>
      <c r="B710" s="181" t="s">
        <v>927</v>
      </c>
      <c r="C710" s="188" t="s">
        <v>178</v>
      </c>
      <c r="D710" s="31" t="s">
        <v>793</v>
      </c>
      <c r="E710" s="22">
        <v>5</v>
      </c>
      <c r="F710" s="22">
        <v>3</v>
      </c>
      <c r="G710" s="24">
        <f>$G$585</f>
        <v>6.0999999999999999E-2</v>
      </c>
      <c r="H710" s="24">
        <f t="shared" si="256"/>
        <v>0.30499999999999999</v>
      </c>
      <c r="I710" s="25">
        <f>H710+H711</f>
        <v>0.67399999999999993</v>
      </c>
      <c r="J710" s="24">
        <f t="shared" si="257"/>
        <v>0.183</v>
      </c>
      <c r="K710" s="25">
        <f>J710+J711</f>
        <v>0.38800000000000001</v>
      </c>
      <c r="L710" s="24"/>
      <c r="M710" s="24"/>
      <c r="N710" s="24"/>
      <c r="O710" s="24">
        <f>I710*$Q$7</f>
        <v>1.0109999999999999E-2</v>
      </c>
      <c r="P710" s="24">
        <f>K710*$Q$7</f>
        <v>5.8199999999999997E-3</v>
      </c>
      <c r="Q710" s="24"/>
      <c r="R710" s="24">
        <f>I710*$T$7</f>
        <v>0.22916</v>
      </c>
      <c r="S710" s="26">
        <f>K710*$T$7</f>
        <v>0.13192000000000001</v>
      </c>
      <c r="T710" s="44"/>
      <c r="U710" s="27">
        <f>I710*$W$7</f>
        <v>6.7399999999999998E-5</v>
      </c>
      <c r="V710" s="27">
        <f>K710*$W$7</f>
        <v>3.8800000000000001E-5</v>
      </c>
      <c r="W710" s="44"/>
      <c r="X710" s="24">
        <f>I710*$Z$7</f>
        <v>0.51318359999999996</v>
      </c>
      <c r="Y710" s="24">
        <f>K710*$Z$7</f>
        <v>0.2954232</v>
      </c>
      <c r="Z710" s="44"/>
      <c r="AA710" s="24">
        <f>I710+O710+R710+U710+X710</f>
        <v>1.4265209999999999</v>
      </c>
      <c r="AB710" s="24">
        <f>K710+P710+S710+V710+Y710</f>
        <v>0.82120199999999999</v>
      </c>
      <c r="AC710" s="24">
        <f>AA710*$AE$7</f>
        <v>0.42795629999999996</v>
      </c>
      <c r="AD710" s="24">
        <f>AB710*$AE$7</f>
        <v>0.24636059999999999</v>
      </c>
      <c r="AE710" s="44"/>
      <c r="AF710" s="24">
        <f>(AA710+AC710)*$AH$7</f>
        <v>5.5634318999999995E-2</v>
      </c>
      <c r="AG710" s="24">
        <f>(AB710+AD710)*$AH$7</f>
        <v>3.2026878000000002E-2</v>
      </c>
      <c r="AH710" s="44"/>
      <c r="AI710" s="116">
        <v>2.0099999999999998</v>
      </c>
      <c r="AJ710" s="117">
        <v>1.1599999999999999</v>
      </c>
      <c r="AK710" s="117">
        <f t="shared" ref="AK710:AK718" si="272">AI710*$AK$9</f>
        <v>2.1105</v>
      </c>
      <c r="AL710" s="117">
        <f t="shared" ref="AL710:AL718" si="273">AJ710*$AL$9</f>
        <v>1.218</v>
      </c>
      <c r="AM710" s="116">
        <f t="shared" ref="AM710:AN718" si="274">AK710*$AO$7</f>
        <v>0.42210000000000003</v>
      </c>
      <c r="AN710" s="117">
        <f t="shared" si="274"/>
        <v>0.24360000000000001</v>
      </c>
      <c r="AO710" s="146"/>
      <c r="AP710" s="116">
        <f t="shared" ref="AP710:AQ718" si="275">AK710+AM710</f>
        <v>2.5326</v>
      </c>
      <c r="AQ710" s="117">
        <f t="shared" si="275"/>
        <v>1.4616</v>
      </c>
    </row>
    <row r="711" spans="1:43" ht="0.75" hidden="1" customHeight="1">
      <c r="A711" s="187"/>
      <c r="B711" s="182"/>
      <c r="C711" s="189"/>
      <c r="D711" s="31" t="s">
        <v>49</v>
      </c>
      <c r="E711" s="22">
        <v>9</v>
      </c>
      <c r="F711" s="22">
        <v>5</v>
      </c>
      <c r="G711" s="24">
        <f>$G$584</f>
        <v>4.1000000000000002E-2</v>
      </c>
      <c r="H711" s="24">
        <f t="shared" si="256"/>
        <v>0.36899999999999999</v>
      </c>
      <c r="I711" s="25"/>
      <c r="J711" s="24">
        <f t="shared" si="257"/>
        <v>0.20500000000000002</v>
      </c>
      <c r="K711" s="25"/>
      <c r="L711" s="24"/>
      <c r="M711" s="24"/>
      <c r="N711" s="24"/>
      <c r="O711" s="24"/>
      <c r="P711" s="24"/>
      <c r="Q711" s="24"/>
      <c r="R711" s="24"/>
      <c r="S711" s="26"/>
      <c r="T711" s="44"/>
      <c r="U711" s="27"/>
      <c r="V711" s="27"/>
      <c r="W711" s="44"/>
      <c r="X711" s="24"/>
      <c r="Y711" s="24"/>
      <c r="Z711" s="44"/>
      <c r="AA711" s="24"/>
      <c r="AB711" s="24"/>
      <c r="AC711" s="24"/>
      <c r="AD711" s="24"/>
      <c r="AE711" s="44"/>
      <c r="AF711" s="24"/>
      <c r="AG711" s="24"/>
      <c r="AH711" s="44"/>
      <c r="AI711" s="116"/>
      <c r="AJ711" s="117"/>
      <c r="AK711" s="117">
        <f t="shared" si="272"/>
        <v>0</v>
      </c>
      <c r="AL711" s="117">
        <f t="shared" si="273"/>
        <v>0</v>
      </c>
      <c r="AM711" s="116">
        <f t="shared" si="274"/>
        <v>0</v>
      </c>
      <c r="AN711" s="117">
        <f t="shared" si="274"/>
        <v>0</v>
      </c>
      <c r="AO711" s="146"/>
      <c r="AP711" s="116">
        <f t="shared" si="275"/>
        <v>0</v>
      </c>
      <c r="AQ711" s="117">
        <f t="shared" si="275"/>
        <v>0</v>
      </c>
    </row>
    <row r="712" spans="1:43" ht="27.75" customHeight="1">
      <c r="A712" s="186" t="s">
        <v>933</v>
      </c>
      <c r="B712" s="181" t="s">
        <v>929</v>
      </c>
      <c r="C712" s="188" t="s">
        <v>178</v>
      </c>
      <c r="D712" s="31" t="s">
        <v>793</v>
      </c>
      <c r="E712" s="22">
        <v>7</v>
      </c>
      <c r="F712" s="22">
        <v>5</v>
      </c>
      <c r="G712" s="24">
        <f>$G$585</f>
        <v>6.0999999999999999E-2</v>
      </c>
      <c r="H712" s="24">
        <f t="shared" si="256"/>
        <v>0.42699999999999999</v>
      </c>
      <c r="I712" s="25">
        <f>H712+H713</f>
        <v>1.0010000000000001</v>
      </c>
      <c r="J712" s="24">
        <f t="shared" si="257"/>
        <v>0.30499999999999999</v>
      </c>
      <c r="K712" s="25">
        <f>J712+J713</f>
        <v>0.71500000000000008</v>
      </c>
      <c r="L712" s="24"/>
      <c r="M712" s="24"/>
      <c r="N712" s="24"/>
      <c r="O712" s="24">
        <f>I712*$Q$7</f>
        <v>1.5015000000000001E-2</v>
      </c>
      <c r="P712" s="24">
        <f>K712*$Q$7</f>
        <v>1.0725E-2</v>
      </c>
      <c r="Q712" s="24"/>
      <c r="R712" s="24">
        <f>I712*$T$7</f>
        <v>0.34034000000000009</v>
      </c>
      <c r="S712" s="26">
        <f>K712*$T$7</f>
        <v>0.24310000000000004</v>
      </c>
      <c r="T712" s="44"/>
      <c r="U712" s="27">
        <f>I712*$W$7</f>
        <v>1.0010000000000002E-4</v>
      </c>
      <c r="V712" s="27">
        <f>K712*$W$7</f>
        <v>7.1500000000000017E-5</v>
      </c>
      <c r="W712" s="44"/>
      <c r="X712" s="24">
        <f>I712*$Z$7</f>
        <v>0.7621614000000001</v>
      </c>
      <c r="Y712" s="24">
        <f>K712*$Z$7</f>
        <v>0.54440100000000002</v>
      </c>
      <c r="Z712" s="44"/>
      <c r="AA712" s="24">
        <f>I712+O712+R712+U712+X712</f>
        <v>2.1186165000000003</v>
      </c>
      <c r="AB712" s="24">
        <f>K712+P712+S712+V712+Y712</f>
        <v>1.5132975000000002</v>
      </c>
      <c r="AC712" s="24">
        <f>AA712*$AE$7</f>
        <v>0.63558495000000004</v>
      </c>
      <c r="AD712" s="24">
        <f>AB712*$AE$7</f>
        <v>0.45398925000000001</v>
      </c>
      <c r="AE712" s="44"/>
      <c r="AF712" s="24">
        <f>(AA712+AC712)*$AH$7</f>
        <v>8.262604350000001E-2</v>
      </c>
      <c r="AG712" s="24">
        <f>(AB712+AD712)*$AH$7</f>
        <v>5.9018602500000003E-2</v>
      </c>
      <c r="AH712" s="44"/>
      <c r="AI712" s="116">
        <v>2.98</v>
      </c>
      <c r="AJ712" s="117">
        <v>2.13</v>
      </c>
      <c r="AK712" s="117">
        <f t="shared" si="272"/>
        <v>3.129</v>
      </c>
      <c r="AL712" s="117">
        <f t="shared" si="273"/>
        <v>2.2364999999999999</v>
      </c>
      <c r="AM712" s="116">
        <f t="shared" si="274"/>
        <v>0.62580000000000002</v>
      </c>
      <c r="AN712" s="117">
        <f t="shared" si="274"/>
        <v>0.44730000000000003</v>
      </c>
      <c r="AO712" s="146"/>
      <c r="AP712" s="116">
        <f t="shared" si="275"/>
        <v>3.7547999999999999</v>
      </c>
      <c r="AQ712" s="117">
        <f t="shared" si="275"/>
        <v>2.6837999999999997</v>
      </c>
    </row>
    <row r="713" spans="1:43" ht="51.75" hidden="1" customHeight="1">
      <c r="A713" s="187"/>
      <c r="B713" s="182"/>
      <c r="C713" s="189"/>
      <c r="D713" s="31" t="s">
        <v>49</v>
      </c>
      <c r="E713" s="22">
        <v>14</v>
      </c>
      <c r="F713" s="22">
        <v>10</v>
      </c>
      <c r="G713" s="24">
        <f>$G$584</f>
        <v>4.1000000000000002E-2</v>
      </c>
      <c r="H713" s="24">
        <f t="shared" si="256"/>
        <v>0.57400000000000007</v>
      </c>
      <c r="I713" s="25"/>
      <c r="J713" s="24">
        <f t="shared" si="257"/>
        <v>0.41000000000000003</v>
      </c>
      <c r="K713" s="25"/>
      <c r="L713" s="24"/>
      <c r="M713" s="24"/>
      <c r="N713" s="24"/>
      <c r="O713" s="24"/>
      <c r="P713" s="24"/>
      <c r="Q713" s="24"/>
      <c r="R713" s="24"/>
      <c r="S713" s="26"/>
      <c r="T713" s="44"/>
      <c r="U713" s="27"/>
      <c r="V713" s="27"/>
      <c r="W713" s="44"/>
      <c r="X713" s="24"/>
      <c r="Y713" s="24"/>
      <c r="Z713" s="44"/>
      <c r="AA713" s="24"/>
      <c r="AB713" s="24"/>
      <c r="AC713" s="24"/>
      <c r="AD713" s="24"/>
      <c r="AE713" s="44"/>
      <c r="AF713" s="24"/>
      <c r="AG713" s="24"/>
      <c r="AH713" s="44"/>
      <c r="AI713" s="116"/>
      <c r="AJ713" s="117"/>
      <c r="AK713" s="117">
        <f t="shared" si="272"/>
        <v>0</v>
      </c>
      <c r="AL713" s="117">
        <f t="shared" si="273"/>
        <v>0</v>
      </c>
      <c r="AM713" s="116">
        <f t="shared" si="274"/>
        <v>0</v>
      </c>
      <c r="AN713" s="117">
        <f t="shared" si="274"/>
        <v>0</v>
      </c>
      <c r="AO713" s="146"/>
      <c r="AP713" s="116">
        <f t="shared" si="275"/>
        <v>0</v>
      </c>
      <c r="AQ713" s="117">
        <f t="shared" si="275"/>
        <v>0</v>
      </c>
    </row>
    <row r="714" spans="1:43" ht="30" customHeight="1">
      <c r="A714" s="186" t="s">
        <v>934</v>
      </c>
      <c r="B714" s="181" t="s">
        <v>935</v>
      </c>
      <c r="C714" s="188" t="s">
        <v>178</v>
      </c>
      <c r="D714" s="31" t="s">
        <v>793</v>
      </c>
      <c r="E714" s="22">
        <v>5</v>
      </c>
      <c r="F714" s="22">
        <v>3</v>
      </c>
      <c r="G714" s="24">
        <f>$G$585</f>
        <v>6.0999999999999999E-2</v>
      </c>
      <c r="H714" s="24">
        <f t="shared" si="256"/>
        <v>0.30499999999999999</v>
      </c>
      <c r="I714" s="25">
        <f>H714+H715</f>
        <v>0.59200000000000008</v>
      </c>
      <c r="J714" s="24">
        <f t="shared" si="257"/>
        <v>0.183</v>
      </c>
      <c r="K714" s="25">
        <f>J714+J715</f>
        <v>0.34699999999999998</v>
      </c>
      <c r="L714" s="24"/>
      <c r="M714" s="24"/>
      <c r="N714" s="24"/>
      <c r="O714" s="24">
        <f>I714*$Q$7</f>
        <v>8.8800000000000007E-3</v>
      </c>
      <c r="P714" s="24">
        <f>K714*$Q$7</f>
        <v>5.2049999999999996E-3</v>
      </c>
      <c r="Q714" s="24"/>
      <c r="R714" s="24">
        <f>I714*$T$7</f>
        <v>0.20128000000000004</v>
      </c>
      <c r="S714" s="26">
        <f>K714*$T$7</f>
        <v>0.11798</v>
      </c>
      <c r="T714" s="44"/>
      <c r="U714" s="27">
        <f>I714*$W$7</f>
        <v>5.9200000000000009E-5</v>
      </c>
      <c r="V714" s="27">
        <f>K714*$W$7</f>
        <v>3.4699999999999996E-5</v>
      </c>
      <c r="W714" s="44"/>
      <c r="X714" s="24">
        <f>I714*$Z$7</f>
        <v>0.45074880000000006</v>
      </c>
      <c r="Y714" s="24">
        <f>K714*$Z$7</f>
        <v>0.26420579999999999</v>
      </c>
      <c r="Z714" s="44"/>
      <c r="AA714" s="24">
        <f>I714+O714+R714+U714+X714</f>
        <v>1.2529680000000001</v>
      </c>
      <c r="AB714" s="24">
        <f>K714+P714+S714+V714+Y714</f>
        <v>0.73442549999999995</v>
      </c>
      <c r="AC714" s="24">
        <f>AA714*$AE$7</f>
        <v>0.37589040000000001</v>
      </c>
      <c r="AD714" s="24">
        <f>AB714*$AE$7</f>
        <v>0.22032764999999999</v>
      </c>
      <c r="AE714" s="44"/>
      <c r="AF714" s="24">
        <f>(AA714+AC714)*$AH$7</f>
        <v>4.8865752000000005E-2</v>
      </c>
      <c r="AG714" s="24">
        <f>(AB714+AD714)*$AH$7</f>
        <v>2.8642594499999997E-2</v>
      </c>
      <c r="AH714" s="44"/>
      <c r="AI714" s="116">
        <v>1.76</v>
      </c>
      <c r="AJ714" s="117">
        <v>1.03</v>
      </c>
      <c r="AK714" s="117">
        <f t="shared" si="272"/>
        <v>1.8480000000000001</v>
      </c>
      <c r="AL714" s="117">
        <f t="shared" si="273"/>
        <v>1.0815000000000001</v>
      </c>
      <c r="AM714" s="116">
        <f t="shared" si="274"/>
        <v>0.36960000000000004</v>
      </c>
      <c r="AN714" s="117">
        <f t="shared" si="274"/>
        <v>0.21630000000000005</v>
      </c>
      <c r="AO714" s="146"/>
      <c r="AP714" s="116">
        <f t="shared" si="275"/>
        <v>2.2176</v>
      </c>
      <c r="AQ714" s="117">
        <f t="shared" si="275"/>
        <v>1.2978000000000001</v>
      </c>
    </row>
    <row r="715" spans="1:43" ht="51.75" hidden="1" customHeight="1">
      <c r="A715" s="187"/>
      <c r="B715" s="182"/>
      <c r="C715" s="189"/>
      <c r="D715" s="31" t="s">
        <v>49</v>
      </c>
      <c r="E715" s="22">
        <v>7</v>
      </c>
      <c r="F715" s="22">
        <v>4</v>
      </c>
      <c r="G715" s="24">
        <f>$G$584</f>
        <v>4.1000000000000002E-2</v>
      </c>
      <c r="H715" s="24">
        <f t="shared" si="256"/>
        <v>0.28700000000000003</v>
      </c>
      <c r="I715" s="25"/>
      <c r="J715" s="24">
        <f t="shared" si="257"/>
        <v>0.16400000000000001</v>
      </c>
      <c r="K715" s="25"/>
      <c r="L715" s="24"/>
      <c r="M715" s="24"/>
      <c r="N715" s="24"/>
      <c r="O715" s="24"/>
      <c r="P715" s="24"/>
      <c r="Q715" s="24"/>
      <c r="R715" s="24"/>
      <c r="S715" s="26"/>
      <c r="T715" s="44"/>
      <c r="U715" s="27"/>
      <c r="V715" s="27"/>
      <c r="W715" s="44"/>
      <c r="X715" s="24"/>
      <c r="Y715" s="24"/>
      <c r="Z715" s="44"/>
      <c r="AA715" s="24"/>
      <c r="AB715" s="24"/>
      <c r="AC715" s="24"/>
      <c r="AD715" s="24"/>
      <c r="AE715" s="44"/>
      <c r="AF715" s="24"/>
      <c r="AG715" s="24"/>
      <c r="AH715" s="44"/>
      <c r="AI715" s="116"/>
      <c r="AJ715" s="117"/>
      <c r="AK715" s="117">
        <f t="shared" si="272"/>
        <v>0</v>
      </c>
      <c r="AL715" s="117">
        <f t="shared" si="273"/>
        <v>0</v>
      </c>
      <c r="AM715" s="116">
        <f t="shared" si="274"/>
        <v>0</v>
      </c>
      <c r="AN715" s="117">
        <f t="shared" si="274"/>
        <v>0</v>
      </c>
      <c r="AO715" s="146"/>
      <c r="AP715" s="116">
        <f t="shared" si="275"/>
        <v>0</v>
      </c>
      <c r="AQ715" s="117">
        <f t="shared" si="275"/>
        <v>0</v>
      </c>
    </row>
    <row r="716" spans="1:43" ht="31.5" customHeight="1">
      <c r="A716" s="186" t="s">
        <v>936</v>
      </c>
      <c r="B716" s="181" t="s">
        <v>937</v>
      </c>
      <c r="C716" s="188" t="s">
        <v>178</v>
      </c>
      <c r="D716" s="31" t="s">
        <v>793</v>
      </c>
      <c r="E716" s="22">
        <v>7</v>
      </c>
      <c r="F716" s="22">
        <v>4</v>
      </c>
      <c r="G716" s="24">
        <f>$G$585</f>
        <v>6.0999999999999999E-2</v>
      </c>
      <c r="H716" s="24">
        <f t="shared" si="256"/>
        <v>0.42699999999999999</v>
      </c>
      <c r="I716" s="25">
        <f>H716+H717</f>
        <v>2.0670000000000002</v>
      </c>
      <c r="J716" s="24">
        <f t="shared" si="257"/>
        <v>0.24399999999999999</v>
      </c>
      <c r="K716" s="25">
        <f>J716+J717</f>
        <v>1.228</v>
      </c>
      <c r="L716" s="24"/>
      <c r="M716" s="24"/>
      <c r="N716" s="24"/>
      <c r="O716" s="24">
        <f>I716*$Q$7</f>
        <v>3.1005000000000001E-2</v>
      </c>
      <c r="P716" s="24">
        <f>K716*$Q$7</f>
        <v>1.8419999999999999E-2</v>
      </c>
      <c r="Q716" s="24"/>
      <c r="R716" s="24">
        <f>I716*$T$7</f>
        <v>0.70278000000000007</v>
      </c>
      <c r="S716" s="26">
        <f>K716*$T$7</f>
        <v>0.41752</v>
      </c>
      <c r="T716" s="44"/>
      <c r="U716" s="27">
        <f>I716*$W$7</f>
        <v>2.0670000000000004E-4</v>
      </c>
      <c r="V716" s="27">
        <f>K716*$W$7</f>
        <v>1.228E-4</v>
      </c>
      <c r="W716" s="44"/>
      <c r="X716" s="24">
        <f>I716*$Z$7</f>
        <v>1.5738138000000002</v>
      </c>
      <c r="Y716" s="24">
        <f>K716*$Z$7</f>
        <v>0.93499919999999992</v>
      </c>
      <c r="Z716" s="44"/>
      <c r="AA716" s="24">
        <f>I716+O716+R716+U716+X716</f>
        <v>4.3748055000000008</v>
      </c>
      <c r="AB716" s="24">
        <f>K716+P716+S716+V716+Y716</f>
        <v>2.599062</v>
      </c>
      <c r="AC716" s="24">
        <f>AA716*$AE$7</f>
        <v>1.3124416500000002</v>
      </c>
      <c r="AD716" s="24">
        <f>AB716*$AE$7</f>
        <v>0.77971859999999993</v>
      </c>
      <c r="AE716" s="44"/>
      <c r="AF716" s="24">
        <f>(AA716+AC716)*$AH$7</f>
        <v>0.17061741450000004</v>
      </c>
      <c r="AG716" s="24">
        <f>(AB716+AD716)*$AH$7</f>
        <v>0.101363418</v>
      </c>
      <c r="AH716" s="44"/>
      <c r="AI716" s="116">
        <v>6.15</v>
      </c>
      <c r="AJ716" s="117">
        <v>3.65</v>
      </c>
      <c r="AK716" s="117">
        <f t="shared" si="272"/>
        <v>6.4575000000000005</v>
      </c>
      <c r="AL716" s="117">
        <f t="shared" si="273"/>
        <v>3.8325</v>
      </c>
      <c r="AM716" s="116">
        <f t="shared" si="274"/>
        <v>1.2915000000000001</v>
      </c>
      <c r="AN716" s="117">
        <f t="shared" si="274"/>
        <v>0.76650000000000007</v>
      </c>
      <c r="AO716" s="146"/>
      <c r="AP716" s="116">
        <f t="shared" si="275"/>
        <v>7.7490000000000006</v>
      </c>
      <c r="AQ716" s="117">
        <f t="shared" si="275"/>
        <v>4.5990000000000002</v>
      </c>
    </row>
    <row r="717" spans="1:43" ht="51.75" hidden="1" customHeight="1">
      <c r="A717" s="187"/>
      <c r="B717" s="182"/>
      <c r="C717" s="189"/>
      <c r="D717" s="31" t="s">
        <v>49</v>
      </c>
      <c r="E717" s="22">
        <v>40</v>
      </c>
      <c r="F717" s="22">
        <v>24</v>
      </c>
      <c r="G717" s="24">
        <f>$G$584</f>
        <v>4.1000000000000002E-2</v>
      </c>
      <c r="H717" s="24">
        <f t="shared" si="256"/>
        <v>1.6400000000000001</v>
      </c>
      <c r="I717" s="25"/>
      <c r="J717" s="24">
        <f t="shared" si="257"/>
        <v>0.98399999999999999</v>
      </c>
      <c r="K717" s="25"/>
      <c r="L717" s="24"/>
      <c r="M717" s="24"/>
      <c r="N717" s="24"/>
      <c r="O717" s="24"/>
      <c r="P717" s="24"/>
      <c r="Q717" s="24"/>
      <c r="R717" s="24"/>
      <c r="S717" s="26"/>
      <c r="T717" s="44"/>
      <c r="U717" s="27"/>
      <c r="V717" s="27"/>
      <c r="W717" s="44"/>
      <c r="X717" s="24"/>
      <c r="Y717" s="24"/>
      <c r="Z717" s="44"/>
      <c r="AA717" s="24"/>
      <c r="AB717" s="24"/>
      <c r="AC717" s="24"/>
      <c r="AD717" s="24"/>
      <c r="AE717" s="44"/>
      <c r="AF717" s="24"/>
      <c r="AG717" s="24"/>
      <c r="AH717" s="44"/>
      <c r="AI717" s="116"/>
      <c r="AJ717" s="117"/>
      <c r="AK717" s="117">
        <f t="shared" si="272"/>
        <v>0</v>
      </c>
      <c r="AL717" s="117">
        <f t="shared" si="273"/>
        <v>0</v>
      </c>
      <c r="AM717" s="116">
        <f t="shared" si="274"/>
        <v>0</v>
      </c>
      <c r="AN717" s="117">
        <f t="shared" si="274"/>
        <v>0</v>
      </c>
      <c r="AO717" s="146"/>
      <c r="AP717" s="116">
        <f t="shared" si="275"/>
        <v>0</v>
      </c>
      <c r="AQ717" s="117">
        <f t="shared" si="275"/>
        <v>0</v>
      </c>
    </row>
    <row r="718" spans="1:43" ht="34.5" customHeight="1">
      <c r="A718" s="186" t="s">
        <v>938</v>
      </c>
      <c r="B718" s="181" t="s">
        <v>939</v>
      </c>
      <c r="C718" s="188" t="s">
        <v>178</v>
      </c>
      <c r="D718" s="31" t="s">
        <v>793</v>
      </c>
      <c r="E718" s="22">
        <v>7</v>
      </c>
      <c r="F718" s="22">
        <v>4</v>
      </c>
      <c r="G718" s="24">
        <f>$G$585</f>
        <v>6.0999999999999999E-2</v>
      </c>
      <c r="H718" s="24">
        <f t="shared" si="256"/>
        <v>0.42699999999999999</v>
      </c>
      <c r="I718" s="25">
        <f>H718+H719</f>
        <v>1.657</v>
      </c>
      <c r="J718" s="24">
        <f t="shared" si="257"/>
        <v>0.24399999999999999</v>
      </c>
      <c r="K718" s="25">
        <f>J718+J719</f>
        <v>0.98199999999999998</v>
      </c>
      <c r="L718" s="24"/>
      <c r="M718" s="24"/>
      <c r="N718" s="24"/>
      <c r="O718" s="24">
        <f>I718*$Q$7</f>
        <v>2.4854999999999999E-2</v>
      </c>
      <c r="P718" s="24">
        <f>K718*$Q$7</f>
        <v>1.473E-2</v>
      </c>
      <c r="Q718" s="24"/>
      <c r="R718" s="24">
        <f>I718*$T$7</f>
        <v>0.5633800000000001</v>
      </c>
      <c r="S718" s="26">
        <f>K718*$T$7</f>
        <v>0.33388000000000001</v>
      </c>
      <c r="T718" s="44"/>
      <c r="U718" s="27">
        <f>I718*$W$7</f>
        <v>1.6570000000000002E-4</v>
      </c>
      <c r="V718" s="27">
        <f>K718*$W$7</f>
        <v>9.8200000000000002E-5</v>
      </c>
      <c r="W718" s="44"/>
      <c r="X718" s="24">
        <f>I718*$Z$7</f>
        <v>1.2616398</v>
      </c>
      <c r="Y718" s="24">
        <f>K718*$Z$7</f>
        <v>0.74769479999999999</v>
      </c>
      <c r="Z718" s="44"/>
      <c r="AA718" s="24">
        <f>I718+O718+R718+U718+X718</f>
        <v>3.5070405000000004</v>
      </c>
      <c r="AB718" s="24">
        <f>K718+P718+S718+V718+Y718</f>
        <v>2.0784030000000002</v>
      </c>
      <c r="AC718" s="24">
        <f>AA718*$AE$7</f>
        <v>1.0521121500000001</v>
      </c>
      <c r="AD718" s="24">
        <f>AB718*$AE$7</f>
        <v>0.62352090000000004</v>
      </c>
      <c r="AE718" s="44"/>
      <c r="AF718" s="24">
        <f>(AA718+AC718)*$AH$7</f>
        <v>0.13677457950000002</v>
      </c>
      <c r="AG718" s="24">
        <f>(AB718+AD718)*$AH$7</f>
        <v>8.1057717000000001E-2</v>
      </c>
      <c r="AH718" s="44"/>
      <c r="AI718" s="116">
        <v>4.9400000000000004</v>
      </c>
      <c r="AJ718" s="117">
        <v>2.92</v>
      </c>
      <c r="AK718" s="117">
        <f t="shared" si="272"/>
        <v>5.1870000000000003</v>
      </c>
      <c r="AL718" s="117">
        <f t="shared" si="273"/>
        <v>3.0659999999999998</v>
      </c>
      <c r="AM718" s="116">
        <f t="shared" si="274"/>
        <v>1.0374000000000001</v>
      </c>
      <c r="AN718" s="117">
        <f t="shared" si="274"/>
        <v>0.61319999999999997</v>
      </c>
      <c r="AO718" s="146"/>
      <c r="AP718" s="116">
        <f t="shared" si="275"/>
        <v>6.2244000000000002</v>
      </c>
      <c r="AQ718" s="117">
        <f t="shared" si="275"/>
        <v>3.6791999999999998</v>
      </c>
    </row>
    <row r="719" spans="1:43" ht="0.75" customHeight="1">
      <c r="A719" s="187"/>
      <c r="B719" s="182"/>
      <c r="C719" s="189"/>
      <c r="D719" s="31" t="s">
        <v>49</v>
      </c>
      <c r="E719" s="22">
        <v>30</v>
      </c>
      <c r="F719" s="22">
        <v>18</v>
      </c>
      <c r="G719" s="24">
        <f>$G$584</f>
        <v>4.1000000000000002E-2</v>
      </c>
      <c r="H719" s="24">
        <f t="shared" si="256"/>
        <v>1.23</v>
      </c>
      <c r="I719" s="25"/>
      <c r="J719" s="24">
        <f t="shared" si="257"/>
        <v>0.73799999999999999</v>
      </c>
      <c r="K719" s="25"/>
      <c r="L719" s="24"/>
      <c r="M719" s="24"/>
      <c r="N719" s="24"/>
      <c r="O719" s="24"/>
      <c r="P719" s="24"/>
      <c r="Q719" s="24"/>
      <c r="R719" s="24"/>
      <c r="S719" s="26"/>
      <c r="T719" s="44"/>
      <c r="U719" s="27"/>
      <c r="V719" s="27"/>
      <c r="W719" s="44"/>
      <c r="X719" s="24"/>
      <c r="Y719" s="24"/>
      <c r="Z719" s="44"/>
      <c r="AA719" s="24"/>
      <c r="AB719" s="24"/>
      <c r="AC719" s="24"/>
      <c r="AD719" s="24"/>
      <c r="AE719" s="44"/>
      <c r="AF719" s="24"/>
      <c r="AG719" s="24"/>
      <c r="AH719" s="44"/>
      <c r="AI719" s="116"/>
      <c r="AJ719" s="117"/>
      <c r="AK719" s="117"/>
      <c r="AL719" s="117"/>
      <c r="AM719" s="116"/>
      <c r="AN719" s="117"/>
      <c r="AO719" s="146"/>
      <c r="AP719" s="116"/>
      <c r="AQ719" s="117"/>
    </row>
    <row r="720" spans="1:43" ht="27.75" customHeight="1">
      <c r="A720" s="114" t="s">
        <v>940</v>
      </c>
      <c r="B720" s="30" t="s">
        <v>941</v>
      </c>
      <c r="C720" s="115"/>
      <c r="D720" s="31"/>
      <c r="E720" s="22"/>
      <c r="F720" s="22"/>
      <c r="G720" s="24"/>
      <c r="H720" s="24"/>
      <c r="I720" s="25"/>
      <c r="J720" s="24"/>
      <c r="K720" s="25"/>
      <c r="L720" s="24"/>
      <c r="M720" s="24"/>
      <c r="N720" s="24"/>
      <c r="O720" s="24"/>
      <c r="P720" s="24"/>
      <c r="Q720" s="24"/>
      <c r="R720" s="24"/>
      <c r="S720" s="26"/>
      <c r="T720" s="44"/>
      <c r="U720" s="27"/>
      <c r="V720" s="27"/>
      <c r="W720" s="44"/>
      <c r="X720" s="24"/>
      <c r="Y720" s="24"/>
      <c r="Z720" s="44"/>
      <c r="AA720" s="24"/>
      <c r="AB720" s="24"/>
      <c r="AC720" s="24"/>
      <c r="AD720" s="24"/>
      <c r="AE720" s="44"/>
      <c r="AF720" s="24"/>
      <c r="AG720" s="24"/>
      <c r="AH720" s="44"/>
      <c r="AI720" s="116"/>
      <c r="AJ720" s="117"/>
      <c r="AK720" s="117"/>
      <c r="AL720" s="117"/>
      <c r="AM720" s="116"/>
      <c r="AN720" s="117"/>
      <c r="AO720" s="146"/>
      <c r="AP720" s="116"/>
      <c r="AQ720" s="117"/>
    </row>
    <row r="721" spans="1:43" ht="30" customHeight="1">
      <c r="A721" s="186" t="s">
        <v>942</v>
      </c>
      <c r="B721" s="181" t="s">
        <v>943</v>
      </c>
      <c r="C721" s="188" t="s">
        <v>178</v>
      </c>
      <c r="D721" s="31" t="s">
        <v>793</v>
      </c>
      <c r="E721" s="22">
        <v>5</v>
      </c>
      <c r="F721" s="22">
        <v>3</v>
      </c>
      <c r="G721" s="24">
        <f>$G$585</f>
        <v>6.0999999999999999E-2</v>
      </c>
      <c r="H721" s="24">
        <f t="shared" si="256"/>
        <v>0.30499999999999999</v>
      </c>
      <c r="I721" s="25">
        <f>H721+H722</f>
        <v>0.79699999999999993</v>
      </c>
      <c r="J721" s="24">
        <f t="shared" si="257"/>
        <v>0.183</v>
      </c>
      <c r="K721" s="25">
        <f>J721+J722</f>
        <v>0.47000000000000003</v>
      </c>
      <c r="L721" s="24"/>
      <c r="M721" s="24"/>
      <c r="N721" s="24"/>
      <c r="O721" s="24">
        <f>I721*$Q$7</f>
        <v>1.1954999999999999E-2</v>
      </c>
      <c r="P721" s="24">
        <f>K721*$Q$7</f>
        <v>7.0499999999999998E-3</v>
      </c>
      <c r="Q721" s="24"/>
      <c r="R721" s="24">
        <f>I721*$T$7</f>
        <v>0.27098</v>
      </c>
      <c r="S721" s="26">
        <f>K721*$T$7</f>
        <v>0.15980000000000003</v>
      </c>
      <c r="T721" s="44"/>
      <c r="U721" s="27">
        <f>I721*$W$7</f>
        <v>7.9699999999999999E-5</v>
      </c>
      <c r="V721" s="27">
        <f>K721*$W$7</f>
        <v>4.7000000000000004E-5</v>
      </c>
      <c r="W721" s="44"/>
      <c r="X721" s="24">
        <f>I721*$Z$7</f>
        <v>0.60683579999999993</v>
      </c>
      <c r="Y721" s="24">
        <f>K721*$Z$7</f>
        <v>0.35785800000000001</v>
      </c>
      <c r="Z721" s="44"/>
      <c r="AA721" s="24">
        <f>I721+O721+R721+U721+X721</f>
        <v>1.6868504999999998</v>
      </c>
      <c r="AB721" s="24">
        <f>K721+P721+S721+V721+Y721</f>
        <v>0.99475500000000006</v>
      </c>
      <c r="AC721" s="24">
        <f>AA721*$AE$7</f>
        <v>0.5060551499999999</v>
      </c>
      <c r="AD721" s="24">
        <f>AB721*$AE$7</f>
        <v>0.29842649999999998</v>
      </c>
      <c r="AE721" s="44"/>
      <c r="AF721" s="24">
        <f>(AA721+AC721)*$AH$7</f>
        <v>6.5787169499999992E-2</v>
      </c>
      <c r="AG721" s="24">
        <f>(AB721+AD721)*$AH$7</f>
        <v>3.8795444999999998E-2</v>
      </c>
      <c r="AH721" s="44"/>
      <c r="AI721" s="116">
        <v>2.37</v>
      </c>
      <c r="AJ721" s="117">
        <v>1.4</v>
      </c>
      <c r="AK721" s="117">
        <f>AI721*$AK$9</f>
        <v>2.4885000000000002</v>
      </c>
      <c r="AL721" s="117">
        <f>AJ721*$AL$9</f>
        <v>1.47</v>
      </c>
      <c r="AM721" s="116">
        <f t="shared" ref="AM721:AN725" si="276">AK721*$AO$7</f>
        <v>0.49770000000000003</v>
      </c>
      <c r="AN721" s="117">
        <f t="shared" si="276"/>
        <v>0.29399999999999998</v>
      </c>
      <c r="AO721" s="146"/>
      <c r="AP721" s="116">
        <f t="shared" ref="AP721:AQ725" si="277">AK721+AM721</f>
        <v>2.9862000000000002</v>
      </c>
      <c r="AQ721" s="117">
        <f t="shared" si="277"/>
        <v>1.764</v>
      </c>
    </row>
    <row r="722" spans="1:43" ht="51.75" hidden="1" customHeight="1">
      <c r="A722" s="187"/>
      <c r="B722" s="182"/>
      <c r="C722" s="189"/>
      <c r="D722" s="31" t="s">
        <v>49</v>
      </c>
      <c r="E722" s="22">
        <v>12</v>
      </c>
      <c r="F722" s="22">
        <v>7</v>
      </c>
      <c r="G722" s="24">
        <f>$G$584</f>
        <v>4.1000000000000002E-2</v>
      </c>
      <c r="H722" s="24">
        <f t="shared" si="256"/>
        <v>0.49199999999999999</v>
      </c>
      <c r="I722" s="25"/>
      <c r="J722" s="24">
        <f t="shared" si="257"/>
        <v>0.28700000000000003</v>
      </c>
      <c r="K722" s="25"/>
      <c r="L722" s="24"/>
      <c r="M722" s="24"/>
      <c r="N722" s="24"/>
      <c r="O722" s="24"/>
      <c r="P722" s="24"/>
      <c r="Q722" s="24"/>
      <c r="R722" s="24"/>
      <c r="S722" s="26"/>
      <c r="T722" s="44"/>
      <c r="U722" s="27"/>
      <c r="V722" s="27"/>
      <c r="W722" s="44"/>
      <c r="X722" s="24"/>
      <c r="Y722" s="24"/>
      <c r="Z722" s="44"/>
      <c r="AA722" s="24"/>
      <c r="AB722" s="24"/>
      <c r="AC722" s="24"/>
      <c r="AD722" s="24"/>
      <c r="AE722" s="44"/>
      <c r="AF722" s="24"/>
      <c r="AG722" s="24"/>
      <c r="AH722" s="44"/>
      <c r="AI722" s="116"/>
      <c r="AJ722" s="117"/>
      <c r="AK722" s="117">
        <f>AI722*$AK$9</f>
        <v>0</v>
      </c>
      <c r="AL722" s="117">
        <f>AJ722*$AL$9</f>
        <v>0</v>
      </c>
      <c r="AM722" s="116">
        <f t="shared" si="276"/>
        <v>0</v>
      </c>
      <c r="AN722" s="117">
        <f t="shared" si="276"/>
        <v>0</v>
      </c>
      <c r="AO722" s="146"/>
      <c r="AP722" s="116">
        <f t="shared" si="277"/>
        <v>0</v>
      </c>
      <c r="AQ722" s="117">
        <f t="shared" si="277"/>
        <v>0</v>
      </c>
    </row>
    <row r="723" spans="1:43" ht="32.25" customHeight="1">
      <c r="A723" s="186" t="s">
        <v>944</v>
      </c>
      <c r="B723" s="181" t="s">
        <v>945</v>
      </c>
      <c r="C723" s="188" t="s">
        <v>178</v>
      </c>
      <c r="D723" s="31" t="s">
        <v>793</v>
      </c>
      <c r="E723" s="22">
        <v>5</v>
      </c>
      <c r="F723" s="22">
        <v>3</v>
      </c>
      <c r="G723" s="24">
        <f>$G$585</f>
        <v>6.0999999999999999E-2</v>
      </c>
      <c r="H723" s="24">
        <f t="shared" si="256"/>
        <v>0.30499999999999999</v>
      </c>
      <c r="I723" s="25">
        <f>H723+H724</f>
        <v>0.71500000000000008</v>
      </c>
      <c r="J723" s="24">
        <f t="shared" si="257"/>
        <v>0.183</v>
      </c>
      <c r="K723" s="25">
        <f>J723+J724</f>
        <v>0.42899999999999999</v>
      </c>
      <c r="L723" s="24"/>
      <c r="M723" s="24"/>
      <c r="N723" s="24"/>
      <c r="O723" s="24">
        <f>I723*$Q$7</f>
        <v>1.0725E-2</v>
      </c>
      <c r="P723" s="24">
        <f>K723*$Q$7</f>
        <v>6.4349999999999997E-3</v>
      </c>
      <c r="Q723" s="24"/>
      <c r="R723" s="24">
        <f>I723*$T$7</f>
        <v>0.24310000000000004</v>
      </c>
      <c r="S723" s="26">
        <f>K723*$T$7</f>
        <v>0.14586000000000002</v>
      </c>
      <c r="T723" s="44"/>
      <c r="U723" s="27">
        <f>I723*$W$7</f>
        <v>7.1500000000000017E-5</v>
      </c>
      <c r="V723" s="27">
        <f>K723*$W$7</f>
        <v>4.2899999999999999E-5</v>
      </c>
      <c r="W723" s="44"/>
      <c r="X723" s="24">
        <f>I723*$Z$7</f>
        <v>0.54440100000000002</v>
      </c>
      <c r="Y723" s="24">
        <f>K723*$Z$7</f>
        <v>0.3266406</v>
      </c>
      <c r="Z723" s="44"/>
      <c r="AA723" s="24">
        <f>I723+O723+R723+U723+X723</f>
        <v>1.5132975000000002</v>
      </c>
      <c r="AB723" s="24">
        <f>K723+P723+S723+V723+Y723</f>
        <v>0.90797850000000002</v>
      </c>
      <c r="AC723" s="24">
        <f>AA723*$AE$7</f>
        <v>0.45398925000000001</v>
      </c>
      <c r="AD723" s="24">
        <f>AB723*$AE$7</f>
        <v>0.27239354999999998</v>
      </c>
      <c r="AE723" s="44"/>
      <c r="AF723" s="24">
        <f>(AA723+AC723)*$AH$7</f>
        <v>5.9018602500000003E-2</v>
      </c>
      <c r="AG723" s="24">
        <f>(AB723+AD723)*$AH$7</f>
        <v>3.5411161499999996E-2</v>
      </c>
      <c r="AH723" s="44"/>
      <c r="AI723" s="116">
        <v>2.13</v>
      </c>
      <c r="AJ723" s="117">
        <v>1.28</v>
      </c>
      <c r="AK723" s="117">
        <f>AI723*$AK$9</f>
        <v>2.2364999999999999</v>
      </c>
      <c r="AL723" s="117">
        <f>AJ723*$AL$9</f>
        <v>1.3440000000000001</v>
      </c>
      <c r="AM723" s="116">
        <f t="shared" si="276"/>
        <v>0.44730000000000003</v>
      </c>
      <c r="AN723" s="117">
        <f t="shared" si="276"/>
        <v>0.26880000000000004</v>
      </c>
      <c r="AO723" s="146"/>
      <c r="AP723" s="116">
        <f t="shared" si="277"/>
        <v>2.6837999999999997</v>
      </c>
      <c r="AQ723" s="117">
        <f t="shared" si="277"/>
        <v>1.6128</v>
      </c>
    </row>
    <row r="724" spans="1:43" ht="51.75" hidden="1" customHeight="1">
      <c r="A724" s="187"/>
      <c r="B724" s="182"/>
      <c r="C724" s="189"/>
      <c r="D724" s="31" t="s">
        <v>49</v>
      </c>
      <c r="E724" s="22">
        <v>10</v>
      </c>
      <c r="F724" s="22">
        <v>6</v>
      </c>
      <c r="G724" s="24">
        <f>$G$584</f>
        <v>4.1000000000000002E-2</v>
      </c>
      <c r="H724" s="24">
        <f t="shared" si="256"/>
        <v>0.41000000000000003</v>
      </c>
      <c r="I724" s="25"/>
      <c r="J724" s="24">
        <f t="shared" si="257"/>
        <v>0.246</v>
      </c>
      <c r="K724" s="25"/>
      <c r="L724" s="24"/>
      <c r="M724" s="24"/>
      <c r="N724" s="24"/>
      <c r="O724" s="24"/>
      <c r="P724" s="24"/>
      <c r="Q724" s="24"/>
      <c r="R724" s="24"/>
      <c r="S724" s="26"/>
      <c r="T724" s="44"/>
      <c r="U724" s="27"/>
      <c r="V724" s="27"/>
      <c r="W724" s="44"/>
      <c r="X724" s="24"/>
      <c r="Y724" s="24"/>
      <c r="Z724" s="44"/>
      <c r="AA724" s="24"/>
      <c r="AB724" s="24"/>
      <c r="AC724" s="24"/>
      <c r="AD724" s="24"/>
      <c r="AE724" s="44"/>
      <c r="AF724" s="24"/>
      <c r="AG724" s="24"/>
      <c r="AH724" s="44"/>
      <c r="AI724" s="116"/>
      <c r="AJ724" s="117"/>
      <c r="AK724" s="117">
        <f>AI724*$AK$9</f>
        <v>0</v>
      </c>
      <c r="AL724" s="117">
        <f>AJ724*$AL$9</f>
        <v>0</v>
      </c>
      <c r="AM724" s="116">
        <f t="shared" si="276"/>
        <v>0</v>
      </c>
      <c r="AN724" s="117">
        <f t="shared" si="276"/>
        <v>0</v>
      </c>
      <c r="AO724" s="146"/>
      <c r="AP724" s="116">
        <f t="shared" si="277"/>
        <v>0</v>
      </c>
      <c r="AQ724" s="117">
        <f t="shared" si="277"/>
        <v>0</v>
      </c>
    </row>
    <row r="725" spans="1:43" ht="18.75" customHeight="1">
      <c r="A725" s="186" t="s">
        <v>946</v>
      </c>
      <c r="B725" s="181" t="s">
        <v>947</v>
      </c>
      <c r="C725" s="188" t="s">
        <v>178</v>
      </c>
      <c r="D725" s="31" t="s">
        <v>793</v>
      </c>
      <c r="E725" s="22">
        <v>5</v>
      </c>
      <c r="F725" s="22">
        <v>3</v>
      </c>
      <c r="G725" s="24">
        <f>$G$585</f>
        <v>6.0999999999999999E-2</v>
      </c>
      <c r="H725" s="24">
        <f t="shared" si="256"/>
        <v>0.30499999999999999</v>
      </c>
      <c r="I725" s="25">
        <f>H725+H726</f>
        <v>0.67399999999999993</v>
      </c>
      <c r="J725" s="24">
        <f t="shared" si="257"/>
        <v>0.183</v>
      </c>
      <c r="K725" s="25">
        <f>J725+J726</f>
        <v>0.38800000000000001</v>
      </c>
      <c r="L725" s="24"/>
      <c r="M725" s="24"/>
      <c r="N725" s="24"/>
      <c r="O725" s="24">
        <f>I725*$Q$7</f>
        <v>1.0109999999999999E-2</v>
      </c>
      <c r="P725" s="24">
        <f>K725*$Q$7</f>
        <v>5.8199999999999997E-3</v>
      </c>
      <c r="Q725" s="24"/>
      <c r="R725" s="24">
        <f>I725*$T$7</f>
        <v>0.22916</v>
      </c>
      <c r="S725" s="26">
        <f>K725*$T$7</f>
        <v>0.13192000000000001</v>
      </c>
      <c r="T725" s="44"/>
      <c r="U725" s="27">
        <f>I725*$W$7</f>
        <v>6.7399999999999998E-5</v>
      </c>
      <c r="V725" s="27">
        <f>K725*$W$7</f>
        <v>3.8800000000000001E-5</v>
      </c>
      <c r="W725" s="44"/>
      <c r="X725" s="24">
        <f>I725*$Z$7</f>
        <v>0.51318359999999996</v>
      </c>
      <c r="Y725" s="24">
        <f>K725*$Z$7</f>
        <v>0.2954232</v>
      </c>
      <c r="Z725" s="44"/>
      <c r="AA725" s="24">
        <f>I725+O725+R725+U725+X725</f>
        <v>1.4265209999999999</v>
      </c>
      <c r="AB725" s="24">
        <f>K725+P725+S725+V725+Y725</f>
        <v>0.82120199999999999</v>
      </c>
      <c r="AC725" s="24">
        <f>AA725*$AE$7</f>
        <v>0.42795629999999996</v>
      </c>
      <c r="AD725" s="24">
        <f>AB725*$AE$7</f>
        <v>0.24636059999999999</v>
      </c>
      <c r="AE725" s="44"/>
      <c r="AF725" s="24">
        <f>(AA725+AC725)*$AH$7</f>
        <v>5.5634318999999995E-2</v>
      </c>
      <c r="AG725" s="24">
        <f>(AB725+AD725)*$AH$7</f>
        <v>3.2026878000000002E-2</v>
      </c>
      <c r="AH725" s="44"/>
      <c r="AI725" s="116">
        <v>2.0099999999999998</v>
      </c>
      <c r="AJ725" s="117">
        <v>1.1599999999999999</v>
      </c>
      <c r="AK725" s="117">
        <f>AI725*$AK$9</f>
        <v>2.1105</v>
      </c>
      <c r="AL725" s="117">
        <f>AJ725*$AL$9</f>
        <v>1.218</v>
      </c>
      <c r="AM725" s="116">
        <f t="shared" si="276"/>
        <v>0.42210000000000003</v>
      </c>
      <c r="AN725" s="117">
        <f t="shared" si="276"/>
        <v>0.24360000000000001</v>
      </c>
      <c r="AO725" s="146"/>
      <c r="AP725" s="116">
        <f t="shared" si="277"/>
        <v>2.5326</v>
      </c>
      <c r="AQ725" s="117">
        <f t="shared" si="277"/>
        <v>1.4616</v>
      </c>
    </row>
    <row r="726" spans="1:43" ht="51.75" hidden="1" customHeight="1">
      <c r="A726" s="187"/>
      <c r="B726" s="182"/>
      <c r="C726" s="189"/>
      <c r="D726" s="31" t="s">
        <v>49</v>
      </c>
      <c r="E726" s="22">
        <v>9</v>
      </c>
      <c r="F726" s="22">
        <v>5</v>
      </c>
      <c r="G726" s="24">
        <f>$G$584</f>
        <v>4.1000000000000002E-2</v>
      </c>
      <c r="H726" s="24">
        <f t="shared" si="256"/>
        <v>0.36899999999999999</v>
      </c>
      <c r="I726" s="25"/>
      <c r="J726" s="24">
        <f t="shared" si="257"/>
        <v>0.20500000000000002</v>
      </c>
      <c r="K726" s="25"/>
      <c r="L726" s="24"/>
      <c r="M726" s="24"/>
      <c r="N726" s="24"/>
      <c r="O726" s="24"/>
      <c r="P726" s="24"/>
      <c r="Q726" s="24"/>
      <c r="R726" s="24"/>
      <c r="S726" s="26"/>
      <c r="T726" s="44"/>
      <c r="U726" s="27"/>
      <c r="V726" s="27"/>
      <c r="W726" s="44"/>
      <c r="X726" s="24"/>
      <c r="Y726" s="24"/>
      <c r="Z726" s="44"/>
      <c r="AA726" s="24"/>
      <c r="AB726" s="24"/>
      <c r="AC726" s="24"/>
      <c r="AD726" s="24"/>
      <c r="AE726" s="44"/>
      <c r="AF726" s="24"/>
      <c r="AG726" s="24"/>
      <c r="AH726" s="44"/>
      <c r="AI726" s="116"/>
      <c r="AJ726" s="117"/>
      <c r="AK726" s="117"/>
      <c r="AL726" s="117"/>
      <c r="AM726" s="116"/>
      <c r="AN726" s="117"/>
      <c r="AO726" s="146"/>
      <c r="AP726" s="116"/>
      <c r="AQ726" s="117"/>
    </row>
    <row r="727" spans="1:43" ht="30" customHeight="1">
      <c r="A727" s="114" t="s">
        <v>948</v>
      </c>
      <c r="B727" s="30" t="s">
        <v>949</v>
      </c>
      <c r="C727" s="115"/>
      <c r="D727" s="31"/>
      <c r="E727" s="22"/>
      <c r="F727" s="22"/>
      <c r="G727" s="24"/>
      <c r="H727" s="24"/>
      <c r="I727" s="25"/>
      <c r="J727" s="24"/>
      <c r="K727" s="25"/>
      <c r="L727" s="24"/>
      <c r="M727" s="24"/>
      <c r="N727" s="24"/>
      <c r="O727" s="24"/>
      <c r="P727" s="24"/>
      <c r="Q727" s="24"/>
      <c r="R727" s="24"/>
      <c r="S727" s="26"/>
      <c r="T727" s="44"/>
      <c r="U727" s="27"/>
      <c r="V727" s="27"/>
      <c r="W727" s="44"/>
      <c r="X727" s="24"/>
      <c r="Y727" s="24"/>
      <c r="Z727" s="44"/>
      <c r="AA727" s="24"/>
      <c r="AB727" s="24"/>
      <c r="AC727" s="24"/>
      <c r="AD727" s="24"/>
      <c r="AE727" s="44"/>
      <c r="AF727" s="24"/>
      <c r="AG727" s="24"/>
      <c r="AH727" s="44"/>
      <c r="AI727" s="116"/>
      <c r="AJ727" s="117"/>
      <c r="AK727" s="117"/>
      <c r="AL727" s="117"/>
      <c r="AM727" s="116"/>
      <c r="AN727" s="117"/>
      <c r="AO727" s="146"/>
      <c r="AP727" s="116"/>
      <c r="AQ727" s="117"/>
    </row>
    <row r="728" spans="1:43" ht="22.5" customHeight="1">
      <c r="A728" s="186" t="s">
        <v>950</v>
      </c>
      <c r="B728" s="181" t="s">
        <v>927</v>
      </c>
      <c r="C728" s="188" t="s">
        <v>178</v>
      </c>
      <c r="D728" s="31" t="s">
        <v>793</v>
      </c>
      <c r="E728" s="22">
        <v>5</v>
      </c>
      <c r="F728" s="22">
        <v>3</v>
      </c>
      <c r="G728" s="24">
        <f>$G$585</f>
        <v>6.0999999999999999E-2</v>
      </c>
      <c r="H728" s="24">
        <f t="shared" si="256"/>
        <v>0.30499999999999999</v>
      </c>
      <c r="I728" s="25">
        <f>H728+H729</f>
        <v>0.63300000000000001</v>
      </c>
      <c r="J728" s="24">
        <f t="shared" si="257"/>
        <v>0.183</v>
      </c>
      <c r="K728" s="25">
        <f>J728+J729</f>
        <v>0.38800000000000001</v>
      </c>
      <c r="L728" s="24"/>
      <c r="M728" s="24"/>
      <c r="N728" s="24"/>
      <c r="O728" s="24">
        <f>I728*$Q$7</f>
        <v>9.495E-3</v>
      </c>
      <c r="P728" s="24">
        <f>K728*$Q$7</f>
        <v>5.8199999999999997E-3</v>
      </c>
      <c r="Q728" s="24"/>
      <c r="R728" s="24">
        <f>I728*$T$7</f>
        <v>0.21522000000000002</v>
      </c>
      <c r="S728" s="26">
        <f>K728*$T$7</f>
        <v>0.13192000000000001</v>
      </c>
      <c r="T728" s="44"/>
      <c r="U728" s="27">
        <f>I728*$W$7</f>
        <v>6.3300000000000007E-5</v>
      </c>
      <c r="V728" s="27">
        <f>K728*$W$7</f>
        <v>3.8800000000000001E-5</v>
      </c>
      <c r="W728" s="44"/>
      <c r="X728" s="24">
        <f>I728*$Z$7</f>
        <v>0.48196620000000001</v>
      </c>
      <c r="Y728" s="24">
        <f>K728*$Z$7</f>
        <v>0.2954232</v>
      </c>
      <c r="Z728" s="44"/>
      <c r="AA728" s="24">
        <f>I728+O728+R728+U728+X728</f>
        <v>1.3397445000000001</v>
      </c>
      <c r="AB728" s="24">
        <f>K728+P728+S728+V728+Y728</f>
        <v>0.82120199999999999</v>
      </c>
      <c r="AC728" s="24">
        <f>AA728*$AE$7</f>
        <v>0.40192335000000001</v>
      </c>
      <c r="AD728" s="24">
        <f>AB728*$AE$7</f>
        <v>0.24636059999999999</v>
      </c>
      <c r="AE728" s="44"/>
      <c r="AF728" s="24">
        <f>(AA728+AC728)*$AH$7</f>
        <v>5.2250035500000007E-2</v>
      </c>
      <c r="AG728" s="24">
        <f>(AB728+AD728)*$AH$7</f>
        <v>3.2026878000000002E-2</v>
      </c>
      <c r="AH728" s="44"/>
      <c r="AI728" s="116">
        <v>1.88</v>
      </c>
      <c r="AJ728" s="117">
        <v>1.1599999999999999</v>
      </c>
      <c r="AK728" s="117">
        <f>AI728*$AK$9</f>
        <v>1.974</v>
      </c>
      <c r="AL728" s="117">
        <f>AJ728*$AL$9</f>
        <v>1.218</v>
      </c>
      <c r="AM728" s="116">
        <f t="shared" ref="AM728:AN730" si="278">AK728*$AO$7</f>
        <v>0.39480000000000004</v>
      </c>
      <c r="AN728" s="117">
        <f t="shared" si="278"/>
        <v>0.24360000000000001</v>
      </c>
      <c r="AO728" s="146"/>
      <c r="AP728" s="116">
        <f t="shared" ref="AP728:AQ730" si="279">AK728+AM728</f>
        <v>2.3688000000000002</v>
      </c>
      <c r="AQ728" s="117">
        <f t="shared" si="279"/>
        <v>1.4616</v>
      </c>
    </row>
    <row r="729" spans="1:43" ht="51.75" hidden="1" customHeight="1">
      <c r="A729" s="187"/>
      <c r="B729" s="182"/>
      <c r="C729" s="189"/>
      <c r="D729" s="31" t="s">
        <v>49</v>
      </c>
      <c r="E729" s="22">
        <v>8</v>
      </c>
      <c r="F729" s="22">
        <v>5</v>
      </c>
      <c r="G729" s="24">
        <f>$G$584</f>
        <v>4.1000000000000002E-2</v>
      </c>
      <c r="H729" s="24">
        <f t="shared" si="256"/>
        <v>0.32800000000000001</v>
      </c>
      <c r="I729" s="25"/>
      <c r="J729" s="24">
        <f t="shared" si="257"/>
        <v>0.20500000000000002</v>
      </c>
      <c r="K729" s="25"/>
      <c r="L729" s="24"/>
      <c r="M729" s="24"/>
      <c r="N729" s="24"/>
      <c r="O729" s="24"/>
      <c r="P729" s="24"/>
      <c r="Q729" s="24"/>
      <c r="R729" s="24"/>
      <c r="S729" s="26"/>
      <c r="T729" s="44"/>
      <c r="U729" s="27"/>
      <c r="V729" s="27"/>
      <c r="W729" s="44"/>
      <c r="X729" s="24"/>
      <c r="Y729" s="24"/>
      <c r="Z729" s="44"/>
      <c r="AA729" s="24"/>
      <c r="AB729" s="24"/>
      <c r="AC729" s="24"/>
      <c r="AD729" s="24"/>
      <c r="AE729" s="44"/>
      <c r="AF729" s="24"/>
      <c r="AG729" s="24"/>
      <c r="AH729" s="44"/>
      <c r="AI729" s="116"/>
      <c r="AJ729" s="117"/>
      <c r="AK729" s="117">
        <f>AI729*$AK$9</f>
        <v>0</v>
      </c>
      <c r="AL729" s="117">
        <f>AJ729*$AL$9</f>
        <v>0</v>
      </c>
      <c r="AM729" s="116">
        <f t="shared" si="278"/>
        <v>0</v>
      </c>
      <c r="AN729" s="117">
        <f t="shared" si="278"/>
        <v>0</v>
      </c>
      <c r="AO729" s="146"/>
      <c r="AP729" s="116">
        <f t="shared" si="279"/>
        <v>0</v>
      </c>
      <c r="AQ729" s="117">
        <f t="shared" si="279"/>
        <v>0</v>
      </c>
    </row>
    <row r="730" spans="1:43" ht="28.5" customHeight="1">
      <c r="A730" s="186" t="s">
        <v>951</v>
      </c>
      <c r="B730" s="181" t="s">
        <v>952</v>
      </c>
      <c r="C730" s="188" t="s">
        <v>178</v>
      </c>
      <c r="D730" s="31" t="s">
        <v>793</v>
      </c>
      <c r="E730" s="22">
        <v>6</v>
      </c>
      <c r="F730" s="22">
        <v>5</v>
      </c>
      <c r="G730" s="24">
        <f>$G$585</f>
        <v>6.0999999999999999E-2</v>
      </c>
      <c r="H730" s="24">
        <f t="shared" si="256"/>
        <v>0.36599999999999999</v>
      </c>
      <c r="I730" s="25">
        <f>H730+H731</f>
        <v>0.77600000000000002</v>
      </c>
      <c r="J730" s="24">
        <f t="shared" si="257"/>
        <v>0.30499999999999999</v>
      </c>
      <c r="K730" s="25">
        <f>J730+J731</f>
        <v>0.59200000000000008</v>
      </c>
      <c r="L730" s="24"/>
      <c r="M730" s="24"/>
      <c r="N730" s="24"/>
      <c r="O730" s="24">
        <f>I730*$Q$7</f>
        <v>1.1639999999999999E-2</v>
      </c>
      <c r="P730" s="24">
        <f>K730*$Q$7</f>
        <v>8.8800000000000007E-3</v>
      </c>
      <c r="Q730" s="24"/>
      <c r="R730" s="24">
        <f>I730*$T$7</f>
        <v>0.26384000000000002</v>
      </c>
      <c r="S730" s="26">
        <f>K730*$T$7</f>
        <v>0.20128000000000004</v>
      </c>
      <c r="T730" s="44"/>
      <c r="U730" s="27">
        <f>I730*$W$7</f>
        <v>7.7600000000000002E-5</v>
      </c>
      <c r="V730" s="27">
        <f>K730*$W$7</f>
        <v>5.9200000000000009E-5</v>
      </c>
      <c r="W730" s="44"/>
      <c r="X730" s="24">
        <f>I730*$Z$7</f>
        <v>0.59084639999999999</v>
      </c>
      <c r="Y730" s="24">
        <f>K730*$Z$7</f>
        <v>0.45074880000000006</v>
      </c>
      <c r="Z730" s="44"/>
      <c r="AA730" s="24">
        <f>I730+O730+R730+U730+X730</f>
        <v>1.642404</v>
      </c>
      <c r="AB730" s="24">
        <f>K730+P730+S730+V730+Y730</f>
        <v>1.2529680000000001</v>
      </c>
      <c r="AC730" s="24">
        <f>AA730*$AE$7</f>
        <v>0.49272119999999997</v>
      </c>
      <c r="AD730" s="24">
        <f>AB730*$AE$7</f>
        <v>0.37589040000000001</v>
      </c>
      <c r="AE730" s="44"/>
      <c r="AF730" s="24">
        <f>(AA730+AC730)*$AH$7</f>
        <v>6.4053756000000003E-2</v>
      </c>
      <c r="AG730" s="24">
        <f>(AB730+AD730)*$AH$7</f>
        <v>4.8865752000000005E-2</v>
      </c>
      <c r="AH730" s="44"/>
      <c r="AI730" s="116">
        <v>2.31</v>
      </c>
      <c r="AJ730" s="117">
        <v>1.76</v>
      </c>
      <c r="AK730" s="117">
        <f>AI730*$AK$9</f>
        <v>2.4255</v>
      </c>
      <c r="AL730" s="117">
        <f>AJ730*$AL$9</f>
        <v>1.8480000000000001</v>
      </c>
      <c r="AM730" s="116">
        <f t="shared" si="278"/>
        <v>0.48510000000000003</v>
      </c>
      <c r="AN730" s="117">
        <f t="shared" si="278"/>
        <v>0.36960000000000004</v>
      </c>
      <c r="AO730" s="146"/>
      <c r="AP730" s="116">
        <f t="shared" si="279"/>
        <v>2.9106000000000001</v>
      </c>
      <c r="AQ730" s="117">
        <f t="shared" si="279"/>
        <v>2.2176</v>
      </c>
    </row>
    <row r="731" spans="1:43" ht="51.75" hidden="1" customHeight="1">
      <c r="A731" s="187"/>
      <c r="B731" s="182"/>
      <c r="C731" s="189"/>
      <c r="D731" s="31" t="s">
        <v>49</v>
      </c>
      <c r="E731" s="22">
        <v>10</v>
      </c>
      <c r="F731" s="22">
        <v>7</v>
      </c>
      <c r="G731" s="24">
        <f>$G$584</f>
        <v>4.1000000000000002E-2</v>
      </c>
      <c r="H731" s="24">
        <f t="shared" si="256"/>
        <v>0.41000000000000003</v>
      </c>
      <c r="I731" s="25"/>
      <c r="J731" s="24">
        <f t="shared" si="257"/>
        <v>0.28700000000000003</v>
      </c>
      <c r="K731" s="25"/>
      <c r="L731" s="24"/>
      <c r="M731" s="24"/>
      <c r="N731" s="24"/>
      <c r="O731" s="24"/>
      <c r="P731" s="24"/>
      <c r="Q731" s="24"/>
      <c r="R731" s="24"/>
      <c r="S731" s="26"/>
      <c r="T731" s="44"/>
      <c r="U731" s="27"/>
      <c r="V731" s="27"/>
      <c r="W731" s="44"/>
      <c r="X731" s="24"/>
      <c r="Y731" s="24"/>
      <c r="Z731" s="44"/>
      <c r="AA731" s="24"/>
      <c r="AB731" s="24"/>
      <c r="AC731" s="24"/>
      <c r="AD731" s="24"/>
      <c r="AE731" s="44"/>
      <c r="AF731" s="24"/>
      <c r="AG731" s="24"/>
      <c r="AH731" s="44"/>
      <c r="AI731" s="116"/>
      <c r="AJ731" s="117"/>
      <c r="AK731" s="117"/>
      <c r="AL731" s="117"/>
      <c r="AM731" s="116"/>
      <c r="AN731" s="117"/>
      <c r="AO731" s="146"/>
      <c r="AP731" s="116"/>
      <c r="AQ731" s="117"/>
    </row>
    <row r="732" spans="1:43" ht="29.25" customHeight="1">
      <c r="A732" s="114" t="s">
        <v>953</v>
      </c>
      <c r="B732" s="30" t="s">
        <v>954</v>
      </c>
      <c r="C732" s="115"/>
      <c r="D732" s="31"/>
      <c r="E732" s="22"/>
      <c r="F732" s="22"/>
      <c r="G732" s="24"/>
      <c r="H732" s="24"/>
      <c r="I732" s="25"/>
      <c r="J732" s="24"/>
      <c r="K732" s="25"/>
      <c r="L732" s="24"/>
      <c r="M732" s="24"/>
      <c r="N732" s="24"/>
      <c r="O732" s="24"/>
      <c r="P732" s="24"/>
      <c r="Q732" s="24"/>
      <c r="R732" s="24"/>
      <c r="S732" s="26"/>
      <c r="T732" s="44"/>
      <c r="U732" s="27"/>
      <c r="V732" s="27"/>
      <c r="W732" s="44"/>
      <c r="X732" s="24"/>
      <c r="Y732" s="24"/>
      <c r="Z732" s="44"/>
      <c r="AA732" s="24"/>
      <c r="AB732" s="24"/>
      <c r="AC732" s="24"/>
      <c r="AD732" s="24"/>
      <c r="AE732" s="44"/>
      <c r="AF732" s="24"/>
      <c r="AG732" s="24"/>
      <c r="AH732" s="44"/>
      <c r="AI732" s="116"/>
      <c r="AJ732" s="117"/>
      <c r="AK732" s="117"/>
      <c r="AL732" s="117"/>
      <c r="AM732" s="116"/>
      <c r="AN732" s="117"/>
      <c r="AO732" s="146"/>
      <c r="AP732" s="116"/>
      <c r="AQ732" s="117"/>
    </row>
    <row r="733" spans="1:43" ht="28.5" customHeight="1">
      <c r="A733" s="186" t="s">
        <v>955</v>
      </c>
      <c r="B733" s="181" t="s">
        <v>927</v>
      </c>
      <c r="C733" s="188" t="s">
        <v>178</v>
      </c>
      <c r="D733" s="31" t="s">
        <v>793</v>
      </c>
      <c r="E733" s="22">
        <v>5</v>
      </c>
      <c r="F733" s="22">
        <v>3</v>
      </c>
      <c r="G733" s="24">
        <f>$G$585</f>
        <v>6.0999999999999999E-2</v>
      </c>
      <c r="H733" s="24">
        <f t="shared" ref="H733:H796" si="280">E733*G733</f>
        <v>0.30499999999999999</v>
      </c>
      <c r="I733" s="25">
        <f>H733+H734</f>
        <v>0.63300000000000001</v>
      </c>
      <c r="J733" s="24">
        <f t="shared" si="257"/>
        <v>0.183</v>
      </c>
      <c r="K733" s="25">
        <f>J733+J734</f>
        <v>0.38800000000000001</v>
      </c>
      <c r="L733" s="24"/>
      <c r="M733" s="24"/>
      <c r="N733" s="24"/>
      <c r="O733" s="24">
        <f>I733*$Q$7</f>
        <v>9.495E-3</v>
      </c>
      <c r="P733" s="24">
        <f>K733*$Q$7</f>
        <v>5.8199999999999997E-3</v>
      </c>
      <c r="Q733" s="24"/>
      <c r="R733" s="24">
        <f>I733*$T$7</f>
        <v>0.21522000000000002</v>
      </c>
      <c r="S733" s="26">
        <f>K733*$T$7</f>
        <v>0.13192000000000001</v>
      </c>
      <c r="T733" s="44"/>
      <c r="U733" s="27">
        <f>I733*$W$7</f>
        <v>6.3300000000000007E-5</v>
      </c>
      <c r="V733" s="27">
        <f>K733*$W$7</f>
        <v>3.8800000000000001E-5</v>
      </c>
      <c r="W733" s="44"/>
      <c r="X733" s="24">
        <f>I733*$Z$7</f>
        <v>0.48196620000000001</v>
      </c>
      <c r="Y733" s="24">
        <f>K733*$Z$7</f>
        <v>0.2954232</v>
      </c>
      <c r="Z733" s="44"/>
      <c r="AA733" s="24">
        <f>I733+O733+R733+U733+X733</f>
        <v>1.3397445000000001</v>
      </c>
      <c r="AB733" s="24">
        <f>K733+P733+S733+V733+Y733</f>
        <v>0.82120199999999999</v>
      </c>
      <c r="AC733" s="24">
        <f>AA733*$AE$7</f>
        <v>0.40192335000000001</v>
      </c>
      <c r="AD733" s="24">
        <f>AB733*$AE$7</f>
        <v>0.24636059999999999</v>
      </c>
      <c r="AE733" s="44"/>
      <c r="AF733" s="24">
        <f>(AA733+AC733)*$AH$7</f>
        <v>5.2250035500000007E-2</v>
      </c>
      <c r="AG733" s="24">
        <f>(AB733+AD733)*$AH$7</f>
        <v>3.2026878000000002E-2</v>
      </c>
      <c r="AH733" s="44"/>
      <c r="AI733" s="116">
        <v>1.88</v>
      </c>
      <c r="AJ733" s="117">
        <v>1.1599999999999999</v>
      </c>
      <c r="AK733" s="117">
        <f>AI733*$AK$9</f>
        <v>1.974</v>
      </c>
      <c r="AL733" s="117">
        <f>AJ733*$AL$9</f>
        <v>1.218</v>
      </c>
      <c r="AM733" s="116">
        <f t="shared" ref="AM733:AN735" si="281">AK733*$AO$7</f>
        <v>0.39480000000000004</v>
      </c>
      <c r="AN733" s="117">
        <f t="shared" si="281"/>
        <v>0.24360000000000001</v>
      </c>
      <c r="AO733" s="146"/>
      <c r="AP733" s="116">
        <f t="shared" ref="AP733:AQ735" si="282">AK733+AM733</f>
        <v>2.3688000000000002</v>
      </c>
      <c r="AQ733" s="117">
        <f t="shared" si="282"/>
        <v>1.4616</v>
      </c>
    </row>
    <row r="734" spans="1:43" ht="51.75" hidden="1" customHeight="1">
      <c r="A734" s="187"/>
      <c r="B734" s="182"/>
      <c r="C734" s="189"/>
      <c r="D734" s="31" t="s">
        <v>49</v>
      </c>
      <c r="E734" s="22">
        <v>8</v>
      </c>
      <c r="F734" s="22">
        <v>5</v>
      </c>
      <c r="G734" s="24">
        <f>$G$584</f>
        <v>4.1000000000000002E-2</v>
      </c>
      <c r="H734" s="24">
        <f t="shared" si="280"/>
        <v>0.32800000000000001</v>
      </c>
      <c r="I734" s="25"/>
      <c r="J734" s="24">
        <f t="shared" si="257"/>
        <v>0.20500000000000002</v>
      </c>
      <c r="K734" s="25"/>
      <c r="L734" s="24"/>
      <c r="M734" s="24"/>
      <c r="N734" s="24"/>
      <c r="O734" s="24"/>
      <c r="P734" s="24"/>
      <c r="Q734" s="24"/>
      <c r="R734" s="24"/>
      <c r="S734" s="26"/>
      <c r="T734" s="44"/>
      <c r="U734" s="27"/>
      <c r="V734" s="27"/>
      <c r="W734" s="44"/>
      <c r="X734" s="24"/>
      <c r="Y734" s="24"/>
      <c r="Z734" s="44"/>
      <c r="AA734" s="24"/>
      <c r="AB734" s="24"/>
      <c r="AC734" s="24"/>
      <c r="AD734" s="24"/>
      <c r="AE734" s="44"/>
      <c r="AF734" s="24"/>
      <c r="AG734" s="24"/>
      <c r="AH734" s="44"/>
      <c r="AI734" s="116"/>
      <c r="AJ734" s="117"/>
      <c r="AK734" s="117">
        <f>AI734*$AK$9</f>
        <v>0</v>
      </c>
      <c r="AL734" s="117">
        <f>AJ734*$AL$9</f>
        <v>0</v>
      </c>
      <c r="AM734" s="116">
        <f t="shared" si="281"/>
        <v>0</v>
      </c>
      <c r="AN734" s="117">
        <f t="shared" si="281"/>
        <v>0</v>
      </c>
      <c r="AO734" s="146"/>
      <c r="AP734" s="116">
        <f t="shared" si="282"/>
        <v>0</v>
      </c>
      <c r="AQ734" s="117">
        <f t="shared" si="282"/>
        <v>0</v>
      </c>
    </row>
    <row r="735" spans="1:43" ht="31.5" customHeight="1">
      <c r="A735" s="186" t="s">
        <v>956</v>
      </c>
      <c r="B735" s="181" t="s">
        <v>952</v>
      </c>
      <c r="C735" s="188" t="s">
        <v>178</v>
      </c>
      <c r="D735" s="31" t="s">
        <v>793</v>
      </c>
      <c r="E735" s="22">
        <v>6</v>
      </c>
      <c r="F735" s="22">
        <v>4</v>
      </c>
      <c r="G735" s="24">
        <f>$G$585</f>
        <v>6.0999999999999999E-2</v>
      </c>
      <c r="H735" s="24">
        <f t="shared" si="280"/>
        <v>0.36599999999999999</v>
      </c>
      <c r="I735" s="25">
        <f>H735+H736</f>
        <v>0.77600000000000002</v>
      </c>
      <c r="J735" s="24">
        <f t="shared" ref="J735:J798" si="283">F735*G735</f>
        <v>0.24399999999999999</v>
      </c>
      <c r="K735" s="25">
        <f>J735+J736</f>
        <v>0.53100000000000003</v>
      </c>
      <c r="L735" s="24"/>
      <c r="M735" s="24"/>
      <c r="N735" s="24"/>
      <c r="O735" s="24">
        <f>I735*$Q$7</f>
        <v>1.1639999999999999E-2</v>
      </c>
      <c r="P735" s="24">
        <f>K735*$Q$7</f>
        <v>7.9649999999999999E-3</v>
      </c>
      <c r="Q735" s="24"/>
      <c r="R735" s="24">
        <f>I735*$T$7</f>
        <v>0.26384000000000002</v>
      </c>
      <c r="S735" s="26">
        <f>K735*$T$7</f>
        <v>0.18054000000000003</v>
      </c>
      <c r="T735" s="44"/>
      <c r="U735" s="27">
        <f>I735*$W$7</f>
        <v>7.7600000000000002E-5</v>
      </c>
      <c r="V735" s="27">
        <f>K735*$W$7</f>
        <v>5.3100000000000003E-5</v>
      </c>
      <c r="W735" s="44"/>
      <c r="X735" s="24">
        <f>I735*$Z$7</f>
        <v>0.59084639999999999</v>
      </c>
      <c r="Y735" s="24">
        <f>K735*$Z$7</f>
        <v>0.40430339999999998</v>
      </c>
      <c r="Z735" s="44"/>
      <c r="AA735" s="24">
        <f>I735+O735+R735+U735+X735</f>
        <v>1.642404</v>
      </c>
      <c r="AB735" s="24">
        <f>K735+P735+S735+V735+Y735</f>
        <v>1.1238615000000001</v>
      </c>
      <c r="AC735" s="24">
        <f>AA735*$AE$7</f>
        <v>0.49272119999999997</v>
      </c>
      <c r="AD735" s="24">
        <f>AB735*$AE$7</f>
        <v>0.33715845</v>
      </c>
      <c r="AE735" s="44"/>
      <c r="AF735" s="24">
        <f>(AA735+AC735)*$AH$7</f>
        <v>6.4053756000000003E-2</v>
      </c>
      <c r="AG735" s="24">
        <f>(AB735+AD735)*$AH$7</f>
        <v>4.3830598499999998E-2</v>
      </c>
      <c r="AH735" s="44"/>
      <c r="AI735" s="116">
        <v>2.31</v>
      </c>
      <c r="AJ735" s="117">
        <v>1.58</v>
      </c>
      <c r="AK735" s="117">
        <f>AI735*$AK$9</f>
        <v>2.4255</v>
      </c>
      <c r="AL735" s="117">
        <f>AJ735*$AL$9</f>
        <v>1.6590000000000003</v>
      </c>
      <c r="AM735" s="116">
        <f t="shared" si="281"/>
        <v>0.48510000000000003</v>
      </c>
      <c r="AN735" s="117">
        <f t="shared" si="281"/>
        <v>0.33180000000000009</v>
      </c>
      <c r="AO735" s="146"/>
      <c r="AP735" s="116">
        <f t="shared" si="282"/>
        <v>2.9106000000000001</v>
      </c>
      <c r="AQ735" s="117">
        <f t="shared" si="282"/>
        <v>1.9908000000000003</v>
      </c>
    </row>
    <row r="736" spans="1:43" ht="51.75" hidden="1" customHeight="1">
      <c r="A736" s="187"/>
      <c r="B736" s="182"/>
      <c r="C736" s="189"/>
      <c r="D736" s="31" t="s">
        <v>49</v>
      </c>
      <c r="E736" s="22">
        <v>10</v>
      </c>
      <c r="F736" s="22">
        <v>7</v>
      </c>
      <c r="G736" s="24">
        <f>$G$584</f>
        <v>4.1000000000000002E-2</v>
      </c>
      <c r="H736" s="24">
        <f t="shared" si="280"/>
        <v>0.41000000000000003</v>
      </c>
      <c r="I736" s="25"/>
      <c r="J736" s="24">
        <f t="shared" si="283"/>
        <v>0.28700000000000003</v>
      </c>
      <c r="K736" s="25"/>
      <c r="L736" s="24"/>
      <c r="M736" s="24"/>
      <c r="N736" s="24"/>
      <c r="O736" s="24"/>
      <c r="P736" s="24"/>
      <c r="Q736" s="24"/>
      <c r="R736" s="24"/>
      <c r="S736" s="26"/>
      <c r="T736" s="44"/>
      <c r="U736" s="27"/>
      <c r="V736" s="27"/>
      <c r="W736" s="44"/>
      <c r="X736" s="24"/>
      <c r="Y736" s="24"/>
      <c r="Z736" s="44"/>
      <c r="AA736" s="24"/>
      <c r="AB736" s="24"/>
      <c r="AC736" s="24"/>
      <c r="AD736" s="24"/>
      <c r="AE736" s="44"/>
      <c r="AF736" s="24"/>
      <c r="AG736" s="24"/>
      <c r="AH736" s="44"/>
      <c r="AI736" s="116"/>
      <c r="AJ736" s="117"/>
      <c r="AK736" s="117"/>
      <c r="AL736" s="117"/>
      <c r="AM736" s="116"/>
      <c r="AN736" s="117"/>
      <c r="AO736" s="146"/>
      <c r="AP736" s="116"/>
      <c r="AQ736" s="117"/>
    </row>
    <row r="737" spans="1:43" ht="43.5" customHeight="1">
      <c r="A737" s="114" t="s">
        <v>957</v>
      </c>
      <c r="B737" s="30" t="s">
        <v>958</v>
      </c>
      <c r="C737" s="115"/>
      <c r="D737" s="31"/>
      <c r="E737" s="22"/>
      <c r="F737" s="22"/>
      <c r="G737" s="24"/>
      <c r="H737" s="24"/>
      <c r="I737" s="25"/>
      <c r="J737" s="24"/>
      <c r="K737" s="25"/>
      <c r="L737" s="24"/>
      <c r="M737" s="24"/>
      <c r="N737" s="24"/>
      <c r="O737" s="24"/>
      <c r="P737" s="24"/>
      <c r="Q737" s="24"/>
      <c r="R737" s="24"/>
      <c r="S737" s="26"/>
      <c r="T737" s="44"/>
      <c r="U737" s="27"/>
      <c r="V737" s="27"/>
      <c r="W737" s="44"/>
      <c r="X737" s="24"/>
      <c r="Y737" s="24"/>
      <c r="Z737" s="44"/>
      <c r="AA737" s="24"/>
      <c r="AB737" s="24"/>
      <c r="AC737" s="24"/>
      <c r="AD737" s="24"/>
      <c r="AE737" s="44"/>
      <c r="AF737" s="24"/>
      <c r="AG737" s="24"/>
      <c r="AH737" s="44"/>
      <c r="AI737" s="116"/>
      <c r="AJ737" s="117"/>
      <c r="AK737" s="117"/>
      <c r="AL737" s="117"/>
      <c r="AM737" s="116"/>
      <c r="AN737" s="117"/>
      <c r="AO737" s="146"/>
      <c r="AP737" s="116"/>
      <c r="AQ737" s="117"/>
    </row>
    <row r="738" spans="1:43" ht="25.5" customHeight="1">
      <c r="A738" s="186" t="s">
        <v>959</v>
      </c>
      <c r="B738" s="181" t="s">
        <v>927</v>
      </c>
      <c r="C738" s="188" t="s">
        <v>178</v>
      </c>
      <c r="D738" s="31" t="s">
        <v>793</v>
      </c>
      <c r="E738" s="22">
        <v>5</v>
      </c>
      <c r="F738" s="22">
        <v>3</v>
      </c>
      <c r="G738" s="24">
        <f>$G$585</f>
        <v>6.0999999999999999E-2</v>
      </c>
      <c r="H738" s="24">
        <f t="shared" si="280"/>
        <v>0.30499999999999999</v>
      </c>
      <c r="I738" s="25">
        <f>H738+H739</f>
        <v>0.63300000000000001</v>
      </c>
      <c r="J738" s="24">
        <f t="shared" si="283"/>
        <v>0.183</v>
      </c>
      <c r="K738" s="25">
        <f>J738+J739</f>
        <v>0.38800000000000001</v>
      </c>
      <c r="L738" s="24"/>
      <c r="M738" s="24"/>
      <c r="N738" s="24"/>
      <c r="O738" s="24">
        <f>I738*$Q$7</f>
        <v>9.495E-3</v>
      </c>
      <c r="P738" s="24">
        <f>K738*$Q$7</f>
        <v>5.8199999999999997E-3</v>
      </c>
      <c r="Q738" s="24"/>
      <c r="R738" s="24">
        <f>I738*$T$7</f>
        <v>0.21522000000000002</v>
      </c>
      <c r="S738" s="26">
        <f>K738*$T$7</f>
        <v>0.13192000000000001</v>
      </c>
      <c r="T738" s="44"/>
      <c r="U738" s="27">
        <f>I738*$W$7</f>
        <v>6.3300000000000007E-5</v>
      </c>
      <c r="V738" s="27">
        <f>K738*$W$7</f>
        <v>3.8800000000000001E-5</v>
      </c>
      <c r="W738" s="44"/>
      <c r="X738" s="24">
        <f>I738*$Z$7</f>
        <v>0.48196620000000001</v>
      </c>
      <c r="Y738" s="24">
        <f>K738*$Z$7</f>
        <v>0.2954232</v>
      </c>
      <c r="Z738" s="44"/>
      <c r="AA738" s="24">
        <f>I738+O738+R738+U738+X738</f>
        <v>1.3397445000000001</v>
      </c>
      <c r="AB738" s="24">
        <f>K738+P738+S738+V738+Y738</f>
        <v>0.82120199999999999</v>
      </c>
      <c r="AC738" s="24">
        <f>AA738*$AE$7</f>
        <v>0.40192335000000001</v>
      </c>
      <c r="AD738" s="24">
        <f>AB738*$AE$7</f>
        <v>0.24636059999999999</v>
      </c>
      <c r="AE738" s="44"/>
      <c r="AF738" s="24">
        <f>(AA738+AC738)*$AH$7</f>
        <v>5.2250035500000007E-2</v>
      </c>
      <c r="AG738" s="24">
        <f>(AB738+AD738)*$AH$7</f>
        <v>3.2026878000000002E-2</v>
      </c>
      <c r="AH738" s="44"/>
      <c r="AI738" s="116">
        <v>1.88</v>
      </c>
      <c r="AJ738" s="117">
        <v>1.1599999999999999</v>
      </c>
      <c r="AK738" s="117">
        <f>AI738*$AK$9</f>
        <v>1.974</v>
      </c>
      <c r="AL738" s="117">
        <f>AJ738*$AL$9</f>
        <v>1.218</v>
      </c>
      <c r="AM738" s="116">
        <f t="shared" ref="AM738:AN740" si="284">AK738*$AO$7</f>
        <v>0.39480000000000004</v>
      </c>
      <c r="AN738" s="117">
        <f t="shared" si="284"/>
        <v>0.24360000000000001</v>
      </c>
      <c r="AO738" s="146"/>
      <c r="AP738" s="116">
        <f t="shared" ref="AP738:AQ740" si="285">AK738+AM738</f>
        <v>2.3688000000000002</v>
      </c>
      <c r="AQ738" s="117">
        <f t="shared" si="285"/>
        <v>1.4616</v>
      </c>
    </row>
    <row r="739" spans="1:43" ht="51.75" hidden="1" customHeight="1">
      <c r="A739" s="187"/>
      <c r="B739" s="182"/>
      <c r="C739" s="189"/>
      <c r="D739" s="31" t="s">
        <v>49</v>
      </c>
      <c r="E739" s="22">
        <v>8</v>
      </c>
      <c r="F739" s="22">
        <v>5</v>
      </c>
      <c r="G739" s="24">
        <f>$G$584</f>
        <v>4.1000000000000002E-2</v>
      </c>
      <c r="H739" s="24">
        <f t="shared" si="280"/>
        <v>0.32800000000000001</v>
      </c>
      <c r="I739" s="25"/>
      <c r="J739" s="24">
        <f t="shared" si="283"/>
        <v>0.20500000000000002</v>
      </c>
      <c r="K739" s="25"/>
      <c r="L739" s="24"/>
      <c r="M739" s="24"/>
      <c r="N739" s="24"/>
      <c r="O739" s="24"/>
      <c r="P739" s="24"/>
      <c r="Q739" s="24"/>
      <c r="R739" s="24"/>
      <c r="S739" s="26"/>
      <c r="T739" s="44"/>
      <c r="U739" s="27"/>
      <c r="V739" s="27"/>
      <c r="W739" s="44"/>
      <c r="X739" s="24"/>
      <c r="Y739" s="24"/>
      <c r="Z739" s="44"/>
      <c r="AA739" s="24"/>
      <c r="AB739" s="24"/>
      <c r="AC739" s="24"/>
      <c r="AD739" s="24"/>
      <c r="AE739" s="44"/>
      <c r="AF739" s="24"/>
      <c r="AG739" s="24"/>
      <c r="AH739" s="44"/>
      <c r="AI739" s="116"/>
      <c r="AJ739" s="117"/>
      <c r="AK739" s="117">
        <f>AI739*$AK$9</f>
        <v>0</v>
      </c>
      <c r="AL739" s="117">
        <f>AJ739*$AL$9</f>
        <v>0</v>
      </c>
      <c r="AM739" s="116">
        <f t="shared" si="284"/>
        <v>0</v>
      </c>
      <c r="AN739" s="117">
        <f t="shared" si="284"/>
        <v>0</v>
      </c>
      <c r="AO739" s="146"/>
      <c r="AP739" s="116">
        <f t="shared" si="285"/>
        <v>0</v>
      </c>
      <c r="AQ739" s="117">
        <f t="shared" si="285"/>
        <v>0</v>
      </c>
    </row>
    <row r="740" spans="1:43" ht="30.75" customHeight="1">
      <c r="A740" s="186" t="s">
        <v>960</v>
      </c>
      <c r="B740" s="181" t="s">
        <v>961</v>
      </c>
      <c r="C740" s="188" t="s">
        <v>178</v>
      </c>
      <c r="D740" s="31" t="s">
        <v>793</v>
      </c>
      <c r="E740" s="22">
        <v>10</v>
      </c>
      <c r="F740" s="22">
        <v>8</v>
      </c>
      <c r="G740" s="24">
        <f>$G$585</f>
        <v>6.0999999999999999E-2</v>
      </c>
      <c r="H740" s="24">
        <f t="shared" si="280"/>
        <v>0.61</v>
      </c>
      <c r="I740" s="25">
        <f>H740+H741</f>
        <v>1.3479999999999999</v>
      </c>
      <c r="J740" s="24">
        <f t="shared" si="283"/>
        <v>0.48799999999999999</v>
      </c>
      <c r="K740" s="25">
        <f>J740+J741</f>
        <v>1.103</v>
      </c>
      <c r="L740" s="24"/>
      <c r="M740" s="24"/>
      <c r="N740" s="24"/>
      <c r="O740" s="24">
        <f>I740*$Q$7</f>
        <v>2.0219999999999998E-2</v>
      </c>
      <c r="P740" s="24">
        <f>K740*$Q$7</f>
        <v>1.6545000000000001E-2</v>
      </c>
      <c r="Q740" s="24"/>
      <c r="R740" s="24">
        <f>I740*$T$7</f>
        <v>0.45832000000000001</v>
      </c>
      <c r="S740" s="26">
        <f>K740*$T$7</f>
        <v>0.37502000000000002</v>
      </c>
      <c r="T740" s="44"/>
      <c r="U740" s="27">
        <f>I740*$W$7</f>
        <v>1.348E-4</v>
      </c>
      <c r="V740" s="27">
        <f>K740*$W$7</f>
        <v>1.103E-4</v>
      </c>
      <c r="W740" s="44"/>
      <c r="X740" s="24">
        <f>I740*$Z$7</f>
        <v>1.0263671999999999</v>
      </c>
      <c r="Y740" s="24">
        <f>K740*$Z$7</f>
        <v>0.83982419999999991</v>
      </c>
      <c r="Z740" s="44"/>
      <c r="AA740" s="24">
        <f>I740+O740+R740+U740+X740</f>
        <v>2.8530419999999999</v>
      </c>
      <c r="AB740" s="24">
        <f>K740+P740+S740+V740+Y740</f>
        <v>2.3344995000000002</v>
      </c>
      <c r="AC740" s="24">
        <f>AA740*$AE$7</f>
        <v>0.85591259999999991</v>
      </c>
      <c r="AD740" s="24">
        <f>AB740*$AE$7</f>
        <v>0.70034985000000005</v>
      </c>
      <c r="AE740" s="44"/>
      <c r="AF740" s="24">
        <f>(AA740+AC740)*$AH$7</f>
        <v>0.11126863799999999</v>
      </c>
      <c r="AG740" s="24">
        <f>(AB740+AD740)*$AH$7</f>
        <v>9.1045480499999998E-2</v>
      </c>
      <c r="AH740" s="44"/>
      <c r="AI740" s="116">
        <v>4.01</v>
      </c>
      <c r="AJ740" s="117">
        <v>3.29</v>
      </c>
      <c r="AK740" s="117">
        <f>AI740*$AK$9</f>
        <v>4.2104999999999997</v>
      </c>
      <c r="AL740" s="117">
        <f>AJ740*$AL$9</f>
        <v>3.4545000000000003</v>
      </c>
      <c r="AM740" s="116">
        <f t="shared" si="284"/>
        <v>0.84209999999999996</v>
      </c>
      <c r="AN740" s="117">
        <f t="shared" si="284"/>
        <v>0.69090000000000007</v>
      </c>
      <c r="AO740" s="146"/>
      <c r="AP740" s="116">
        <f t="shared" si="285"/>
        <v>5.0526</v>
      </c>
      <c r="AQ740" s="117">
        <f t="shared" si="285"/>
        <v>4.1454000000000004</v>
      </c>
    </row>
    <row r="741" spans="1:43" ht="51.75" hidden="1" customHeight="1">
      <c r="A741" s="187"/>
      <c r="B741" s="182"/>
      <c r="C741" s="189"/>
      <c r="D741" s="31" t="s">
        <v>49</v>
      </c>
      <c r="E741" s="22">
        <v>18</v>
      </c>
      <c r="F741" s="22">
        <v>15</v>
      </c>
      <c r="G741" s="24">
        <f>$G$584</f>
        <v>4.1000000000000002E-2</v>
      </c>
      <c r="H741" s="24">
        <f t="shared" si="280"/>
        <v>0.73799999999999999</v>
      </c>
      <c r="I741" s="25"/>
      <c r="J741" s="24">
        <f t="shared" si="283"/>
        <v>0.61499999999999999</v>
      </c>
      <c r="K741" s="25"/>
      <c r="L741" s="24"/>
      <c r="M741" s="24"/>
      <c r="N741" s="24"/>
      <c r="O741" s="24"/>
      <c r="P741" s="24"/>
      <c r="Q741" s="24"/>
      <c r="R741" s="24"/>
      <c r="S741" s="26"/>
      <c r="T741" s="44"/>
      <c r="U741" s="27"/>
      <c r="V741" s="27"/>
      <c r="W741" s="44"/>
      <c r="X741" s="24"/>
      <c r="Y741" s="24"/>
      <c r="Z741" s="44"/>
      <c r="AA741" s="24"/>
      <c r="AB741" s="24"/>
      <c r="AC741" s="24"/>
      <c r="AD741" s="24"/>
      <c r="AE741" s="44"/>
      <c r="AF741" s="24"/>
      <c r="AG741" s="24"/>
      <c r="AH741" s="44"/>
      <c r="AI741" s="116"/>
      <c r="AJ741" s="117"/>
      <c r="AK741" s="117"/>
      <c r="AL741" s="117"/>
      <c r="AM741" s="116"/>
      <c r="AN741" s="117"/>
      <c r="AO741" s="146"/>
      <c r="AP741" s="116"/>
      <c r="AQ741" s="117"/>
    </row>
    <row r="742" spans="1:43" ht="28.5" customHeight="1">
      <c r="A742" s="114" t="s">
        <v>962</v>
      </c>
      <c r="B742" s="30" t="s">
        <v>963</v>
      </c>
      <c r="C742" s="115"/>
      <c r="D742" s="31"/>
      <c r="E742" s="22"/>
      <c r="F742" s="22"/>
      <c r="G742" s="24"/>
      <c r="H742" s="24"/>
      <c r="I742" s="25"/>
      <c r="J742" s="24"/>
      <c r="K742" s="25"/>
      <c r="L742" s="24"/>
      <c r="M742" s="24"/>
      <c r="N742" s="24"/>
      <c r="O742" s="24"/>
      <c r="P742" s="24"/>
      <c r="Q742" s="24"/>
      <c r="R742" s="24"/>
      <c r="S742" s="26"/>
      <c r="T742" s="44"/>
      <c r="U742" s="27"/>
      <c r="V742" s="27"/>
      <c r="W742" s="44"/>
      <c r="X742" s="24"/>
      <c r="Y742" s="24"/>
      <c r="Z742" s="44"/>
      <c r="AA742" s="24"/>
      <c r="AB742" s="24"/>
      <c r="AC742" s="24"/>
      <c r="AD742" s="24"/>
      <c r="AE742" s="44"/>
      <c r="AF742" s="24"/>
      <c r="AG742" s="24"/>
      <c r="AH742" s="44"/>
      <c r="AI742" s="116"/>
      <c r="AJ742" s="117"/>
      <c r="AK742" s="117"/>
      <c r="AL742" s="117"/>
      <c r="AM742" s="116"/>
      <c r="AN742" s="117"/>
      <c r="AO742" s="146"/>
      <c r="AP742" s="116"/>
      <c r="AQ742" s="117"/>
    </row>
    <row r="743" spans="1:43" ht="26.25" customHeight="1">
      <c r="A743" s="186" t="s">
        <v>964</v>
      </c>
      <c r="B743" s="181" t="s">
        <v>927</v>
      </c>
      <c r="C743" s="188" t="s">
        <v>178</v>
      </c>
      <c r="D743" s="31" t="s">
        <v>793</v>
      </c>
      <c r="E743" s="22">
        <v>5</v>
      </c>
      <c r="F743" s="22">
        <v>3</v>
      </c>
      <c r="G743" s="24">
        <f>$G$585</f>
        <v>6.0999999999999999E-2</v>
      </c>
      <c r="H743" s="24">
        <f t="shared" si="280"/>
        <v>0.30499999999999999</v>
      </c>
      <c r="I743" s="25">
        <f>H743+H744</f>
        <v>0.63300000000000001</v>
      </c>
      <c r="J743" s="24">
        <f t="shared" si="283"/>
        <v>0.183</v>
      </c>
      <c r="K743" s="25">
        <f>J743+J744</f>
        <v>0.38800000000000001</v>
      </c>
      <c r="L743" s="24"/>
      <c r="M743" s="24"/>
      <c r="N743" s="24"/>
      <c r="O743" s="24">
        <f>I743*$Q$7</f>
        <v>9.495E-3</v>
      </c>
      <c r="P743" s="24">
        <f>K743*$Q$7</f>
        <v>5.8199999999999997E-3</v>
      </c>
      <c r="Q743" s="24"/>
      <c r="R743" s="24">
        <f>I743*$T$7</f>
        <v>0.21522000000000002</v>
      </c>
      <c r="S743" s="26">
        <f>K743*$T$7</f>
        <v>0.13192000000000001</v>
      </c>
      <c r="T743" s="44"/>
      <c r="U743" s="27">
        <f>I743*$W$7</f>
        <v>6.3300000000000007E-5</v>
      </c>
      <c r="V743" s="27">
        <f>K743*$W$7</f>
        <v>3.8800000000000001E-5</v>
      </c>
      <c r="W743" s="44"/>
      <c r="X743" s="24">
        <f>I743*$Z$7</f>
        <v>0.48196620000000001</v>
      </c>
      <c r="Y743" s="24">
        <f>K743*$Z$7</f>
        <v>0.2954232</v>
      </c>
      <c r="Z743" s="44"/>
      <c r="AA743" s="24">
        <f>I743+O743+R743+U743+X743</f>
        <v>1.3397445000000001</v>
      </c>
      <c r="AB743" s="24">
        <f>K743+P743+S743+V743+Y743</f>
        <v>0.82120199999999999</v>
      </c>
      <c r="AC743" s="24">
        <f>AA743*$AE$7</f>
        <v>0.40192335000000001</v>
      </c>
      <c r="AD743" s="24">
        <f>AB743*$AE$7</f>
        <v>0.24636059999999999</v>
      </c>
      <c r="AE743" s="44"/>
      <c r="AF743" s="24">
        <f>(AA743+AC743)*$AH$7</f>
        <v>5.2250035500000007E-2</v>
      </c>
      <c r="AG743" s="24">
        <f>(AB743+AD743)*$AH$7</f>
        <v>3.2026878000000002E-2</v>
      </c>
      <c r="AH743" s="44"/>
      <c r="AI743" s="116">
        <v>1.88</v>
      </c>
      <c r="AJ743" s="117">
        <v>1.1599999999999999</v>
      </c>
      <c r="AK743" s="117">
        <f>AI743*$AK$9</f>
        <v>1.974</v>
      </c>
      <c r="AL743" s="117">
        <f>AJ743*$AL$9</f>
        <v>1.218</v>
      </c>
      <c r="AM743" s="116">
        <f t="shared" ref="AM743:AN745" si="286">AK743*$AO$7</f>
        <v>0.39480000000000004</v>
      </c>
      <c r="AN743" s="117">
        <f t="shared" si="286"/>
        <v>0.24360000000000001</v>
      </c>
      <c r="AO743" s="146"/>
      <c r="AP743" s="116">
        <f t="shared" ref="AP743:AQ745" si="287">AK743+AM743</f>
        <v>2.3688000000000002</v>
      </c>
      <c r="AQ743" s="117">
        <f t="shared" si="287"/>
        <v>1.4616</v>
      </c>
    </row>
    <row r="744" spans="1:43" ht="51.75" hidden="1" customHeight="1">
      <c r="A744" s="187"/>
      <c r="B744" s="182"/>
      <c r="C744" s="189"/>
      <c r="D744" s="31" t="s">
        <v>49</v>
      </c>
      <c r="E744" s="22">
        <v>8</v>
      </c>
      <c r="F744" s="22">
        <v>5</v>
      </c>
      <c r="G744" s="24">
        <f>$G$584</f>
        <v>4.1000000000000002E-2</v>
      </c>
      <c r="H744" s="24">
        <f t="shared" si="280"/>
        <v>0.32800000000000001</v>
      </c>
      <c r="I744" s="25"/>
      <c r="J744" s="24">
        <f t="shared" si="283"/>
        <v>0.20500000000000002</v>
      </c>
      <c r="K744" s="25"/>
      <c r="L744" s="24"/>
      <c r="M744" s="24"/>
      <c r="N744" s="24"/>
      <c r="O744" s="24"/>
      <c r="P744" s="24"/>
      <c r="Q744" s="24"/>
      <c r="R744" s="24"/>
      <c r="S744" s="26"/>
      <c r="T744" s="44"/>
      <c r="U744" s="27"/>
      <c r="V744" s="27"/>
      <c r="W744" s="44"/>
      <c r="X744" s="24"/>
      <c r="Y744" s="24"/>
      <c r="Z744" s="44"/>
      <c r="AA744" s="24"/>
      <c r="AB744" s="24"/>
      <c r="AC744" s="24"/>
      <c r="AD744" s="24"/>
      <c r="AE744" s="44"/>
      <c r="AF744" s="24"/>
      <c r="AG744" s="24"/>
      <c r="AH744" s="44"/>
      <c r="AI744" s="116"/>
      <c r="AJ744" s="117"/>
      <c r="AK744" s="117">
        <f>AI744*$AK$9</f>
        <v>0</v>
      </c>
      <c r="AL744" s="117">
        <f>AJ744*$AL$9</f>
        <v>0</v>
      </c>
      <c r="AM744" s="116">
        <f t="shared" si="286"/>
        <v>0</v>
      </c>
      <c r="AN744" s="117">
        <f t="shared" si="286"/>
        <v>0</v>
      </c>
      <c r="AO744" s="146"/>
      <c r="AP744" s="116">
        <f t="shared" si="287"/>
        <v>0</v>
      </c>
      <c r="AQ744" s="117">
        <f t="shared" si="287"/>
        <v>0</v>
      </c>
    </row>
    <row r="745" spans="1:43" ht="31.5" customHeight="1">
      <c r="A745" s="186" t="s">
        <v>965</v>
      </c>
      <c r="B745" s="181" t="s">
        <v>961</v>
      </c>
      <c r="C745" s="188" t="s">
        <v>178</v>
      </c>
      <c r="D745" s="31" t="s">
        <v>793</v>
      </c>
      <c r="E745" s="22">
        <v>10</v>
      </c>
      <c r="F745" s="22">
        <v>8</v>
      </c>
      <c r="G745" s="24">
        <f>$G$585</f>
        <v>6.0999999999999999E-2</v>
      </c>
      <c r="H745" s="24">
        <f t="shared" si="280"/>
        <v>0.61</v>
      </c>
      <c r="I745" s="25">
        <f>H745+H746</f>
        <v>1.3479999999999999</v>
      </c>
      <c r="J745" s="24">
        <f t="shared" si="283"/>
        <v>0.48799999999999999</v>
      </c>
      <c r="K745" s="25">
        <f>J745+J746</f>
        <v>1.103</v>
      </c>
      <c r="L745" s="24"/>
      <c r="M745" s="24"/>
      <c r="N745" s="24"/>
      <c r="O745" s="24">
        <f>I745*$Q$7</f>
        <v>2.0219999999999998E-2</v>
      </c>
      <c r="P745" s="24">
        <f>K745*$Q$7</f>
        <v>1.6545000000000001E-2</v>
      </c>
      <c r="Q745" s="24"/>
      <c r="R745" s="24">
        <f>I745*$T$7</f>
        <v>0.45832000000000001</v>
      </c>
      <c r="S745" s="26">
        <f>K745*$T$7</f>
        <v>0.37502000000000002</v>
      </c>
      <c r="T745" s="44"/>
      <c r="U745" s="27">
        <f>I745*$W$7</f>
        <v>1.348E-4</v>
      </c>
      <c r="V745" s="27">
        <f>K745*$W$7</f>
        <v>1.103E-4</v>
      </c>
      <c r="W745" s="44"/>
      <c r="X745" s="24">
        <f>I745*$Z$7</f>
        <v>1.0263671999999999</v>
      </c>
      <c r="Y745" s="24">
        <f>K745*$Z$7</f>
        <v>0.83982419999999991</v>
      </c>
      <c r="Z745" s="44"/>
      <c r="AA745" s="24">
        <f>I745+O745+R745+U745+X745</f>
        <v>2.8530419999999999</v>
      </c>
      <c r="AB745" s="24">
        <f>K745+P745+S745+V745+Y745</f>
        <v>2.3344995000000002</v>
      </c>
      <c r="AC745" s="24">
        <f>AA745*$AE$7</f>
        <v>0.85591259999999991</v>
      </c>
      <c r="AD745" s="24">
        <f>AB745*$AE$7</f>
        <v>0.70034985000000005</v>
      </c>
      <c r="AE745" s="44"/>
      <c r="AF745" s="24">
        <f>(AA745+AC745)*$AH$7</f>
        <v>0.11126863799999999</v>
      </c>
      <c r="AG745" s="24">
        <f>(AB745+AD745)*$AH$7</f>
        <v>9.1045480499999998E-2</v>
      </c>
      <c r="AH745" s="44"/>
      <c r="AI745" s="116">
        <v>4.01</v>
      </c>
      <c r="AJ745" s="117">
        <v>3.29</v>
      </c>
      <c r="AK745" s="117">
        <f>AI745*$AK$9</f>
        <v>4.2104999999999997</v>
      </c>
      <c r="AL745" s="117">
        <f>AJ745*$AL$9</f>
        <v>3.4545000000000003</v>
      </c>
      <c r="AM745" s="116">
        <f t="shared" si="286"/>
        <v>0.84209999999999996</v>
      </c>
      <c r="AN745" s="117">
        <f t="shared" si="286"/>
        <v>0.69090000000000007</v>
      </c>
      <c r="AO745" s="146"/>
      <c r="AP745" s="116">
        <f t="shared" si="287"/>
        <v>5.0526</v>
      </c>
      <c r="AQ745" s="117">
        <f t="shared" si="287"/>
        <v>4.1454000000000004</v>
      </c>
    </row>
    <row r="746" spans="1:43" ht="51.75" hidden="1" customHeight="1">
      <c r="A746" s="187"/>
      <c r="B746" s="182"/>
      <c r="C746" s="189"/>
      <c r="D746" s="31" t="s">
        <v>49</v>
      </c>
      <c r="E746" s="22">
        <v>18</v>
      </c>
      <c r="F746" s="22">
        <v>15</v>
      </c>
      <c r="G746" s="24">
        <f>$G$584</f>
        <v>4.1000000000000002E-2</v>
      </c>
      <c r="H746" s="24">
        <f t="shared" si="280"/>
        <v>0.73799999999999999</v>
      </c>
      <c r="I746" s="25"/>
      <c r="J746" s="24">
        <f t="shared" si="283"/>
        <v>0.61499999999999999</v>
      </c>
      <c r="K746" s="25"/>
      <c r="L746" s="24"/>
      <c r="M746" s="24"/>
      <c r="N746" s="24"/>
      <c r="O746" s="24"/>
      <c r="P746" s="24"/>
      <c r="Q746" s="24"/>
      <c r="R746" s="24"/>
      <c r="S746" s="26"/>
      <c r="T746" s="44"/>
      <c r="U746" s="27"/>
      <c r="V746" s="27"/>
      <c r="W746" s="44"/>
      <c r="X746" s="24"/>
      <c r="Y746" s="24"/>
      <c r="Z746" s="44"/>
      <c r="AA746" s="24"/>
      <c r="AB746" s="24"/>
      <c r="AC746" s="24"/>
      <c r="AD746" s="24"/>
      <c r="AE746" s="44"/>
      <c r="AF746" s="24"/>
      <c r="AG746" s="24"/>
      <c r="AH746" s="44"/>
      <c r="AI746" s="116"/>
      <c r="AJ746" s="117"/>
      <c r="AK746" s="117"/>
      <c r="AL746" s="117"/>
      <c r="AM746" s="116"/>
      <c r="AN746" s="117"/>
      <c r="AO746" s="146"/>
      <c r="AP746" s="116"/>
      <c r="AQ746" s="117"/>
    </row>
    <row r="747" spans="1:43" ht="29.25" customHeight="1">
      <c r="A747" s="114" t="s">
        <v>966</v>
      </c>
      <c r="B747" s="30" t="s">
        <v>967</v>
      </c>
      <c r="C747" s="115"/>
      <c r="D747" s="31"/>
      <c r="E747" s="22"/>
      <c r="F747" s="22"/>
      <c r="G747" s="24"/>
      <c r="H747" s="24"/>
      <c r="I747" s="25"/>
      <c r="J747" s="24"/>
      <c r="K747" s="25"/>
      <c r="L747" s="24"/>
      <c r="M747" s="24"/>
      <c r="N747" s="24"/>
      <c r="O747" s="24"/>
      <c r="P747" s="24"/>
      <c r="Q747" s="24"/>
      <c r="R747" s="24"/>
      <c r="S747" s="26"/>
      <c r="T747" s="44"/>
      <c r="U747" s="27"/>
      <c r="V747" s="27"/>
      <c r="W747" s="44"/>
      <c r="X747" s="24"/>
      <c r="Y747" s="24"/>
      <c r="Z747" s="44"/>
      <c r="AA747" s="24"/>
      <c r="AB747" s="24"/>
      <c r="AC747" s="24"/>
      <c r="AD747" s="24"/>
      <c r="AE747" s="44"/>
      <c r="AF747" s="24"/>
      <c r="AG747" s="24"/>
      <c r="AH747" s="44"/>
      <c r="AI747" s="116"/>
      <c r="AJ747" s="117"/>
      <c r="AK747" s="117"/>
      <c r="AL747" s="117"/>
      <c r="AM747" s="116"/>
      <c r="AN747" s="117"/>
      <c r="AO747" s="146"/>
      <c r="AP747" s="116"/>
      <c r="AQ747" s="117"/>
    </row>
    <row r="748" spans="1:43" ht="25.5" customHeight="1">
      <c r="A748" s="186" t="s">
        <v>968</v>
      </c>
      <c r="B748" s="181" t="s">
        <v>927</v>
      </c>
      <c r="C748" s="188" t="s">
        <v>178</v>
      </c>
      <c r="D748" s="31" t="s">
        <v>793</v>
      </c>
      <c r="E748" s="22">
        <v>5</v>
      </c>
      <c r="F748" s="22">
        <v>3</v>
      </c>
      <c r="G748" s="24">
        <f>$G$585</f>
        <v>6.0999999999999999E-2</v>
      </c>
      <c r="H748" s="24">
        <f t="shared" si="280"/>
        <v>0.30499999999999999</v>
      </c>
      <c r="I748" s="25">
        <f>H748+H749</f>
        <v>0.63300000000000001</v>
      </c>
      <c r="J748" s="24">
        <f t="shared" si="283"/>
        <v>0.183</v>
      </c>
      <c r="K748" s="25">
        <f>J748+J749</f>
        <v>0.38800000000000001</v>
      </c>
      <c r="L748" s="24"/>
      <c r="M748" s="24"/>
      <c r="N748" s="24"/>
      <c r="O748" s="24">
        <f>I748*$Q$7</f>
        <v>9.495E-3</v>
      </c>
      <c r="P748" s="24">
        <f>K748*$Q$7</f>
        <v>5.8199999999999997E-3</v>
      </c>
      <c r="Q748" s="24"/>
      <c r="R748" s="24">
        <f>I748*$T$7</f>
        <v>0.21522000000000002</v>
      </c>
      <c r="S748" s="26">
        <f>K748*$T$7</f>
        <v>0.13192000000000001</v>
      </c>
      <c r="T748" s="44"/>
      <c r="U748" s="27">
        <f>I748*$W$7</f>
        <v>6.3300000000000007E-5</v>
      </c>
      <c r="V748" s="27">
        <f>K748*$W$7</f>
        <v>3.8800000000000001E-5</v>
      </c>
      <c r="W748" s="44"/>
      <c r="X748" s="24">
        <f>I748*$Z$7</f>
        <v>0.48196620000000001</v>
      </c>
      <c r="Y748" s="24">
        <f>K748*$Z$7</f>
        <v>0.2954232</v>
      </c>
      <c r="Z748" s="44"/>
      <c r="AA748" s="24">
        <f>I748+O748+R748+U748+X748</f>
        <v>1.3397445000000001</v>
      </c>
      <c r="AB748" s="24">
        <f>K748+P748+S748+V748+Y748</f>
        <v>0.82120199999999999</v>
      </c>
      <c r="AC748" s="24">
        <f>AA748*$AE$7</f>
        <v>0.40192335000000001</v>
      </c>
      <c r="AD748" s="24">
        <f>AB748*$AE$7</f>
        <v>0.24636059999999999</v>
      </c>
      <c r="AE748" s="44"/>
      <c r="AF748" s="24">
        <f>(AA748+AC748)*$AH$7</f>
        <v>5.2250035500000007E-2</v>
      </c>
      <c r="AG748" s="24">
        <f>(AB748+AD748)*$AH$7</f>
        <v>3.2026878000000002E-2</v>
      </c>
      <c r="AH748" s="44"/>
      <c r="AI748" s="116">
        <v>1.88</v>
      </c>
      <c r="AJ748" s="117">
        <v>1.1599999999999999</v>
      </c>
      <c r="AK748" s="117">
        <f>AI748*$AK$9</f>
        <v>1.974</v>
      </c>
      <c r="AL748" s="117">
        <f>AJ748*$AL$9</f>
        <v>1.218</v>
      </c>
      <c r="AM748" s="116">
        <f t="shared" ref="AM748:AN750" si="288">AK748*$AO$7</f>
        <v>0.39480000000000004</v>
      </c>
      <c r="AN748" s="117">
        <f t="shared" si="288"/>
        <v>0.24360000000000001</v>
      </c>
      <c r="AO748" s="146"/>
      <c r="AP748" s="116">
        <f t="shared" ref="AP748:AQ750" si="289">AK748+AM748</f>
        <v>2.3688000000000002</v>
      </c>
      <c r="AQ748" s="117">
        <f t="shared" si="289"/>
        <v>1.4616</v>
      </c>
    </row>
    <row r="749" spans="1:43" ht="51.75" hidden="1" customHeight="1">
      <c r="A749" s="187"/>
      <c r="B749" s="182"/>
      <c r="C749" s="189"/>
      <c r="D749" s="31" t="s">
        <v>49</v>
      </c>
      <c r="E749" s="22">
        <v>8</v>
      </c>
      <c r="F749" s="22">
        <v>5</v>
      </c>
      <c r="G749" s="24">
        <f>$G$584</f>
        <v>4.1000000000000002E-2</v>
      </c>
      <c r="H749" s="24">
        <f t="shared" si="280"/>
        <v>0.32800000000000001</v>
      </c>
      <c r="I749" s="25"/>
      <c r="J749" s="24">
        <f t="shared" si="283"/>
        <v>0.20500000000000002</v>
      </c>
      <c r="K749" s="25"/>
      <c r="L749" s="24"/>
      <c r="M749" s="24"/>
      <c r="N749" s="24"/>
      <c r="O749" s="24"/>
      <c r="P749" s="24"/>
      <c r="Q749" s="24"/>
      <c r="R749" s="24"/>
      <c r="S749" s="26"/>
      <c r="T749" s="44"/>
      <c r="U749" s="27"/>
      <c r="V749" s="27"/>
      <c r="W749" s="44"/>
      <c r="X749" s="24"/>
      <c r="Y749" s="24"/>
      <c r="Z749" s="44"/>
      <c r="AA749" s="24"/>
      <c r="AB749" s="24"/>
      <c r="AC749" s="24"/>
      <c r="AD749" s="24"/>
      <c r="AE749" s="44"/>
      <c r="AF749" s="24"/>
      <c r="AG749" s="24"/>
      <c r="AH749" s="44"/>
      <c r="AI749" s="116"/>
      <c r="AJ749" s="117"/>
      <c r="AK749" s="117">
        <f>AI749*$AK$9</f>
        <v>0</v>
      </c>
      <c r="AL749" s="117">
        <f>AJ749*$AL$9</f>
        <v>0</v>
      </c>
      <c r="AM749" s="116">
        <f t="shared" si="288"/>
        <v>0</v>
      </c>
      <c r="AN749" s="117">
        <f t="shared" si="288"/>
        <v>0</v>
      </c>
      <c r="AO749" s="146"/>
      <c r="AP749" s="116">
        <f t="shared" si="289"/>
        <v>0</v>
      </c>
      <c r="AQ749" s="117">
        <f t="shared" si="289"/>
        <v>0</v>
      </c>
    </row>
    <row r="750" spans="1:43" ht="20.25" customHeight="1">
      <c r="A750" s="186" t="s">
        <v>969</v>
      </c>
      <c r="B750" s="181" t="s">
        <v>952</v>
      </c>
      <c r="C750" s="188" t="s">
        <v>178</v>
      </c>
      <c r="D750" s="31" t="s">
        <v>793</v>
      </c>
      <c r="E750" s="22">
        <v>8</v>
      </c>
      <c r="F750" s="22">
        <v>6</v>
      </c>
      <c r="G750" s="24">
        <f>$G$585</f>
        <v>6.0999999999999999E-2</v>
      </c>
      <c r="H750" s="24">
        <f t="shared" si="280"/>
        <v>0.48799999999999999</v>
      </c>
      <c r="I750" s="25">
        <f>H750+H751</f>
        <v>0.98</v>
      </c>
      <c r="J750" s="24">
        <f t="shared" si="283"/>
        <v>0.36599999999999999</v>
      </c>
      <c r="K750" s="25">
        <f>J750+J751</f>
        <v>0.73499999999999999</v>
      </c>
      <c r="L750" s="24"/>
      <c r="M750" s="24"/>
      <c r="N750" s="24"/>
      <c r="O750" s="24">
        <f>I750*$Q$7</f>
        <v>1.47E-2</v>
      </c>
      <c r="P750" s="24">
        <f>K750*$Q$7</f>
        <v>1.1025E-2</v>
      </c>
      <c r="Q750" s="24"/>
      <c r="R750" s="24">
        <f>I750*$T$7</f>
        <v>0.3332</v>
      </c>
      <c r="S750" s="26">
        <f>K750*$T$7</f>
        <v>0.24990000000000001</v>
      </c>
      <c r="T750" s="44"/>
      <c r="U750" s="27">
        <f>I750*$W$7</f>
        <v>9.7999999999999997E-5</v>
      </c>
      <c r="V750" s="27">
        <f>K750*$W$7</f>
        <v>7.3499999999999998E-5</v>
      </c>
      <c r="W750" s="44"/>
      <c r="X750" s="24">
        <f>I750*$Z$7</f>
        <v>0.74617199999999995</v>
      </c>
      <c r="Y750" s="24">
        <f>K750*$Z$7</f>
        <v>0.55962899999999993</v>
      </c>
      <c r="Z750" s="44"/>
      <c r="AA750" s="24">
        <f>I750+O750+R750+U750+X750</f>
        <v>2.0741700000000001</v>
      </c>
      <c r="AB750" s="24">
        <f>K750+P750+S750+V750+Y750</f>
        <v>1.5556274999999999</v>
      </c>
      <c r="AC750" s="24">
        <f>AA750*$AE$7</f>
        <v>0.622251</v>
      </c>
      <c r="AD750" s="24">
        <f>AB750*$AE$7</f>
        <v>0.46668824999999997</v>
      </c>
      <c r="AE750" s="44"/>
      <c r="AF750" s="24">
        <f>(AA750+AC750)*$AH$7</f>
        <v>8.0892629999999993E-2</v>
      </c>
      <c r="AG750" s="24">
        <f>(AB750+AD750)*$AH$7</f>
        <v>6.0669472499999988E-2</v>
      </c>
      <c r="AH750" s="44"/>
      <c r="AI750" s="116">
        <v>2.92</v>
      </c>
      <c r="AJ750" s="117">
        <v>2.1800000000000002</v>
      </c>
      <c r="AK750" s="117">
        <f>AI750*$AK$9</f>
        <v>3.0659999999999998</v>
      </c>
      <c r="AL750" s="117">
        <f>AJ750*$AL$9</f>
        <v>2.2890000000000001</v>
      </c>
      <c r="AM750" s="116">
        <f t="shared" si="288"/>
        <v>0.61319999999999997</v>
      </c>
      <c r="AN750" s="117">
        <f t="shared" si="288"/>
        <v>0.45780000000000004</v>
      </c>
      <c r="AO750" s="146"/>
      <c r="AP750" s="116">
        <f t="shared" si="289"/>
        <v>3.6791999999999998</v>
      </c>
      <c r="AQ750" s="117">
        <f t="shared" si="289"/>
        <v>2.7468000000000004</v>
      </c>
    </row>
    <row r="751" spans="1:43" ht="51.75" hidden="1" customHeight="1">
      <c r="A751" s="187"/>
      <c r="B751" s="182"/>
      <c r="C751" s="189"/>
      <c r="D751" s="31" t="s">
        <v>49</v>
      </c>
      <c r="E751" s="22">
        <v>12</v>
      </c>
      <c r="F751" s="22">
        <v>9</v>
      </c>
      <c r="G751" s="24">
        <f>$G$584</f>
        <v>4.1000000000000002E-2</v>
      </c>
      <c r="H751" s="24">
        <f t="shared" si="280"/>
        <v>0.49199999999999999</v>
      </c>
      <c r="I751" s="25"/>
      <c r="J751" s="24">
        <f t="shared" si="283"/>
        <v>0.36899999999999999</v>
      </c>
      <c r="K751" s="25"/>
      <c r="L751" s="24"/>
      <c r="M751" s="24"/>
      <c r="N751" s="24"/>
      <c r="O751" s="24"/>
      <c r="P751" s="24"/>
      <c r="Q751" s="24"/>
      <c r="R751" s="24"/>
      <c r="S751" s="26"/>
      <c r="T751" s="44"/>
      <c r="U751" s="27"/>
      <c r="V751" s="27"/>
      <c r="W751" s="44"/>
      <c r="X751" s="24"/>
      <c r="Y751" s="24"/>
      <c r="Z751" s="44"/>
      <c r="AA751" s="24"/>
      <c r="AB751" s="24"/>
      <c r="AC751" s="24"/>
      <c r="AD751" s="24"/>
      <c r="AE751" s="44"/>
      <c r="AF751" s="24"/>
      <c r="AG751" s="24"/>
      <c r="AH751" s="44"/>
      <c r="AI751" s="116"/>
      <c r="AJ751" s="117"/>
      <c r="AK751" s="117"/>
      <c r="AL751" s="117"/>
      <c r="AM751" s="116"/>
      <c r="AN751" s="117"/>
      <c r="AO751" s="146"/>
      <c r="AP751" s="116"/>
      <c r="AQ751" s="117"/>
    </row>
    <row r="752" spans="1:43" ht="27" customHeight="1">
      <c r="A752" s="114" t="s">
        <v>970</v>
      </c>
      <c r="B752" s="30" t="s">
        <v>971</v>
      </c>
      <c r="C752" s="115"/>
      <c r="D752" s="31"/>
      <c r="E752" s="22"/>
      <c r="F752" s="22"/>
      <c r="G752" s="24"/>
      <c r="H752" s="24"/>
      <c r="I752" s="25"/>
      <c r="J752" s="24"/>
      <c r="K752" s="25"/>
      <c r="L752" s="24"/>
      <c r="M752" s="24"/>
      <c r="N752" s="24"/>
      <c r="O752" s="24"/>
      <c r="P752" s="24"/>
      <c r="Q752" s="24"/>
      <c r="R752" s="24"/>
      <c r="S752" s="26"/>
      <c r="T752" s="44"/>
      <c r="U752" s="27"/>
      <c r="V752" s="27"/>
      <c r="W752" s="44"/>
      <c r="X752" s="24"/>
      <c r="Y752" s="24"/>
      <c r="Z752" s="44"/>
      <c r="AA752" s="24"/>
      <c r="AB752" s="24"/>
      <c r="AC752" s="24"/>
      <c r="AD752" s="24"/>
      <c r="AE752" s="44"/>
      <c r="AF752" s="24"/>
      <c r="AG752" s="24"/>
      <c r="AH752" s="44"/>
      <c r="AI752" s="116"/>
      <c r="AJ752" s="117"/>
      <c r="AK752" s="117"/>
      <c r="AL752" s="117"/>
      <c r="AM752" s="116"/>
      <c r="AN752" s="117"/>
      <c r="AO752" s="146"/>
      <c r="AP752" s="116"/>
      <c r="AQ752" s="117"/>
    </row>
    <row r="753" spans="1:43" ht="28.5" customHeight="1">
      <c r="A753" s="186" t="s">
        <v>972</v>
      </c>
      <c r="B753" s="181" t="s">
        <v>927</v>
      </c>
      <c r="C753" s="188" t="s">
        <v>178</v>
      </c>
      <c r="D753" s="31" t="s">
        <v>793</v>
      </c>
      <c r="E753" s="22">
        <v>5</v>
      </c>
      <c r="F753" s="22">
        <v>3</v>
      </c>
      <c r="G753" s="24">
        <f>$G$585</f>
        <v>6.0999999999999999E-2</v>
      </c>
      <c r="H753" s="24">
        <f t="shared" si="280"/>
        <v>0.30499999999999999</v>
      </c>
      <c r="I753" s="25">
        <f>H753+H754</f>
        <v>0.63300000000000001</v>
      </c>
      <c r="J753" s="24">
        <f t="shared" si="283"/>
        <v>0.183</v>
      </c>
      <c r="K753" s="25">
        <f>J753+J754</f>
        <v>0.38800000000000001</v>
      </c>
      <c r="L753" s="24"/>
      <c r="M753" s="24"/>
      <c r="N753" s="24"/>
      <c r="O753" s="24">
        <f>I753*$Q$7</f>
        <v>9.495E-3</v>
      </c>
      <c r="P753" s="24">
        <f>K753*$Q$7</f>
        <v>5.8199999999999997E-3</v>
      </c>
      <c r="Q753" s="24"/>
      <c r="R753" s="24">
        <f>I753*$T$7</f>
        <v>0.21522000000000002</v>
      </c>
      <c r="S753" s="26">
        <f>K753*$T$7</f>
        <v>0.13192000000000001</v>
      </c>
      <c r="T753" s="44"/>
      <c r="U753" s="27">
        <f>I753*$W$7</f>
        <v>6.3300000000000007E-5</v>
      </c>
      <c r="V753" s="27">
        <f>K753*$W$7</f>
        <v>3.8800000000000001E-5</v>
      </c>
      <c r="W753" s="44"/>
      <c r="X753" s="24">
        <f>I753*$Z$7</f>
        <v>0.48196620000000001</v>
      </c>
      <c r="Y753" s="24">
        <f>K753*$Z$7</f>
        <v>0.2954232</v>
      </c>
      <c r="Z753" s="44"/>
      <c r="AA753" s="24">
        <f>I753+O753+R753+U753+X753</f>
        <v>1.3397445000000001</v>
      </c>
      <c r="AB753" s="24">
        <f>K753+P753+S753+V753+Y753</f>
        <v>0.82120199999999999</v>
      </c>
      <c r="AC753" s="24">
        <f>AA753*$AE$7</f>
        <v>0.40192335000000001</v>
      </c>
      <c r="AD753" s="24">
        <f>AB753*$AE$7</f>
        <v>0.24636059999999999</v>
      </c>
      <c r="AE753" s="44"/>
      <c r="AF753" s="24">
        <f>(AA753+AC753)*$AH$7</f>
        <v>5.2250035500000007E-2</v>
      </c>
      <c r="AG753" s="24">
        <f>(AB753+AD753)*$AH$7</f>
        <v>3.2026878000000002E-2</v>
      </c>
      <c r="AH753" s="44"/>
      <c r="AI753" s="116">
        <v>1.88</v>
      </c>
      <c r="AJ753" s="117">
        <v>1.1599999999999999</v>
      </c>
      <c r="AK753" s="117">
        <f>AI753*$AK$9</f>
        <v>1.974</v>
      </c>
      <c r="AL753" s="117">
        <f>AJ753*$AL$9</f>
        <v>1.218</v>
      </c>
      <c r="AM753" s="116">
        <f t="shared" ref="AM753:AN755" si="290">AK753*$AO$7</f>
        <v>0.39480000000000004</v>
      </c>
      <c r="AN753" s="117">
        <f t="shared" si="290"/>
        <v>0.24360000000000001</v>
      </c>
      <c r="AO753" s="146"/>
      <c r="AP753" s="116">
        <f t="shared" ref="AP753:AQ755" si="291">AK753+AM753</f>
        <v>2.3688000000000002</v>
      </c>
      <c r="AQ753" s="117">
        <f t="shared" si="291"/>
        <v>1.4616</v>
      </c>
    </row>
    <row r="754" spans="1:43" ht="51.75" hidden="1" customHeight="1">
      <c r="A754" s="187"/>
      <c r="B754" s="182"/>
      <c r="C754" s="189"/>
      <c r="D754" s="31" t="s">
        <v>49</v>
      </c>
      <c r="E754" s="22">
        <v>8</v>
      </c>
      <c r="F754" s="22">
        <v>5</v>
      </c>
      <c r="G754" s="24">
        <f>$G$584</f>
        <v>4.1000000000000002E-2</v>
      </c>
      <c r="H754" s="24">
        <f t="shared" si="280"/>
        <v>0.32800000000000001</v>
      </c>
      <c r="I754" s="25"/>
      <c r="J754" s="24">
        <f t="shared" si="283"/>
        <v>0.20500000000000002</v>
      </c>
      <c r="K754" s="25"/>
      <c r="L754" s="24"/>
      <c r="M754" s="24"/>
      <c r="N754" s="24"/>
      <c r="O754" s="24"/>
      <c r="P754" s="24"/>
      <c r="Q754" s="24"/>
      <c r="R754" s="24"/>
      <c r="S754" s="26"/>
      <c r="T754" s="44"/>
      <c r="U754" s="27"/>
      <c r="V754" s="27"/>
      <c r="W754" s="44"/>
      <c r="X754" s="24"/>
      <c r="Y754" s="24"/>
      <c r="Z754" s="44"/>
      <c r="AA754" s="24"/>
      <c r="AB754" s="24"/>
      <c r="AC754" s="24"/>
      <c r="AD754" s="24"/>
      <c r="AE754" s="44"/>
      <c r="AF754" s="24"/>
      <c r="AG754" s="24"/>
      <c r="AH754" s="44"/>
      <c r="AI754" s="116"/>
      <c r="AJ754" s="117"/>
      <c r="AK754" s="117">
        <f>AI754*$AK$9</f>
        <v>0</v>
      </c>
      <c r="AL754" s="117">
        <f>AJ754*$AL$9</f>
        <v>0</v>
      </c>
      <c r="AM754" s="116">
        <f t="shared" si="290"/>
        <v>0</v>
      </c>
      <c r="AN754" s="117">
        <f t="shared" si="290"/>
        <v>0</v>
      </c>
      <c r="AO754" s="146"/>
      <c r="AP754" s="116">
        <f t="shared" si="291"/>
        <v>0</v>
      </c>
      <c r="AQ754" s="117">
        <f t="shared" si="291"/>
        <v>0</v>
      </c>
    </row>
    <row r="755" spans="1:43" ht="25.5" customHeight="1">
      <c r="A755" s="186" t="s">
        <v>973</v>
      </c>
      <c r="B755" s="181" t="s">
        <v>952</v>
      </c>
      <c r="C755" s="188" t="s">
        <v>178</v>
      </c>
      <c r="D755" s="31" t="s">
        <v>793</v>
      </c>
      <c r="E755" s="22">
        <v>8</v>
      </c>
      <c r="F755" s="22">
        <v>6</v>
      </c>
      <c r="G755" s="24">
        <f>$G$585</f>
        <v>6.0999999999999999E-2</v>
      </c>
      <c r="H755" s="24">
        <f t="shared" si="280"/>
        <v>0.48799999999999999</v>
      </c>
      <c r="I755" s="25">
        <f>H755+H756</f>
        <v>0.98</v>
      </c>
      <c r="J755" s="24">
        <f t="shared" si="283"/>
        <v>0.36599999999999999</v>
      </c>
      <c r="K755" s="25">
        <f>J755+J756</f>
        <v>0.73499999999999999</v>
      </c>
      <c r="L755" s="24"/>
      <c r="M755" s="24"/>
      <c r="N755" s="24"/>
      <c r="O755" s="24">
        <f>I755*$Q$7</f>
        <v>1.47E-2</v>
      </c>
      <c r="P755" s="24">
        <f>K755*$Q$7</f>
        <v>1.1025E-2</v>
      </c>
      <c r="Q755" s="24"/>
      <c r="R755" s="24">
        <f>I755*$T$7</f>
        <v>0.3332</v>
      </c>
      <c r="S755" s="26">
        <f>K755*$T$7</f>
        <v>0.24990000000000001</v>
      </c>
      <c r="T755" s="44"/>
      <c r="U755" s="27">
        <f>I755*$W$7</f>
        <v>9.7999999999999997E-5</v>
      </c>
      <c r="V755" s="27">
        <f>K755*$W$7</f>
        <v>7.3499999999999998E-5</v>
      </c>
      <c r="W755" s="44"/>
      <c r="X755" s="24">
        <f>I755*$Z$7</f>
        <v>0.74617199999999995</v>
      </c>
      <c r="Y755" s="24">
        <f>K755*$Z$7</f>
        <v>0.55962899999999993</v>
      </c>
      <c r="Z755" s="44"/>
      <c r="AA755" s="24">
        <f>I755+O755+R755+U755+X755</f>
        <v>2.0741700000000001</v>
      </c>
      <c r="AB755" s="24">
        <f>K755+P755+S755+V755+Y755</f>
        <v>1.5556274999999999</v>
      </c>
      <c r="AC755" s="24">
        <f>AA755*$AE$7</f>
        <v>0.622251</v>
      </c>
      <c r="AD755" s="24">
        <f>AB755*$AE$7</f>
        <v>0.46668824999999997</v>
      </c>
      <c r="AE755" s="44"/>
      <c r="AF755" s="24">
        <f>(AA755+AC755)*$AH$7</f>
        <v>8.0892629999999993E-2</v>
      </c>
      <c r="AG755" s="24">
        <f>(AB755+AD755)*$AH$7</f>
        <v>6.0669472499999988E-2</v>
      </c>
      <c r="AH755" s="44"/>
      <c r="AI755" s="116">
        <v>2.92</v>
      </c>
      <c r="AJ755" s="117">
        <v>2.1800000000000002</v>
      </c>
      <c r="AK755" s="117">
        <f>AI755*$AK$9</f>
        <v>3.0659999999999998</v>
      </c>
      <c r="AL755" s="117">
        <f>AJ755*$AL$9</f>
        <v>2.2890000000000001</v>
      </c>
      <c r="AM755" s="116">
        <f t="shared" si="290"/>
        <v>0.61319999999999997</v>
      </c>
      <c r="AN755" s="117">
        <f t="shared" si="290"/>
        <v>0.45780000000000004</v>
      </c>
      <c r="AO755" s="146"/>
      <c r="AP755" s="116">
        <f t="shared" si="291"/>
        <v>3.6791999999999998</v>
      </c>
      <c r="AQ755" s="117">
        <f t="shared" si="291"/>
        <v>2.7468000000000004</v>
      </c>
    </row>
    <row r="756" spans="1:43" ht="34.5" hidden="1" customHeight="1">
      <c r="A756" s="187"/>
      <c r="B756" s="182"/>
      <c r="C756" s="189"/>
      <c r="D756" s="31" t="s">
        <v>49</v>
      </c>
      <c r="E756" s="22">
        <v>12</v>
      </c>
      <c r="F756" s="22">
        <v>9</v>
      </c>
      <c r="G756" s="24">
        <f>$G$584</f>
        <v>4.1000000000000002E-2</v>
      </c>
      <c r="H756" s="24">
        <f t="shared" si="280"/>
        <v>0.49199999999999999</v>
      </c>
      <c r="I756" s="25"/>
      <c r="J756" s="24">
        <f t="shared" si="283"/>
        <v>0.36899999999999999</v>
      </c>
      <c r="K756" s="25"/>
      <c r="L756" s="24"/>
      <c r="M756" s="24"/>
      <c r="N756" s="24"/>
      <c r="O756" s="24"/>
      <c r="P756" s="24"/>
      <c r="Q756" s="24"/>
      <c r="R756" s="24"/>
      <c r="S756" s="26"/>
      <c r="T756" s="44"/>
      <c r="U756" s="27"/>
      <c r="V756" s="27"/>
      <c r="W756" s="44"/>
      <c r="X756" s="24"/>
      <c r="Y756" s="24"/>
      <c r="Z756" s="44"/>
      <c r="AA756" s="24"/>
      <c r="AB756" s="24"/>
      <c r="AC756" s="24"/>
      <c r="AD756" s="24"/>
      <c r="AE756" s="44"/>
      <c r="AF756" s="24"/>
      <c r="AG756" s="24"/>
      <c r="AH756" s="44"/>
      <c r="AI756" s="116"/>
      <c r="AJ756" s="117"/>
      <c r="AK756" s="117"/>
      <c r="AL756" s="117"/>
      <c r="AM756" s="116"/>
      <c r="AN756" s="117"/>
      <c r="AO756" s="146"/>
      <c r="AP756" s="116"/>
      <c r="AQ756" s="117"/>
    </row>
    <row r="757" spans="1:43" ht="21.75" customHeight="1">
      <c r="A757" s="114" t="s">
        <v>974</v>
      </c>
      <c r="B757" s="30" t="s">
        <v>975</v>
      </c>
      <c r="C757" s="115"/>
      <c r="D757" s="31"/>
      <c r="E757" s="22"/>
      <c r="F757" s="22"/>
      <c r="G757" s="24"/>
      <c r="H757" s="24"/>
      <c r="I757" s="25"/>
      <c r="J757" s="24"/>
      <c r="K757" s="25"/>
      <c r="L757" s="24"/>
      <c r="M757" s="24"/>
      <c r="N757" s="24"/>
      <c r="O757" s="24"/>
      <c r="P757" s="24"/>
      <c r="Q757" s="24"/>
      <c r="R757" s="24"/>
      <c r="S757" s="26"/>
      <c r="T757" s="44"/>
      <c r="U757" s="27"/>
      <c r="V757" s="27"/>
      <c r="W757" s="44"/>
      <c r="X757" s="24"/>
      <c r="Y757" s="24"/>
      <c r="Z757" s="44"/>
      <c r="AA757" s="24"/>
      <c r="AB757" s="24"/>
      <c r="AC757" s="24"/>
      <c r="AD757" s="24"/>
      <c r="AE757" s="44"/>
      <c r="AF757" s="24"/>
      <c r="AG757" s="24"/>
      <c r="AH757" s="44"/>
      <c r="AI757" s="116"/>
      <c r="AJ757" s="117"/>
      <c r="AK757" s="117"/>
      <c r="AL757" s="117"/>
      <c r="AM757" s="116"/>
      <c r="AN757" s="117"/>
      <c r="AO757" s="146"/>
      <c r="AP757" s="116"/>
      <c r="AQ757" s="117"/>
    </row>
    <row r="758" spans="1:43" ht="23.25" customHeight="1">
      <c r="A758" s="186" t="s">
        <v>976</v>
      </c>
      <c r="B758" s="181" t="s">
        <v>927</v>
      </c>
      <c r="C758" s="188" t="s">
        <v>178</v>
      </c>
      <c r="D758" s="31" t="s">
        <v>793</v>
      </c>
      <c r="E758" s="22">
        <v>5</v>
      </c>
      <c r="F758" s="22">
        <v>3</v>
      </c>
      <c r="G758" s="24">
        <f>$G$585</f>
        <v>6.0999999999999999E-2</v>
      </c>
      <c r="H758" s="24">
        <f t="shared" si="280"/>
        <v>0.30499999999999999</v>
      </c>
      <c r="I758" s="25">
        <f>H758+H759</f>
        <v>0.79699999999999993</v>
      </c>
      <c r="J758" s="24">
        <f t="shared" si="283"/>
        <v>0.183</v>
      </c>
      <c r="K758" s="25">
        <f>J758+J759</f>
        <v>0.47000000000000003</v>
      </c>
      <c r="L758" s="24"/>
      <c r="M758" s="24"/>
      <c r="N758" s="24"/>
      <c r="O758" s="24">
        <f>I758*$Q$7</f>
        <v>1.1954999999999999E-2</v>
      </c>
      <c r="P758" s="24">
        <f>K758*$Q$7</f>
        <v>7.0499999999999998E-3</v>
      </c>
      <c r="Q758" s="24"/>
      <c r="R758" s="24">
        <f>I758*$T$7</f>
        <v>0.27098</v>
      </c>
      <c r="S758" s="26">
        <f>K758*$T$7</f>
        <v>0.15980000000000003</v>
      </c>
      <c r="T758" s="44"/>
      <c r="U758" s="27">
        <f>I758*$W$7</f>
        <v>7.9699999999999999E-5</v>
      </c>
      <c r="V758" s="27">
        <f>K758*$W$7</f>
        <v>4.7000000000000004E-5</v>
      </c>
      <c r="W758" s="44"/>
      <c r="X758" s="24">
        <f>I758*$Z$7</f>
        <v>0.60683579999999993</v>
      </c>
      <c r="Y758" s="24">
        <f>K758*$Z$7</f>
        <v>0.35785800000000001</v>
      </c>
      <c r="Z758" s="44"/>
      <c r="AA758" s="24">
        <f>I758+O758+R758+U758+X758</f>
        <v>1.6868504999999998</v>
      </c>
      <c r="AB758" s="24">
        <f>K758+P758+S758+V758+Y758</f>
        <v>0.99475500000000006</v>
      </c>
      <c r="AC758" s="24">
        <f>AA758*$AE$7</f>
        <v>0.5060551499999999</v>
      </c>
      <c r="AD758" s="24">
        <f>AB758*$AE$7</f>
        <v>0.29842649999999998</v>
      </c>
      <c r="AE758" s="44"/>
      <c r="AF758" s="24">
        <f>(AA758+AC758)*$AH$7</f>
        <v>6.5787169499999992E-2</v>
      </c>
      <c r="AG758" s="24">
        <f>(AB758+AD758)*$AH$7</f>
        <v>3.8795444999999998E-2</v>
      </c>
      <c r="AH758" s="44"/>
      <c r="AI758" s="116">
        <v>2.37</v>
      </c>
      <c r="AJ758" s="117">
        <v>1.4</v>
      </c>
      <c r="AK758" s="117">
        <f>AI758*$AK$9</f>
        <v>2.4885000000000002</v>
      </c>
      <c r="AL758" s="117">
        <f>AJ758*$AL$9</f>
        <v>1.47</v>
      </c>
      <c r="AM758" s="116">
        <f t="shared" ref="AM758:AN760" si="292">AK758*$AO$7</f>
        <v>0.49770000000000003</v>
      </c>
      <c r="AN758" s="117">
        <f t="shared" si="292"/>
        <v>0.29399999999999998</v>
      </c>
      <c r="AO758" s="146"/>
      <c r="AP758" s="116">
        <f t="shared" ref="AP758:AQ760" si="293">AK758+AM758</f>
        <v>2.9862000000000002</v>
      </c>
      <c r="AQ758" s="117">
        <f t="shared" si="293"/>
        <v>1.764</v>
      </c>
    </row>
    <row r="759" spans="1:43" ht="51.75" hidden="1" customHeight="1">
      <c r="A759" s="187"/>
      <c r="B759" s="182"/>
      <c r="C759" s="189"/>
      <c r="D759" s="31" t="s">
        <v>49</v>
      </c>
      <c r="E759" s="22">
        <v>12</v>
      </c>
      <c r="F759" s="22">
        <v>7</v>
      </c>
      <c r="G759" s="24">
        <f>$G$584</f>
        <v>4.1000000000000002E-2</v>
      </c>
      <c r="H759" s="24">
        <f t="shared" si="280"/>
        <v>0.49199999999999999</v>
      </c>
      <c r="I759" s="25"/>
      <c r="J759" s="24">
        <f t="shared" si="283"/>
        <v>0.28700000000000003</v>
      </c>
      <c r="K759" s="25"/>
      <c r="L759" s="24"/>
      <c r="M759" s="24"/>
      <c r="N759" s="24"/>
      <c r="O759" s="24"/>
      <c r="P759" s="24"/>
      <c r="Q759" s="24"/>
      <c r="R759" s="24"/>
      <c r="S759" s="26"/>
      <c r="T759" s="44"/>
      <c r="U759" s="27"/>
      <c r="V759" s="27"/>
      <c r="W759" s="44"/>
      <c r="X759" s="24"/>
      <c r="Y759" s="24"/>
      <c r="Z759" s="44"/>
      <c r="AA759" s="24"/>
      <c r="AB759" s="24"/>
      <c r="AC759" s="24"/>
      <c r="AD759" s="24"/>
      <c r="AE759" s="44"/>
      <c r="AF759" s="24"/>
      <c r="AG759" s="24"/>
      <c r="AH759" s="44"/>
      <c r="AI759" s="116"/>
      <c r="AJ759" s="117"/>
      <c r="AK759" s="117">
        <f>AI759*$AK$9</f>
        <v>0</v>
      </c>
      <c r="AL759" s="117">
        <f>AJ759*$AL$9</f>
        <v>0</v>
      </c>
      <c r="AM759" s="116">
        <f t="shared" si="292"/>
        <v>0</v>
      </c>
      <c r="AN759" s="117">
        <f t="shared" si="292"/>
        <v>0</v>
      </c>
      <c r="AO759" s="146"/>
      <c r="AP759" s="116">
        <f t="shared" si="293"/>
        <v>0</v>
      </c>
      <c r="AQ759" s="117">
        <f t="shared" si="293"/>
        <v>0</v>
      </c>
    </row>
    <row r="760" spans="1:43" ht="21" customHeight="1">
      <c r="A760" s="186" t="s">
        <v>977</v>
      </c>
      <c r="B760" s="181" t="s">
        <v>952</v>
      </c>
      <c r="C760" s="188" t="s">
        <v>178</v>
      </c>
      <c r="D760" s="31" t="s">
        <v>793</v>
      </c>
      <c r="E760" s="22">
        <v>12</v>
      </c>
      <c r="F760" s="22">
        <v>9</v>
      </c>
      <c r="G760" s="24">
        <f>$G$585</f>
        <v>6.0999999999999999E-2</v>
      </c>
      <c r="H760" s="24">
        <f t="shared" si="280"/>
        <v>0.73199999999999998</v>
      </c>
      <c r="I760" s="25">
        <f>H760+H761</f>
        <v>1.47</v>
      </c>
      <c r="J760" s="24">
        <f t="shared" si="283"/>
        <v>0.54899999999999993</v>
      </c>
      <c r="K760" s="25">
        <f>J760+J761</f>
        <v>1.0819999999999999</v>
      </c>
      <c r="L760" s="24"/>
      <c r="M760" s="24"/>
      <c r="N760" s="24"/>
      <c r="O760" s="24">
        <f>I760*$Q$7</f>
        <v>2.205E-2</v>
      </c>
      <c r="P760" s="24">
        <f>K760*$Q$7</f>
        <v>1.6229999999999998E-2</v>
      </c>
      <c r="Q760" s="24"/>
      <c r="R760" s="24">
        <f>I760*$T$7</f>
        <v>0.49980000000000002</v>
      </c>
      <c r="S760" s="26">
        <f>K760*$T$7</f>
        <v>0.36787999999999998</v>
      </c>
      <c r="T760" s="44"/>
      <c r="U760" s="27">
        <f>I760*$W$7</f>
        <v>1.47E-4</v>
      </c>
      <c r="V760" s="27">
        <f>K760*$W$7</f>
        <v>1.0819999999999999E-4</v>
      </c>
      <c r="W760" s="44"/>
      <c r="X760" s="24">
        <f>I760*$Z$7</f>
        <v>1.1192579999999999</v>
      </c>
      <c r="Y760" s="24">
        <f>K760*$Z$7</f>
        <v>0.82383479999999987</v>
      </c>
      <c r="Z760" s="44"/>
      <c r="AA760" s="24">
        <f>I760+O760+R760+U760+X760</f>
        <v>3.1112549999999999</v>
      </c>
      <c r="AB760" s="24">
        <f>K760+P760+S760+V760+Y760</f>
        <v>2.2900529999999995</v>
      </c>
      <c r="AC760" s="24">
        <f>AA760*$AE$7</f>
        <v>0.93337649999999994</v>
      </c>
      <c r="AD760" s="24">
        <f>AB760*$AE$7</f>
        <v>0.68701589999999979</v>
      </c>
      <c r="AE760" s="44"/>
      <c r="AF760" s="24">
        <f>(AA760+AC760)*$AH$7</f>
        <v>0.12133894499999998</v>
      </c>
      <c r="AG760" s="24">
        <f>(AB760+AD760)*$AH$7</f>
        <v>8.9312066999999967E-2</v>
      </c>
      <c r="AH760" s="44"/>
      <c r="AI760" s="116">
        <v>4.38</v>
      </c>
      <c r="AJ760" s="117">
        <v>3.22</v>
      </c>
      <c r="AK760" s="117">
        <f>AI760*$AK$9</f>
        <v>4.5990000000000002</v>
      </c>
      <c r="AL760" s="117">
        <f>AJ760*$AL$9</f>
        <v>3.3810000000000002</v>
      </c>
      <c r="AM760" s="116">
        <f t="shared" si="292"/>
        <v>0.91980000000000006</v>
      </c>
      <c r="AN760" s="117">
        <f t="shared" si="292"/>
        <v>0.67620000000000013</v>
      </c>
      <c r="AO760" s="146"/>
      <c r="AP760" s="116">
        <f t="shared" si="293"/>
        <v>5.5188000000000006</v>
      </c>
      <c r="AQ760" s="117">
        <f t="shared" si="293"/>
        <v>4.0571999999999999</v>
      </c>
    </row>
    <row r="761" spans="1:43" ht="51.75" hidden="1" customHeight="1">
      <c r="A761" s="187"/>
      <c r="B761" s="182"/>
      <c r="C761" s="189"/>
      <c r="D761" s="31" t="s">
        <v>49</v>
      </c>
      <c r="E761" s="22">
        <v>18</v>
      </c>
      <c r="F761" s="22">
        <v>13</v>
      </c>
      <c r="G761" s="24">
        <f>$G$584</f>
        <v>4.1000000000000002E-2</v>
      </c>
      <c r="H761" s="24">
        <f t="shared" si="280"/>
        <v>0.73799999999999999</v>
      </c>
      <c r="I761" s="25"/>
      <c r="J761" s="24">
        <f t="shared" si="283"/>
        <v>0.53300000000000003</v>
      </c>
      <c r="K761" s="25"/>
      <c r="L761" s="24"/>
      <c r="M761" s="24"/>
      <c r="N761" s="24"/>
      <c r="O761" s="24"/>
      <c r="P761" s="24"/>
      <c r="Q761" s="24"/>
      <c r="R761" s="24"/>
      <c r="S761" s="26"/>
      <c r="T761" s="44"/>
      <c r="U761" s="27"/>
      <c r="V761" s="27"/>
      <c r="W761" s="44"/>
      <c r="X761" s="24"/>
      <c r="Y761" s="24"/>
      <c r="Z761" s="44"/>
      <c r="AA761" s="24"/>
      <c r="AB761" s="24"/>
      <c r="AC761" s="24"/>
      <c r="AD761" s="24"/>
      <c r="AE761" s="44"/>
      <c r="AF761" s="24"/>
      <c r="AG761" s="24"/>
      <c r="AH761" s="44"/>
      <c r="AI761" s="116"/>
      <c r="AJ761" s="117"/>
      <c r="AK761" s="117"/>
      <c r="AL761" s="117"/>
      <c r="AM761" s="116"/>
      <c r="AN761" s="117"/>
      <c r="AO761" s="146"/>
      <c r="AP761" s="116"/>
      <c r="AQ761" s="117"/>
    </row>
    <row r="762" spans="1:43" ht="19.5" customHeight="1">
      <c r="A762" s="114" t="s">
        <v>978</v>
      </c>
      <c r="B762" s="30" t="s">
        <v>979</v>
      </c>
      <c r="C762" s="115"/>
      <c r="D762" s="31"/>
      <c r="E762" s="22"/>
      <c r="F762" s="22"/>
      <c r="G762" s="24"/>
      <c r="H762" s="24"/>
      <c r="I762" s="25"/>
      <c r="J762" s="24"/>
      <c r="K762" s="25"/>
      <c r="L762" s="24"/>
      <c r="M762" s="24"/>
      <c r="N762" s="24"/>
      <c r="O762" s="24"/>
      <c r="P762" s="24"/>
      <c r="Q762" s="24"/>
      <c r="R762" s="24"/>
      <c r="S762" s="26"/>
      <c r="T762" s="44"/>
      <c r="U762" s="27"/>
      <c r="V762" s="27"/>
      <c r="W762" s="44"/>
      <c r="X762" s="24"/>
      <c r="Y762" s="24"/>
      <c r="Z762" s="44"/>
      <c r="AA762" s="24"/>
      <c r="AB762" s="24"/>
      <c r="AC762" s="24"/>
      <c r="AD762" s="24"/>
      <c r="AE762" s="44"/>
      <c r="AF762" s="24"/>
      <c r="AG762" s="24"/>
      <c r="AH762" s="44"/>
      <c r="AI762" s="116"/>
      <c r="AJ762" s="117"/>
      <c r="AK762" s="117"/>
      <c r="AL762" s="117"/>
      <c r="AM762" s="116"/>
      <c r="AN762" s="117"/>
      <c r="AO762" s="146"/>
      <c r="AP762" s="116"/>
      <c r="AQ762" s="117"/>
    </row>
    <row r="763" spans="1:43" ht="27" customHeight="1">
      <c r="A763" s="186" t="s">
        <v>980</v>
      </c>
      <c r="B763" s="181" t="s">
        <v>875</v>
      </c>
      <c r="C763" s="188" t="s">
        <v>178</v>
      </c>
      <c r="D763" s="31" t="s">
        <v>793</v>
      </c>
      <c r="E763" s="22">
        <v>3</v>
      </c>
      <c r="F763" s="22">
        <v>2</v>
      </c>
      <c r="G763" s="24">
        <f>$G$585</f>
        <v>6.0999999999999999E-2</v>
      </c>
      <c r="H763" s="24">
        <f t="shared" si="280"/>
        <v>0.183</v>
      </c>
      <c r="I763" s="25">
        <f>H763+H764</f>
        <v>0.42899999999999999</v>
      </c>
      <c r="J763" s="24">
        <f t="shared" si="283"/>
        <v>0.122</v>
      </c>
      <c r="K763" s="25">
        <f>J763+J764</f>
        <v>0.28600000000000003</v>
      </c>
      <c r="L763" s="24"/>
      <c r="M763" s="24"/>
      <c r="N763" s="24"/>
      <c r="O763" s="24">
        <f>I763*$Q$7</f>
        <v>6.4349999999999997E-3</v>
      </c>
      <c r="P763" s="24">
        <f>K763*$Q$7</f>
        <v>4.2900000000000004E-3</v>
      </c>
      <c r="Q763" s="24"/>
      <c r="R763" s="24">
        <f>I763*$T$7</f>
        <v>0.14586000000000002</v>
      </c>
      <c r="S763" s="26">
        <f>K763*$T$7</f>
        <v>9.7240000000000021E-2</v>
      </c>
      <c r="T763" s="44"/>
      <c r="U763" s="27">
        <f>I763*$W$7</f>
        <v>4.2899999999999999E-5</v>
      </c>
      <c r="V763" s="27">
        <f>K763*$W$7</f>
        <v>2.8600000000000004E-5</v>
      </c>
      <c r="W763" s="44"/>
      <c r="X763" s="24">
        <f>I763*$Z$7</f>
        <v>0.3266406</v>
      </c>
      <c r="Y763" s="24">
        <f>K763*$Z$7</f>
        <v>0.21776040000000002</v>
      </c>
      <c r="Z763" s="44"/>
      <c r="AA763" s="24">
        <f>I763+O763+R763+U763+X763</f>
        <v>0.90797850000000002</v>
      </c>
      <c r="AB763" s="24">
        <f>K763+P763+S763+V763+Y763</f>
        <v>0.60531900000000005</v>
      </c>
      <c r="AC763" s="24">
        <f>AA763*$AE$7</f>
        <v>0.27239354999999998</v>
      </c>
      <c r="AD763" s="24">
        <f>AB763*$AE$7</f>
        <v>0.1815957</v>
      </c>
      <c r="AE763" s="44"/>
      <c r="AF763" s="24">
        <f>(AA763+AC763)*$AH$7</f>
        <v>3.5411161499999996E-2</v>
      </c>
      <c r="AG763" s="24">
        <f>(AB763+AD763)*$AH$7</f>
        <v>2.3607441E-2</v>
      </c>
      <c r="AH763" s="44"/>
      <c r="AI763" s="116">
        <v>1.28</v>
      </c>
      <c r="AJ763" s="117">
        <v>0.85</v>
      </c>
      <c r="AK763" s="117">
        <f>AI763*$AK$9</f>
        <v>1.3440000000000001</v>
      </c>
      <c r="AL763" s="117">
        <f>AJ763*$AL$9</f>
        <v>0.89249999999999996</v>
      </c>
      <c r="AM763" s="116">
        <f t="shared" ref="AM763:AN767" si="294">AK763*$AO$7</f>
        <v>0.26880000000000004</v>
      </c>
      <c r="AN763" s="117">
        <f t="shared" si="294"/>
        <v>0.17849999999999999</v>
      </c>
      <c r="AO763" s="146"/>
      <c r="AP763" s="116">
        <f t="shared" ref="AP763:AQ767" si="295">AK763+AM763</f>
        <v>1.6128</v>
      </c>
      <c r="AQ763" s="117">
        <f t="shared" si="295"/>
        <v>1.071</v>
      </c>
    </row>
    <row r="764" spans="1:43" ht="51.75" hidden="1" customHeight="1">
      <c r="A764" s="187"/>
      <c r="B764" s="182"/>
      <c r="C764" s="189"/>
      <c r="D764" s="31" t="s">
        <v>49</v>
      </c>
      <c r="E764" s="22">
        <v>6</v>
      </c>
      <c r="F764" s="22">
        <v>4</v>
      </c>
      <c r="G764" s="24">
        <f>$G$584</f>
        <v>4.1000000000000002E-2</v>
      </c>
      <c r="H764" s="24">
        <f t="shared" si="280"/>
        <v>0.246</v>
      </c>
      <c r="I764" s="25"/>
      <c r="J764" s="24">
        <f t="shared" si="283"/>
        <v>0.16400000000000001</v>
      </c>
      <c r="K764" s="25"/>
      <c r="L764" s="24"/>
      <c r="M764" s="24"/>
      <c r="N764" s="24"/>
      <c r="O764" s="24"/>
      <c r="P764" s="24"/>
      <c r="Q764" s="24"/>
      <c r="R764" s="24"/>
      <c r="S764" s="26"/>
      <c r="T764" s="44"/>
      <c r="U764" s="27"/>
      <c r="V764" s="27"/>
      <c r="W764" s="44"/>
      <c r="X764" s="24"/>
      <c r="Y764" s="24"/>
      <c r="Z764" s="44"/>
      <c r="AA764" s="24"/>
      <c r="AB764" s="24"/>
      <c r="AC764" s="24"/>
      <c r="AD764" s="24"/>
      <c r="AE764" s="44"/>
      <c r="AF764" s="24"/>
      <c r="AG764" s="24"/>
      <c r="AH764" s="44"/>
      <c r="AI764" s="116"/>
      <c r="AJ764" s="117"/>
      <c r="AK764" s="117">
        <f>AI764*$AK$9</f>
        <v>0</v>
      </c>
      <c r="AL764" s="117">
        <f>AJ764*$AL$9</f>
        <v>0</v>
      </c>
      <c r="AM764" s="116">
        <f t="shared" si="294"/>
        <v>0</v>
      </c>
      <c r="AN764" s="117">
        <f t="shared" si="294"/>
        <v>0</v>
      </c>
      <c r="AO764" s="146"/>
      <c r="AP764" s="116">
        <f t="shared" si="295"/>
        <v>0</v>
      </c>
      <c r="AQ764" s="117">
        <f t="shared" si="295"/>
        <v>0</v>
      </c>
    </row>
    <row r="765" spans="1:43" ht="31.5" customHeight="1">
      <c r="A765" s="186" t="s">
        <v>981</v>
      </c>
      <c r="B765" s="181" t="s">
        <v>961</v>
      </c>
      <c r="C765" s="188" t="s">
        <v>178</v>
      </c>
      <c r="D765" s="31" t="s">
        <v>793</v>
      </c>
      <c r="E765" s="22">
        <v>6</v>
      </c>
      <c r="F765" s="22">
        <v>5</v>
      </c>
      <c r="G765" s="24">
        <f>$G$585</f>
        <v>6.0999999999999999E-2</v>
      </c>
      <c r="H765" s="24">
        <f t="shared" si="280"/>
        <v>0.36599999999999999</v>
      </c>
      <c r="I765" s="25">
        <f>H765+H766</f>
        <v>0.85799999999999998</v>
      </c>
      <c r="J765" s="24">
        <f t="shared" si="283"/>
        <v>0.30499999999999999</v>
      </c>
      <c r="K765" s="25">
        <f>J765+J766</f>
        <v>0.71500000000000008</v>
      </c>
      <c r="L765" s="24"/>
      <c r="M765" s="24"/>
      <c r="N765" s="24"/>
      <c r="O765" s="24">
        <f>I765*$Q$7</f>
        <v>1.2869999999999999E-2</v>
      </c>
      <c r="P765" s="24">
        <f>K765*$Q$7</f>
        <v>1.0725E-2</v>
      </c>
      <c r="Q765" s="24"/>
      <c r="R765" s="24">
        <f>I765*$T$7</f>
        <v>0.29172000000000003</v>
      </c>
      <c r="S765" s="26">
        <f>K765*$T$7</f>
        <v>0.24310000000000004</v>
      </c>
      <c r="T765" s="44"/>
      <c r="U765" s="27">
        <f>I765*$W$7</f>
        <v>8.5799999999999998E-5</v>
      </c>
      <c r="V765" s="27">
        <f>K765*$W$7</f>
        <v>7.1500000000000017E-5</v>
      </c>
      <c r="W765" s="44"/>
      <c r="X765" s="24">
        <f>I765*$Z$7</f>
        <v>0.65328120000000001</v>
      </c>
      <c r="Y765" s="24">
        <f>K765*$Z$7</f>
        <v>0.54440100000000002</v>
      </c>
      <c r="Z765" s="44"/>
      <c r="AA765" s="24">
        <f>I765+O765+R765+U765+X765</f>
        <v>1.815957</v>
      </c>
      <c r="AB765" s="24">
        <f>K765+P765+S765+V765+Y765</f>
        <v>1.5132975000000002</v>
      </c>
      <c r="AC765" s="24">
        <f>AA765*$AE$7</f>
        <v>0.54478709999999997</v>
      </c>
      <c r="AD765" s="24">
        <f>AB765*$AE$7</f>
        <v>0.45398925000000001</v>
      </c>
      <c r="AE765" s="44"/>
      <c r="AF765" s="24">
        <f>(AA765+AC765)*$AH$7</f>
        <v>7.0822322999999993E-2</v>
      </c>
      <c r="AG765" s="24">
        <f>(AB765+AD765)*$AH$7</f>
        <v>5.9018602500000003E-2</v>
      </c>
      <c r="AH765" s="44"/>
      <c r="AI765" s="116">
        <v>2.5499999999999998</v>
      </c>
      <c r="AJ765" s="117">
        <v>2.13</v>
      </c>
      <c r="AK765" s="117">
        <f>AI765*$AK$9</f>
        <v>2.6774999999999998</v>
      </c>
      <c r="AL765" s="117">
        <f>AJ765*$AL$9</f>
        <v>2.2364999999999999</v>
      </c>
      <c r="AM765" s="116">
        <f t="shared" si="294"/>
        <v>0.53549999999999998</v>
      </c>
      <c r="AN765" s="117">
        <f t="shared" si="294"/>
        <v>0.44730000000000003</v>
      </c>
      <c r="AO765" s="146"/>
      <c r="AP765" s="116">
        <f t="shared" si="295"/>
        <v>3.2129999999999996</v>
      </c>
      <c r="AQ765" s="117">
        <f t="shared" si="295"/>
        <v>2.6837999999999997</v>
      </c>
    </row>
    <row r="766" spans="1:43" ht="51.75" hidden="1" customHeight="1">
      <c r="A766" s="187"/>
      <c r="B766" s="182"/>
      <c r="C766" s="189"/>
      <c r="D766" s="31" t="s">
        <v>49</v>
      </c>
      <c r="E766" s="22">
        <v>12</v>
      </c>
      <c r="F766" s="22">
        <v>10</v>
      </c>
      <c r="G766" s="24">
        <f>$G$584</f>
        <v>4.1000000000000002E-2</v>
      </c>
      <c r="H766" s="24">
        <f t="shared" si="280"/>
        <v>0.49199999999999999</v>
      </c>
      <c r="I766" s="25"/>
      <c r="J766" s="24">
        <f t="shared" si="283"/>
        <v>0.41000000000000003</v>
      </c>
      <c r="K766" s="25"/>
      <c r="L766" s="24"/>
      <c r="M766" s="24"/>
      <c r="N766" s="24"/>
      <c r="O766" s="24"/>
      <c r="P766" s="24"/>
      <c r="Q766" s="24"/>
      <c r="R766" s="24"/>
      <c r="S766" s="26"/>
      <c r="T766" s="44"/>
      <c r="U766" s="27"/>
      <c r="V766" s="27"/>
      <c r="W766" s="44"/>
      <c r="X766" s="24"/>
      <c r="Y766" s="24"/>
      <c r="Z766" s="44"/>
      <c r="AA766" s="24"/>
      <c r="AB766" s="24"/>
      <c r="AC766" s="24"/>
      <c r="AD766" s="24"/>
      <c r="AE766" s="44"/>
      <c r="AF766" s="24"/>
      <c r="AG766" s="24"/>
      <c r="AH766" s="44"/>
      <c r="AI766" s="116"/>
      <c r="AJ766" s="117"/>
      <c r="AK766" s="117">
        <f>AI766*$AK$9</f>
        <v>0</v>
      </c>
      <c r="AL766" s="117">
        <f>AJ766*$AL$9</f>
        <v>0</v>
      </c>
      <c r="AM766" s="116">
        <f t="shared" si="294"/>
        <v>0</v>
      </c>
      <c r="AN766" s="117">
        <f t="shared" si="294"/>
        <v>0</v>
      </c>
      <c r="AO766" s="146"/>
      <c r="AP766" s="116">
        <f t="shared" si="295"/>
        <v>0</v>
      </c>
      <c r="AQ766" s="117">
        <f t="shared" si="295"/>
        <v>0</v>
      </c>
    </row>
    <row r="767" spans="1:43" ht="29.25" customHeight="1">
      <c r="A767" s="186" t="s">
        <v>982</v>
      </c>
      <c r="B767" s="181" t="s">
        <v>983</v>
      </c>
      <c r="C767" s="188" t="s">
        <v>178</v>
      </c>
      <c r="D767" s="31" t="s">
        <v>793</v>
      </c>
      <c r="E767" s="22">
        <v>5</v>
      </c>
      <c r="F767" s="22">
        <v>3</v>
      </c>
      <c r="G767" s="24">
        <f>$G$585</f>
        <v>6.0999999999999999E-2</v>
      </c>
      <c r="H767" s="24">
        <f t="shared" si="280"/>
        <v>0.30499999999999999</v>
      </c>
      <c r="I767" s="25">
        <f>H767+H768</f>
        <v>0.63300000000000001</v>
      </c>
      <c r="J767" s="24">
        <f t="shared" si="283"/>
        <v>0.183</v>
      </c>
      <c r="K767" s="25">
        <f>J767+J768</f>
        <v>0.38800000000000001</v>
      </c>
      <c r="L767" s="24"/>
      <c r="M767" s="24"/>
      <c r="N767" s="24"/>
      <c r="O767" s="24">
        <f>I767*$Q$7</f>
        <v>9.495E-3</v>
      </c>
      <c r="P767" s="24">
        <f>K767*$Q$7</f>
        <v>5.8199999999999997E-3</v>
      </c>
      <c r="Q767" s="24"/>
      <c r="R767" s="24">
        <f>I767*$T$7</f>
        <v>0.21522000000000002</v>
      </c>
      <c r="S767" s="26">
        <f>K767*$T$7</f>
        <v>0.13192000000000001</v>
      </c>
      <c r="T767" s="44"/>
      <c r="U767" s="27">
        <f>I767*$W$7</f>
        <v>6.3300000000000007E-5</v>
      </c>
      <c r="V767" s="27">
        <f>K767*$W$7</f>
        <v>3.8800000000000001E-5</v>
      </c>
      <c r="W767" s="44"/>
      <c r="X767" s="24">
        <f>I767*$Z$7</f>
        <v>0.48196620000000001</v>
      </c>
      <c r="Y767" s="24">
        <f>K767*$Z$7</f>
        <v>0.2954232</v>
      </c>
      <c r="Z767" s="44"/>
      <c r="AA767" s="24">
        <f>I767+O767+R767+U767+X767</f>
        <v>1.3397445000000001</v>
      </c>
      <c r="AB767" s="24">
        <f>K767+P767+S767+V767+Y767</f>
        <v>0.82120199999999999</v>
      </c>
      <c r="AC767" s="24">
        <f>AA767*$AE$7</f>
        <v>0.40192335000000001</v>
      </c>
      <c r="AD767" s="24">
        <f>AB767*$AE$7</f>
        <v>0.24636059999999999</v>
      </c>
      <c r="AE767" s="44"/>
      <c r="AF767" s="24">
        <f>(AA767+AC767)*$AH$7</f>
        <v>5.2250035500000007E-2</v>
      </c>
      <c r="AG767" s="24">
        <f>(AB767+AD767)*$AH$7</f>
        <v>3.2026878000000002E-2</v>
      </c>
      <c r="AH767" s="44"/>
      <c r="AI767" s="116">
        <v>1.88</v>
      </c>
      <c r="AJ767" s="117">
        <v>1.1599999999999999</v>
      </c>
      <c r="AK767" s="117">
        <f>AI767*$AK$9</f>
        <v>1.974</v>
      </c>
      <c r="AL767" s="117">
        <f>AJ767*$AL$9</f>
        <v>1.218</v>
      </c>
      <c r="AM767" s="116">
        <f t="shared" si="294"/>
        <v>0.39480000000000004</v>
      </c>
      <c r="AN767" s="117">
        <f t="shared" si="294"/>
        <v>0.24360000000000001</v>
      </c>
      <c r="AO767" s="146"/>
      <c r="AP767" s="116">
        <f t="shared" si="295"/>
        <v>2.3688000000000002</v>
      </c>
      <c r="AQ767" s="117">
        <f t="shared" si="295"/>
        <v>1.4616</v>
      </c>
    </row>
    <row r="768" spans="1:43" ht="51.75" hidden="1" customHeight="1">
      <c r="A768" s="187"/>
      <c r="B768" s="182"/>
      <c r="C768" s="189"/>
      <c r="D768" s="31" t="s">
        <v>49</v>
      </c>
      <c r="E768" s="22">
        <v>8</v>
      </c>
      <c r="F768" s="22">
        <v>5</v>
      </c>
      <c r="G768" s="24">
        <f>$G$584</f>
        <v>4.1000000000000002E-2</v>
      </c>
      <c r="H768" s="24">
        <f t="shared" si="280"/>
        <v>0.32800000000000001</v>
      </c>
      <c r="I768" s="25"/>
      <c r="J768" s="24">
        <f t="shared" si="283"/>
        <v>0.20500000000000002</v>
      </c>
      <c r="K768" s="25"/>
      <c r="L768" s="24"/>
      <c r="M768" s="24"/>
      <c r="N768" s="24"/>
      <c r="O768" s="24"/>
      <c r="P768" s="24"/>
      <c r="Q768" s="24"/>
      <c r="R768" s="24"/>
      <c r="S768" s="26"/>
      <c r="T768" s="44"/>
      <c r="U768" s="27"/>
      <c r="V768" s="27"/>
      <c r="W768" s="44"/>
      <c r="X768" s="24"/>
      <c r="Y768" s="24"/>
      <c r="Z768" s="44"/>
      <c r="AA768" s="24"/>
      <c r="AB768" s="24"/>
      <c r="AC768" s="24"/>
      <c r="AD768" s="24"/>
      <c r="AE768" s="44"/>
      <c r="AF768" s="24"/>
      <c r="AG768" s="24"/>
      <c r="AH768" s="44"/>
      <c r="AI768" s="116"/>
      <c r="AJ768" s="117"/>
      <c r="AK768" s="117"/>
      <c r="AL768" s="117"/>
      <c r="AM768" s="116"/>
      <c r="AN768" s="117"/>
      <c r="AO768" s="146"/>
      <c r="AP768" s="116"/>
      <c r="AQ768" s="117"/>
    </row>
    <row r="769" spans="1:43" ht="24.75" customHeight="1">
      <c r="A769" s="114" t="s">
        <v>984</v>
      </c>
      <c r="B769" s="30" t="s">
        <v>985</v>
      </c>
      <c r="C769" s="115"/>
      <c r="D769" s="31"/>
      <c r="E769" s="22"/>
      <c r="F769" s="22"/>
      <c r="G769" s="24"/>
      <c r="H769" s="24"/>
      <c r="I769" s="25"/>
      <c r="J769" s="24"/>
      <c r="K769" s="25"/>
      <c r="L769" s="24"/>
      <c r="M769" s="24"/>
      <c r="N769" s="24"/>
      <c r="O769" s="24"/>
      <c r="P769" s="24"/>
      <c r="Q769" s="24"/>
      <c r="R769" s="24"/>
      <c r="S769" s="26"/>
      <c r="T769" s="44"/>
      <c r="U769" s="27"/>
      <c r="V769" s="27"/>
      <c r="W769" s="44"/>
      <c r="X769" s="24"/>
      <c r="Y769" s="24"/>
      <c r="Z769" s="44"/>
      <c r="AA769" s="24"/>
      <c r="AB769" s="24"/>
      <c r="AC769" s="24"/>
      <c r="AD769" s="24"/>
      <c r="AE769" s="44"/>
      <c r="AF769" s="24"/>
      <c r="AG769" s="24"/>
      <c r="AH769" s="44"/>
      <c r="AI769" s="116"/>
      <c r="AJ769" s="117"/>
      <c r="AK769" s="117"/>
      <c r="AL769" s="117"/>
      <c r="AM769" s="116"/>
      <c r="AN769" s="117"/>
      <c r="AO769" s="146"/>
      <c r="AP769" s="116"/>
      <c r="AQ769" s="117"/>
    </row>
    <row r="770" spans="1:43" ht="25.5" customHeight="1">
      <c r="A770" s="186" t="s">
        <v>986</v>
      </c>
      <c r="B770" s="181" t="s">
        <v>875</v>
      </c>
      <c r="C770" s="188" t="s">
        <v>178</v>
      </c>
      <c r="D770" s="31" t="s">
        <v>793</v>
      </c>
      <c r="E770" s="22">
        <v>7</v>
      </c>
      <c r="F770" s="22">
        <v>4</v>
      </c>
      <c r="G770" s="24">
        <f>$G$585</f>
        <v>6.0999999999999999E-2</v>
      </c>
      <c r="H770" s="24">
        <f t="shared" si="280"/>
        <v>0.42699999999999999</v>
      </c>
      <c r="I770" s="25">
        <f>H770+H771</f>
        <v>0.83699999999999997</v>
      </c>
      <c r="J770" s="24">
        <f t="shared" si="283"/>
        <v>0.24399999999999999</v>
      </c>
      <c r="K770" s="25">
        <f>J770+J771</f>
        <v>0.49</v>
      </c>
      <c r="L770" s="24"/>
      <c r="M770" s="24"/>
      <c r="N770" s="24"/>
      <c r="O770" s="24">
        <f>I770*$Q$7</f>
        <v>1.2554999999999998E-2</v>
      </c>
      <c r="P770" s="24">
        <f>K770*$Q$7</f>
        <v>7.3499999999999998E-3</v>
      </c>
      <c r="Q770" s="24"/>
      <c r="R770" s="24">
        <f>I770*$T$7</f>
        <v>0.28458</v>
      </c>
      <c r="S770" s="26">
        <f>K770*$T$7</f>
        <v>0.1666</v>
      </c>
      <c r="T770" s="44"/>
      <c r="U770" s="27">
        <f>I770*$W$7</f>
        <v>8.3700000000000002E-5</v>
      </c>
      <c r="V770" s="27">
        <f>K770*$W$7</f>
        <v>4.8999999999999998E-5</v>
      </c>
      <c r="W770" s="44"/>
      <c r="X770" s="24">
        <f>I770*$Z$7</f>
        <v>0.63729179999999996</v>
      </c>
      <c r="Y770" s="24">
        <f>K770*$Z$7</f>
        <v>0.37308599999999997</v>
      </c>
      <c r="Z770" s="44"/>
      <c r="AA770" s="24">
        <f>I770+O770+R770+U770+X770</f>
        <v>1.7715104999999998</v>
      </c>
      <c r="AB770" s="24">
        <f>K770+P770+S770+V770+Y770</f>
        <v>1.037085</v>
      </c>
      <c r="AC770" s="24">
        <f>AA770*$AE$7</f>
        <v>0.53145314999999993</v>
      </c>
      <c r="AD770" s="24">
        <f>AB770*$AE$7</f>
        <v>0.3111255</v>
      </c>
      <c r="AE770" s="44"/>
      <c r="AF770" s="24">
        <f>(AA770+AC770)*$AH$7</f>
        <v>6.908890949999999E-2</v>
      </c>
      <c r="AG770" s="24">
        <f>(AB770+AD770)*$AH$7</f>
        <v>4.0446314999999997E-2</v>
      </c>
      <c r="AH770" s="44"/>
      <c r="AI770" s="116">
        <v>2.4900000000000002</v>
      </c>
      <c r="AJ770" s="117">
        <v>1.46</v>
      </c>
      <c r="AK770" s="117">
        <f>AI770*$AK$9</f>
        <v>2.6145000000000005</v>
      </c>
      <c r="AL770" s="117">
        <f>AJ770*$AL$9</f>
        <v>1.5329999999999999</v>
      </c>
      <c r="AM770" s="116">
        <f t="shared" ref="AM770:AN772" si="296">AK770*$AO$7</f>
        <v>0.52290000000000014</v>
      </c>
      <c r="AN770" s="117">
        <f t="shared" si="296"/>
        <v>0.30659999999999998</v>
      </c>
      <c r="AO770" s="146"/>
      <c r="AP770" s="116">
        <f t="shared" ref="AP770:AQ772" si="297">AK770+AM770</f>
        <v>3.1374000000000004</v>
      </c>
      <c r="AQ770" s="117">
        <f t="shared" si="297"/>
        <v>1.8395999999999999</v>
      </c>
    </row>
    <row r="771" spans="1:43" ht="51.75" hidden="1" customHeight="1">
      <c r="A771" s="187"/>
      <c r="B771" s="182"/>
      <c r="C771" s="189"/>
      <c r="D771" s="31" t="s">
        <v>49</v>
      </c>
      <c r="E771" s="22">
        <v>10</v>
      </c>
      <c r="F771" s="22">
        <v>6</v>
      </c>
      <c r="G771" s="24">
        <f>$G$584</f>
        <v>4.1000000000000002E-2</v>
      </c>
      <c r="H771" s="24">
        <f t="shared" si="280"/>
        <v>0.41000000000000003</v>
      </c>
      <c r="I771" s="25"/>
      <c r="J771" s="24">
        <f t="shared" si="283"/>
        <v>0.246</v>
      </c>
      <c r="K771" s="25"/>
      <c r="L771" s="24"/>
      <c r="M771" s="24"/>
      <c r="N771" s="24"/>
      <c r="O771" s="24"/>
      <c r="P771" s="24"/>
      <c r="Q771" s="24"/>
      <c r="R771" s="24"/>
      <c r="S771" s="26"/>
      <c r="T771" s="44"/>
      <c r="U771" s="27"/>
      <c r="V771" s="27"/>
      <c r="W771" s="44"/>
      <c r="X771" s="24"/>
      <c r="Y771" s="24"/>
      <c r="Z771" s="44"/>
      <c r="AA771" s="24"/>
      <c r="AB771" s="24"/>
      <c r="AC771" s="24"/>
      <c r="AD771" s="24"/>
      <c r="AE771" s="44"/>
      <c r="AF771" s="24"/>
      <c r="AG771" s="24"/>
      <c r="AH771" s="44"/>
      <c r="AI771" s="116"/>
      <c r="AJ771" s="117"/>
      <c r="AK771" s="117">
        <f>AI771*$AK$9</f>
        <v>0</v>
      </c>
      <c r="AL771" s="117">
        <f>AJ771*$AL$9</f>
        <v>0</v>
      </c>
      <c r="AM771" s="116">
        <f t="shared" si="296"/>
        <v>0</v>
      </c>
      <c r="AN771" s="117">
        <f t="shared" si="296"/>
        <v>0</v>
      </c>
      <c r="AO771" s="146"/>
      <c r="AP771" s="116">
        <f t="shared" si="297"/>
        <v>0</v>
      </c>
      <c r="AQ771" s="117">
        <f t="shared" si="297"/>
        <v>0</v>
      </c>
    </row>
    <row r="772" spans="1:43" ht="30.75" customHeight="1">
      <c r="A772" s="186" t="s">
        <v>987</v>
      </c>
      <c r="B772" s="181" t="s">
        <v>988</v>
      </c>
      <c r="C772" s="188" t="s">
        <v>178</v>
      </c>
      <c r="D772" s="31" t="s">
        <v>793</v>
      </c>
      <c r="E772" s="22">
        <v>11</v>
      </c>
      <c r="F772" s="22">
        <v>8</v>
      </c>
      <c r="G772" s="24">
        <f>$G$585</f>
        <v>6.0999999999999999E-2</v>
      </c>
      <c r="H772" s="24">
        <f t="shared" si="280"/>
        <v>0.67100000000000004</v>
      </c>
      <c r="I772" s="25">
        <f>H772+H773</f>
        <v>1.327</v>
      </c>
      <c r="J772" s="24">
        <f t="shared" si="283"/>
        <v>0.48799999999999999</v>
      </c>
      <c r="K772" s="25">
        <f>J772+J773</f>
        <v>0.98</v>
      </c>
      <c r="L772" s="24"/>
      <c r="M772" s="24"/>
      <c r="N772" s="24"/>
      <c r="O772" s="24">
        <f>I772*$Q$7</f>
        <v>1.9904999999999999E-2</v>
      </c>
      <c r="P772" s="24">
        <f>K772*$Q$7</f>
        <v>1.47E-2</v>
      </c>
      <c r="Q772" s="24"/>
      <c r="R772" s="24">
        <f>I772*$T$7</f>
        <v>0.45118000000000003</v>
      </c>
      <c r="S772" s="26">
        <f>K772*$T$7</f>
        <v>0.3332</v>
      </c>
      <c r="T772" s="44"/>
      <c r="U772" s="27">
        <f>I772*$W$7</f>
        <v>1.327E-4</v>
      </c>
      <c r="V772" s="27">
        <f>K772*$W$7</f>
        <v>9.7999999999999997E-5</v>
      </c>
      <c r="W772" s="44"/>
      <c r="X772" s="24">
        <f>I772*$Z$7</f>
        <v>1.0103777999999999</v>
      </c>
      <c r="Y772" s="24">
        <f>K772*$Z$7</f>
        <v>0.74617199999999995</v>
      </c>
      <c r="Z772" s="44"/>
      <c r="AA772" s="24">
        <f>I772+O772+R772+U772+X772</f>
        <v>2.8085955</v>
      </c>
      <c r="AB772" s="24">
        <f>K772+P772+S772+V772+Y772</f>
        <v>2.0741700000000001</v>
      </c>
      <c r="AC772" s="24">
        <f>AA772*$AE$7</f>
        <v>0.84257864999999998</v>
      </c>
      <c r="AD772" s="24">
        <f>AB772*$AE$7</f>
        <v>0.622251</v>
      </c>
      <c r="AE772" s="44"/>
      <c r="AF772" s="24">
        <f>(AA772+AC772)*$AH$7</f>
        <v>0.1095352245</v>
      </c>
      <c r="AG772" s="24">
        <f>(AB772+AD772)*$AH$7</f>
        <v>8.0892629999999993E-2</v>
      </c>
      <c r="AH772" s="44"/>
      <c r="AI772" s="116">
        <v>3.95</v>
      </c>
      <c r="AJ772" s="117">
        <v>2.92</v>
      </c>
      <c r="AK772" s="117">
        <f>AI772*$AK$9</f>
        <v>4.1475</v>
      </c>
      <c r="AL772" s="117">
        <f>AJ772*$AL$9</f>
        <v>3.0659999999999998</v>
      </c>
      <c r="AM772" s="116">
        <f t="shared" si="296"/>
        <v>0.82950000000000002</v>
      </c>
      <c r="AN772" s="117">
        <f t="shared" si="296"/>
        <v>0.61319999999999997</v>
      </c>
      <c r="AO772" s="146"/>
      <c r="AP772" s="116">
        <f t="shared" si="297"/>
        <v>4.9770000000000003</v>
      </c>
      <c r="AQ772" s="117">
        <f t="shared" si="297"/>
        <v>3.6791999999999998</v>
      </c>
    </row>
    <row r="773" spans="1:43" ht="51.75" hidden="1" customHeight="1">
      <c r="A773" s="187"/>
      <c r="B773" s="182"/>
      <c r="C773" s="189"/>
      <c r="D773" s="31" t="s">
        <v>49</v>
      </c>
      <c r="E773" s="22">
        <v>16</v>
      </c>
      <c r="F773" s="22">
        <v>12</v>
      </c>
      <c r="G773" s="24">
        <f>$G$584</f>
        <v>4.1000000000000002E-2</v>
      </c>
      <c r="H773" s="24">
        <f t="shared" si="280"/>
        <v>0.65600000000000003</v>
      </c>
      <c r="I773" s="25"/>
      <c r="J773" s="24">
        <f t="shared" si="283"/>
        <v>0.49199999999999999</v>
      </c>
      <c r="K773" s="25"/>
      <c r="L773" s="24"/>
      <c r="M773" s="24"/>
      <c r="N773" s="24"/>
      <c r="O773" s="24"/>
      <c r="P773" s="24"/>
      <c r="Q773" s="24"/>
      <c r="R773" s="24"/>
      <c r="S773" s="26"/>
      <c r="T773" s="44"/>
      <c r="U773" s="27"/>
      <c r="V773" s="27"/>
      <c r="W773" s="44"/>
      <c r="X773" s="24"/>
      <c r="Y773" s="24"/>
      <c r="Z773" s="44"/>
      <c r="AA773" s="24"/>
      <c r="AB773" s="24"/>
      <c r="AC773" s="24"/>
      <c r="AD773" s="24"/>
      <c r="AE773" s="44"/>
      <c r="AF773" s="24"/>
      <c r="AG773" s="24"/>
      <c r="AH773" s="44"/>
      <c r="AI773" s="116"/>
      <c r="AJ773" s="117"/>
      <c r="AK773" s="117"/>
      <c r="AL773" s="117"/>
      <c r="AM773" s="116"/>
      <c r="AN773" s="117"/>
      <c r="AO773" s="146"/>
      <c r="AP773" s="116"/>
      <c r="AQ773" s="117"/>
    </row>
    <row r="774" spans="1:43" ht="28.5" customHeight="1">
      <c r="A774" s="114" t="s">
        <v>989</v>
      </c>
      <c r="B774" s="30" t="s">
        <v>990</v>
      </c>
      <c r="C774" s="115"/>
      <c r="D774" s="31"/>
      <c r="E774" s="22"/>
      <c r="F774" s="22"/>
      <c r="G774" s="24"/>
      <c r="H774" s="24"/>
      <c r="I774" s="25"/>
      <c r="J774" s="24"/>
      <c r="K774" s="25"/>
      <c r="L774" s="24"/>
      <c r="M774" s="24"/>
      <c r="N774" s="24"/>
      <c r="O774" s="24"/>
      <c r="P774" s="24"/>
      <c r="Q774" s="24"/>
      <c r="R774" s="24"/>
      <c r="S774" s="26"/>
      <c r="T774" s="44"/>
      <c r="U774" s="27"/>
      <c r="V774" s="27"/>
      <c r="W774" s="44"/>
      <c r="X774" s="24"/>
      <c r="Y774" s="24"/>
      <c r="Z774" s="44"/>
      <c r="AA774" s="24"/>
      <c r="AB774" s="24"/>
      <c r="AC774" s="24"/>
      <c r="AD774" s="24"/>
      <c r="AE774" s="44"/>
      <c r="AF774" s="24"/>
      <c r="AG774" s="24"/>
      <c r="AH774" s="44"/>
      <c r="AI774" s="116"/>
      <c r="AJ774" s="117"/>
      <c r="AK774" s="117"/>
      <c r="AL774" s="117"/>
      <c r="AM774" s="116"/>
      <c r="AN774" s="117"/>
      <c r="AO774" s="146"/>
      <c r="AP774" s="116"/>
      <c r="AQ774" s="117"/>
    </row>
    <row r="775" spans="1:43" ht="24.75" customHeight="1">
      <c r="A775" s="186" t="s">
        <v>991</v>
      </c>
      <c r="B775" s="181" t="s">
        <v>875</v>
      </c>
      <c r="C775" s="188" t="s">
        <v>178</v>
      </c>
      <c r="D775" s="31" t="s">
        <v>793</v>
      </c>
      <c r="E775" s="22">
        <v>4</v>
      </c>
      <c r="F775" s="22">
        <v>3</v>
      </c>
      <c r="G775" s="24">
        <f>$G$585</f>
        <v>6.0999999999999999E-2</v>
      </c>
      <c r="H775" s="24">
        <f t="shared" si="280"/>
        <v>0.24399999999999999</v>
      </c>
      <c r="I775" s="25">
        <f>H775+H776</f>
        <v>0.49</v>
      </c>
      <c r="J775" s="24">
        <f t="shared" si="283"/>
        <v>0.183</v>
      </c>
      <c r="K775" s="25">
        <f>J775+J776</f>
        <v>0.34699999999999998</v>
      </c>
      <c r="L775" s="24"/>
      <c r="M775" s="24"/>
      <c r="N775" s="24"/>
      <c r="O775" s="24">
        <f>I775*$Q$7</f>
        <v>7.3499999999999998E-3</v>
      </c>
      <c r="P775" s="24">
        <f>K775*$Q$7</f>
        <v>5.2049999999999996E-3</v>
      </c>
      <c r="Q775" s="24"/>
      <c r="R775" s="24">
        <f>I775*$T$7</f>
        <v>0.1666</v>
      </c>
      <c r="S775" s="26">
        <f>K775*$T$7</f>
        <v>0.11798</v>
      </c>
      <c r="T775" s="44"/>
      <c r="U775" s="27">
        <f>I775*$W$7</f>
        <v>4.8999999999999998E-5</v>
      </c>
      <c r="V775" s="27">
        <f>K775*$W$7</f>
        <v>3.4699999999999996E-5</v>
      </c>
      <c r="W775" s="44"/>
      <c r="X775" s="24">
        <f>I775*$Z$7</f>
        <v>0.37308599999999997</v>
      </c>
      <c r="Y775" s="24">
        <f>K775*$Z$7</f>
        <v>0.26420579999999999</v>
      </c>
      <c r="Z775" s="44"/>
      <c r="AA775" s="24">
        <f>I775+O775+R775+U775+X775</f>
        <v>1.037085</v>
      </c>
      <c r="AB775" s="24">
        <f>K775+P775+S775+V775+Y775</f>
        <v>0.73442549999999995</v>
      </c>
      <c r="AC775" s="24">
        <f>AA775*$AE$7</f>
        <v>0.3111255</v>
      </c>
      <c r="AD775" s="24">
        <f>AB775*$AE$7</f>
        <v>0.22032764999999999</v>
      </c>
      <c r="AE775" s="44"/>
      <c r="AF775" s="24">
        <f>(AA775+AC775)*$AH$7</f>
        <v>4.0446314999999997E-2</v>
      </c>
      <c r="AG775" s="24">
        <f>(AB775+AD775)*$AH$7</f>
        <v>2.8642594499999997E-2</v>
      </c>
      <c r="AH775" s="44"/>
      <c r="AI775" s="116">
        <v>1.46</v>
      </c>
      <c r="AJ775" s="117">
        <v>1.03</v>
      </c>
      <c r="AK775" s="117">
        <f>AI775*$AK$9</f>
        <v>1.5329999999999999</v>
      </c>
      <c r="AL775" s="117">
        <f>AJ775*$AL$9</f>
        <v>1.0815000000000001</v>
      </c>
      <c r="AM775" s="116">
        <f t="shared" ref="AM775:AN777" si="298">AK775*$AO$7</f>
        <v>0.30659999999999998</v>
      </c>
      <c r="AN775" s="117">
        <f t="shared" si="298"/>
        <v>0.21630000000000005</v>
      </c>
      <c r="AO775" s="146"/>
      <c r="AP775" s="116">
        <f t="shared" ref="AP775:AQ777" si="299">AK775+AM775</f>
        <v>1.8395999999999999</v>
      </c>
      <c r="AQ775" s="117">
        <f t="shared" si="299"/>
        <v>1.2978000000000001</v>
      </c>
    </row>
    <row r="776" spans="1:43" ht="51.75" hidden="1" customHeight="1">
      <c r="A776" s="187"/>
      <c r="B776" s="182"/>
      <c r="C776" s="189"/>
      <c r="D776" s="31" t="s">
        <v>49</v>
      </c>
      <c r="E776" s="22">
        <v>6</v>
      </c>
      <c r="F776" s="22">
        <v>4</v>
      </c>
      <c r="G776" s="24">
        <f>$G$584</f>
        <v>4.1000000000000002E-2</v>
      </c>
      <c r="H776" s="24">
        <f t="shared" si="280"/>
        <v>0.246</v>
      </c>
      <c r="I776" s="25"/>
      <c r="J776" s="24">
        <f t="shared" si="283"/>
        <v>0.16400000000000001</v>
      </c>
      <c r="K776" s="25"/>
      <c r="L776" s="24"/>
      <c r="M776" s="24"/>
      <c r="N776" s="24"/>
      <c r="O776" s="24"/>
      <c r="P776" s="24"/>
      <c r="Q776" s="24"/>
      <c r="R776" s="24"/>
      <c r="S776" s="26"/>
      <c r="T776" s="44"/>
      <c r="U776" s="27"/>
      <c r="V776" s="27"/>
      <c r="W776" s="44"/>
      <c r="X776" s="24"/>
      <c r="Y776" s="24"/>
      <c r="Z776" s="44"/>
      <c r="AA776" s="24"/>
      <c r="AB776" s="24"/>
      <c r="AC776" s="24"/>
      <c r="AD776" s="24"/>
      <c r="AE776" s="44"/>
      <c r="AF776" s="24"/>
      <c r="AG776" s="24"/>
      <c r="AH776" s="44"/>
      <c r="AI776" s="116"/>
      <c r="AJ776" s="117"/>
      <c r="AK776" s="117">
        <f>AI776*$AK$9</f>
        <v>0</v>
      </c>
      <c r="AL776" s="117">
        <f>AJ776*$AL$9</f>
        <v>0</v>
      </c>
      <c r="AM776" s="116">
        <f t="shared" si="298"/>
        <v>0</v>
      </c>
      <c r="AN776" s="117">
        <f t="shared" si="298"/>
        <v>0</v>
      </c>
      <c r="AO776" s="146"/>
      <c r="AP776" s="116">
        <f t="shared" si="299"/>
        <v>0</v>
      </c>
      <c r="AQ776" s="117">
        <f t="shared" si="299"/>
        <v>0</v>
      </c>
    </row>
    <row r="777" spans="1:43" ht="42" customHeight="1">
      <c r="A777" s="186" t="s">
        <v>992</v>
      </c>
      <c r="B777" s="181" t="s">
        <v>993</v>
      </c>
      <c r="C777" s="188" t="s">
        <v>178</v>
      </c>
      <c r="D777" s="31" t="s">
        <v>793</v>
      </c>
      <c r="E777" s="22">
        <v>9</v>
      </c>
      <c r="F777" s="22">
        <v>6</v>
      </c>
      <c r="G777" s="24">
        <f>$G$585</f>
        <v>6.0999999999999999E-2</v>
      </c>
      <c r="H777" s="24">
        <f t="shared" si="280"/>
        <v>0.54899999999999993</v>
      </c>
      <c r="I777" s="25">
        <f>H777+H778</f>
        <v>1.0819999999999999</v>
      </c>
      <c r="J777" s="24">
        <f t="shared" si="283"/>
        <v>0.36599999999999999</v>
      </c>
      <c r="K777" s="25">
        <f>J777+J778</f>
        <v>0.81699999999999995</v>
      </c>
      <c r="L777" s="24"/>
      <c r="M777" s="24"/>
      <c r="N777" s="24"/>
      <c r="O777" s="24">
        <f>I777*$Q$7</f>
        <v>1.6229999999999998E-2</v>
      </c>
      <c r="P777" s="24">
        <f>K777*$Q$7</f>
        <v>1.2254999999999999E-2</v>
      </c>
      <c r="Q777" s="24"/>
      <c r="R777" s="24">
        <f>I777*$T$7</f>
        <v>0.36787999999999998</v>
      </c>
      <c r="S777" s="26">
        <f>K777*$T$7</f>
        <v>0.27778000000000003</v>
      </c>
      <c r="T777" s="44"/>
      <c r="U777" s="27">
        <f>I777*$W$7</f>
        <v>1.0819999999999999E-4</v>
      </c>
      <c r="V777" s="27">
        <f>K777*$W$7</f>
        <v>8.1699999999999994E-5</v>
      </c>
      <c r="W777" s="44"/>
      <c r="X777" s="24">
        <f>I777*$Z$7</f>
        <v>0.82383479999999987</v>
      </c>
      <c r="Y777" s="24">
        <f>K777*$Z$7</f>
        <v>0.62206379999999994</v>
      </c>
      <c r="Z777" s="44"/>
      <c r="AA777" s="24">
        <f>I777+O777+R777+U777+X777</f>
        <v>2.2900529999999995</v>
      </c>
      <c r="AB777" s="24">
        <f>K777+P777+S777+V777+Y777</f>
        <v>1.7291805</v>
      </c>
      <c r="AC777" s="24">
        <f>AA777*$AE$7</f>
        <v>0.68701589999999979</v>
      </c>
      <c r="AD777" s="24">
        <f>AB777*$AE$7</f>
        <v>0.51875415000000002</v>
      </c>
      <c r="AE777" s="44"/>
      <c r="AF777" s="24">
        <f>(AA777+AC777)*$AH$7</f>
        <v>8.9312066999999967E-2</v>
      </c>
      <c r="AG777" s="24">
        <f>(AB777+AD777)*$AH$7</f>
        <v>6.7438039499999991E-2</v>
      </c>
      <c r="AH777" s="44"/>
      <c r="AI777" s="116">
        <v>3.22</v>
      </c>
      <c r="AJ777" s="117">
        <v>2.44</v>
      </c>
      <c r="AK777" s="117">
        <f>AI777*$AK$9</f>
        <v>3.3810000000000002</v>
      </c>
      <c r="AL777" s="117">
        <f>AJ777*$AL$9</f>
        <v>2.5619999999999998</v>
      </c>
      <c r="AM777" s="116">
        <f t="shared" si="298"/>
        <v>0.67620000000000013</v>
      </c>
      <c r="AN777" s="117">
        <f t="shared" si="298"/>
        <v>0.51239999999999997</v>
      </c>
      <c r="AO777" s="146"/>
      <c r="AP777" s="116">
        <f t="shared" si="299"/>
        <v>4.0571999999999999</v>
      </c>
      <c r="AQ777" s="117">
        <f t="shared" si="299"/>
        <v>3.0743999999999998</v>
      </c>
    </row>
    <row r="778" spans="1:43" ht="51.75" hidden="1" customHeight="1">
      <c r="A778" s="187"/>
      <c r="B778" s="182"/>
      <c r="C778" s="189"/>
      <c r="D778" s="31" t="s">
        <v>49</v>
      </c>
      <c r="E778" s="22">
        <v>13</v>
      </c>
      <c r="F778" s="22">
        <v>11</v>
      </c>
      <c r="G778" s="24">
        <f>$G$584</f>
        <v>4.1000000000000002E-2</v>
      </c>
      <c r="H778" s="24">
        <f t="shared" si="280"/>
        <v>0.53300000000000003</v>
      </c>
      <c r="I778" s="25"/>
      <c r="J778" s="24">
        <f t="shared" si="283"/>
        <v>0.45100000000000001</v>
      </c>
      <c r="K778" s="25"/>
      <c r="L778" s="24"/>
      <c r="M778" s="24"/>
      <c r="N778" s="24"/>
      <c r="O778" s="24"/>
      <c r="P778" s="24"/>
      <c r="Q778" s="24"/>
      <c r="R778" s="24"/>
      <c r="S778" s="26"/>
      <c r="T778" s="44"/>
      <c r="U778" s="27"/>
      <c r="V778" s="27"/>
      <c r="W778" s="44"/>
      <c r="X778" s="24"/>
      <c r="Y778" s="24"/>
      <c r="Z778" s="44"/>
      <c r="AA778" s="24"/>
      <c r="AB778" s="24"/>
      <c r="AC778" s="24"/>
      <c r="AD778" s="24"/>
      <c r="AE778" s="44"/>
      <c r="AF778" s="24"/>
      <c r="AG778" s="24"/>
      <c r="AH778" s="44"/>
      <c r="AI778" s="116"/>
      <c r="AJ778" s="117"/>
      <c r="AK778" s="117"/>
      <c r="AL778" s="117"/>
      <c r="AM778" s="116"/>
      <c r="AN778" s="117"/>
      <c r="AO778" s="146"/>
      <c r="AP778" s="116"/>
      <c r="AQ778" s="117"/>
    </row>
    <row r="779" spans="1:43" ht="27" customHeight="1">
      <c r="A779" s="114" t="s">
        <v>994</v>
      </c>
      <c r="B779" s="30" t="s">
        <v>995</v>
      </c>
      <c r="C779" s="115"/>
      <c r="D779" s="31"/>
      <c r="E779" s="22"/>
      <c r="F779" s="22"/>
      <c r="G779" s="24"/>
      <c r="H779" s="24"/>
      <c r="I779" s="25"/>
      <c r="J779" s="24"/>
      <c r="K779" s="25"/>
      <c r="L779" s="24"/>
      <c r="M779" s="24"/>
      <c r="N779" s="24"/>
      <c r="O779" s="24"/>
      <c r="P779" s="24"/>
      <c r="Q779" s="24"/>
      <c r="R779" s="24"/>
      <c r="S779" s="26"/>
      <c r="T779" s="44"/>
      <c r="U779" s="27"/>
      <c r="V779" s="27"/>
      <c r="W779" s="44"/>
      <c r="X779" s="24"/>
      <c r="Y779" s="24"/>
      <c r="Z779" s="44"/>
      <c r="AA779" s="24"/>
      <c r="AB779" s="24"/>
      <c r="AC779" s="24"/>
      <c r="AD779" s="24"/>
      <c r="AE779" s="44"/>
      <c r="AF779" s="24"/>
      <c r="AG779" s="24"/>
      <c r="AH779" s="44"/>
      <c r="AI779" s="116"/>
      <c r="AJ779" s="117"/>
      <c r="AK779" s="117"/>
      <c r="AL779" s="117"/>
      <c r="AM779" s="116"/>
      <c r="AN779" s="117"/>
      <c r="AO779" s="146"/>
      <c r="AP779" s="116"/>
      <c r="AQ779" s="117"/>
    </row>
    <row r="780" spans="1:43" ht="29.25" customHeight="1">
      <c r="A780" s="186" t="s">
        <v>996</v>
      </c>
      <c r="B780" s="181" t="s">
        <v>875</v>
      </c>
      <c r="C780" s="188" t="s">
        <v>178</v>
      </c>
      <c r="D780" s="31" t="s">
        <v>793</v>
      </c>
      <c r="E780" s="22">
        <v>5</v>
      </c>
      <c r="F780" s="22">
        <v>3</v>
      </c>
      <c r="G780" s="24">
        <f>$G$585</f>
        <v>6.0999999999999999E-2</v>
      </c>
      <c r="H780" s="24">
        <f t="shared" si="280"/>
        <v>0.30499999999999999</v>
      </c>
      <c r="I780" s="25">
        <f>H780+H781</f>
        <v>0.71500000000000008</v>
      </c>
      <c r="J780" s="24">
        <f t="shared" si="283"/>
        <v>0.183</v>
      </c>
      <c r="K780" s="25">
        <f>J780+J781</f>
        <v>0.42899999999999999</v>
      </c>
      <c r="L780" s="24"/>
      <c r="M780" s="24"/>
      <c r="N780" s="24"/>
      <c r="O780" s="24">
        <f>I780*$Q$7</f>
        <v>1.0725E-2</v>
      </c>
      <c r="P780" s="24">
        <f>K780*$Q$7</f>
        <v>6.4349999999999997E-3</v>
      </c>
      <c r="Q780" s="24"/>
      <c r="R780" s="24">
        <f>I780*$T$7</f>
        <v>0.24310000000000004</v>
      </c>
      <c r="S780" s="26">
        <f>K780*$T$7</f>
        <v>0.14586000000000002</v>
      </c>
      <c r="T780" s="44"/>
      <c r="U780" s="27">
        <f>I780*$W$7</f>
        <v>7.1500000000000017E-5</v>
      </c>
      <c r="V780" s="27">
        <f>K780*$W$7</f>
        <v>4.2899999999999999E-5</v>
      </c>
      <c r="W780" s="44"/>
      <c r="X780" s="24">
        <f>I780*$Z$7</f>
        <v>0.54440100000000002</v>
      </c>
      <c r="Y780" s="24">
        <f>K780*$Z$7</f>
        <v>0.3266406</v>
      </c>
      <c r="Z780" s="44"/>
      <c r="AA780" s="24">
        <f>I780+O780+R780+U780+X780</f>
        <v>1.5132975000000002</v>
      </c>
      <c r="AB780" s="24">
        <f>K780+P780+S780+V780+Y780</f>
        <v>0.90797850000000002</v>
      </c>
      <c r="AC780" s="24">
        <f>AA780*$AE$7</f>
        <v>0.45398925000000001</v>
      </c>
      <c r="AD780" s="24">
        <f>AB780*$AE$7</f>
        <v>0.27239354999999998</v>
      </c>
      <c r="AE780" s="44"/>
      <c r="AF780" s="24">
        <f>(AA780+AC780)*$AH$7</f>
        <v>5.9018602500000003E-2</v>
      </c>
      <c r="AG780" s="24">
        <f>(AB780+AD780)*$AH$7</f>
        <v>3.5411161499999996E-2</v>
      </c>
      <c r="AH780" s="44"/>
      <c r="AI780" s="116">
        <v>2.13</v>
      </c>
      <c r="AJ780" s="117">
        <v>1.28</v>
      </c>
      <c r="AK780" s="117">
        <f>AI780*$AK$9</f>
        <v>2.2364999999999999</v>
      </c>
      <c r="AL780" s="117">
        <f>AJ780*$AL$9</f>
        <v>1.3440000000000001</v>
      </c>
      <c r="AM780" s="116">
        <f t="shared" ref="AM780:AN782" si="300">AK780*$AO$7</f>
        <v>0.44730000000000003</v>
      </c>
      <c r="AN780" s="117">
        <f t="shared" si="300"/>
        <v>0.26880000000000004</v>
      </c>
      <c r="AO780" s="146"/>
      <c r="AP780" s="116">
        <f t="shared" ref="AP780:AQ782" si="301">AK780+AM780</f>
        <v>2.6837999999999997</v>
      </c>
      <c r="AQ780" s="117">
        <f t="shared" si="301"/>
        <v>1.6128</v>
      </c>
    </row>
    <row r="781" spans="1:43" ht="51.75" hidden="1" customHeight="1">
      <c r="A781" s="187"/>
      <c r="B781" s="182"/>
      <c r="C781" s="189"/>
      <c r="D781" s="31" t="s">
        <v>49</v>
      </c>
      <c r="E781" s="22">
        <v>10</v>
      </c>
      <c r="F781" s="22">
        <v>6</v>
      </c>
      <c r="G781" s="24">
        <f>$G$584</f>
        <v>4.1000000000000002E-2</v>
      </c>
      <c r="H781" s="24">
        <f t="shared" si="280"/>
        <v>0.41000000000000003</v>
      </c>
      <c r="I781" s="25"/>
      <c r="J781" s="24">
        <f t="shared" si="283"/>
        <v>0.246</v>
      </c>
      <c r="K781" s="25"/>
      <c r="L781" s="24"/>
      <c r="M781" s="24"/>
      <c r="N781" s="24"/>
      <c r="O781" s="24"/>
      <c r="P781" s="24"/>
      <c r="Q781" s="24"/>
      <c r="R781" s="24"/>
      <c r="S781" s="26"/>
      <c r="T781" s="44"/>
      <c r="U781" s="27"/>
      <c r="V781" s="27"/>
      <c r="W781" s="44"/>
      <c r="X781" s="24"/>
      <c r="Y781" s="24"/>
      <c r="Z781" s="44"/>
      <c r="AA781" s="24"/>
      <c r="AB781" s="24"/>
      <c r="AC781" s="24"/>
      <c r="AD781" s="24"/>
      <c r="AE781" s="44"/>
      <c r="AF781" s="24"/>
      <c r="AG781" s="24"/>
      <c r="AH781" s="44"/>
      <c r="AI781" s="116"/>
      <c r="AJ781" s="117"/>
      <c r="AK781" s="117">
        <f>AI781*$AK$9</f>
        <v>0</v>
      </c>
      <c r="AL781" s="117">
        <f>AJ781*$AL$9</f>
        <v>0</v>
      </c>
      <c r="AM781" s="116">
        <f t="shared" si="300"/>
        <v>0</v>
      </c>
      <c r="AN781" s="117">
        <f t="shared" si="300"/>
        <v>0</v>
      </c>
      <c r="AO781" s="146"/>
      <c r="AP781" s="116">
        <f t="shared" si="301"/>
        <v>0</v>
      </c>
      <c r="AQ781" s="117">
        <f t="shared" si="301"/>
        <v>0</v>
      </c>
    </row>
    <row r="782" spans="1:43" ht="34.5" customHeight="1">
      <c r="A782" s="186" t="s">
        <v>997</v>
      </c>
      <c r="B782" s="181" t="s">
        <v>988</v>
      </c>
      <c r="C782" s="188" t="s">
        <v>178</v>
      </c>
      <c r="D782" s="31" t="s">
        <v>793</v>
      </c>
      <c r="E782" s="22">
        <v>10</v>
      </c>
      <c r="F782" s="22">
        <v>8</v>
      </c>
      <c r="G782" s="24">
        <f>$G$585</f>
        <v>6.0999999999999999E-2</v>
      </c>
      <c r="H782" s="24">
        <f t="shared" si="280"/>
        <v>0.61</v>
      </c>
      <c r="I782" s="25">
        <f>H782+H783</f>
        <v>1.1019999999999999</v>
      </c>
      <c r="J782" s="24">
        <f t="shared" si="283"/>
        <v>0.48799999999999999</v>
      </c>
      <c r="K782" s="25">
        <f>J782+J783</f>
        <v>0.81600000000000006</v>
      </c>
      <c r="L782" s="24"/>
      <c r="M782" s="24"/>
      <c r="N782" s="24"/>
      <c r="O782" s="24">
        <f>I782*$Q$7</f>
        <v>1.6529999999999996E-2</v>
      </c>
      <c r="P782" s="24">
        <f>K782*$Q$7</f>
        <v>1.2240000000000001E-2</v>
      </c>
      <c r="Q782" s="24"/>
      <c r="R782" s="24">
        <f>I782*$T$7</f>
        <v>0.37467999999999996</v>
      </c>
      <c r="S782" s="26">
        <f>K782*$T$7</f>
        <v>0.27744000000000002</v>
      </c>
      <c r="T782" s="44"/>
      <c r="U782" s="27">
        <f>I782*$W$7</f>
        <v>1.102E-4</v>
      </c>
      <c r="V782" s="27">
        <f>K782*$W$7</f>
        <v>8.1600000000000005E-5</v>
      </c>
      <c r="W782" s="44"/>
      <c r="X782" s="24">
        <f>I782*$Z$7</f>
        <v>0.83906279999999989</v>
      </c>
      <c r="Y782" s="24">
        <f>K782*$Z$7</f>
        <v>0.62130240000000003</v>
      </c>
      <c r="Z782" s="44"/>
      <c r="AA782" s="24">
        <f>I782+O782+R782+U782+X782</f>
        <v>2.3323829999999997</v>
      </c>
      <c r="AB782" s="24">
        <f>K782+P782+S782+V782+Y782</f>
        <v>1.7270639999999999</v>
      </c>
      <c r="AC782" s="24">
        <f>AA782*$AE$7</f>
        <v>0.69971489999999992</v>
      </c>
      <c r="AD782" s="24">
        <f>AB782*$AE$7</f>
        <v>0.5181192</v>
      </c>
      <c r="AE782" s="44"/>
      <c r="AF782" s="24">
        <f>(AA782+AC782)*$AH$7</f>
        <v>9.0962936999999994E-2</v>
      </c>
      <c r="AG782" s="24">
        <f>(AB782+AD782)*$AH$7</f>
        <v>6.7355496000000001E-2</v>
      </c>
      <c r="AH782" s="44"/>
      <c r="AI782" s="116">
        <v>3.28</v>
      </c>
      <c r="AJ782" s="117">
        <v>2.4300000000000002</v>
      </c>
      <c r="AK782" s="117">
        <f>AI782*$AK$9</f>
        <v>3.444</v>
      </c>
      <c r="AL782" s="117">
        <f>AJ782*$AL$9</f>
        <v>2.5515000000000003</v>
      </c>
      <c r="AM782" s="116">
        <f t="shared" si="300"/>
        <v>0.68880000000000008</v>
      </c>
      <c r="AN782" s="117">
        <f t="shared" si="300"/>
        <v>0.51030000000000009</v>
      </c>
      <c r="AO782" s="146"/>
      <c r="AP782" s="116">
        <f t="shared" si="301"/>
        <v>4.1327999999999996</v>
      </c>
      <c r="AQ782" s="117">
        <f t="shared" si="301"/>
        <v>3.0618000000000003</v>
      </c>
    </row>
    <row r="783" spans="1:43" ht="0.75" customHeight="1">
      <c r="A783" s="187"/>
      <c r="B783" s="182"/>
      <c r="C783" s="189"/>
      <c r="D783" s="31" t="s">
        <v>49</v>
      </c>
      <c r="E783" s="22">
        <v>12</v>
      </c>
      <c r="F783" s="22">
        <v>8</v>
      </c>
      <c r="G783" s="24">
        <f>$G$584</f>
        <v>4.1000000000000002E-2</v>
      </c>
      <c r="H783" s="24">
        <f t="shared" si="280"/>
        <v>0.49199999999999999</v>
      </c>
      <c r="I783" s="25"/>
      <c r="J783" s="24">
        <f t="shared" si="283"/>
        <v>0.32800000000000001</v>
      </c>
      <c r="K783" s="25"/>
      <c r="L783" s="24"/>
      <c r="M783" s="24"/>
      <c r="N783" s="24"/>
      <c r="O783" s="24"/>
      <c r="P783" s="24"/>
      <c r="Q783" s="24"/>
      <c r="R783" s="24"/>
      <c r="S783" s="26"/>
      <c r="T783" s="44"/>
      <c r="U783" s="27"/>
      <c r="V783" s="27"/>
      <c r="W783" s="44"/>
      <c r="X783" s="24"/>
      <c r="Y783" s="24"/>
      <c r="Z783" s="44"/>
      <c r="AA783" s="24"/>
      <c r="AB783" s="24"/>
      <c r="AC783" s="24"/>
      <c r="AD783" s="24"/>
      <c r="AE783" s="44"/>
      <c r="AF783" s="24"/>
      <c r="AG783" s="24"/>
      <c r="AH783" s="44"/>
      <c r="AI783" s="116"/>
      <c r="AJ783" s="117"/>
      <c r="AK783" s="117"/>
      <c r="AL783" s="117"/>
      <c r="AM783" s="116"/>
      <c r="AN783" s="117"/>
      <c r="AO783" s="146"/>
      <c r="AP783" s="116"/>
      <c r="AQ783" s="117"/>
    </row>
    <row r="784" spans="1:43" ht="26.25" customHeight="1">
      <c r="A784" s="114" t="s">
        <v>998</v>
      </c>
      <c r="B784" s="30" t="s">
        <v>999</v>
      </c>
      <c r="C784" s="115"/>
      <c r="D784" s="31"/>
      <c r="E784" s="22"/>
      <c r="F784" s="22"/>
      <c r="G784" s="24"/>
      <c r="H784" s="24"/>
      <c r="I784" s="25"/>
      <c r="J784" s="24"/>
      <c r="K784" s="25"/>
      <c r="L784" s="24"/>
      <c r="M784" s="24"/>
      <c r="N784" s="24"/>
      <c r="O784" s="24"/>
      <c r="P784" s="24"/>
      <c r="Q784" s="24"/>
      <c r="R784" s="24"/>
      <c r="S784" s="26"/>
      <c r="T784" s="44"/>
      <c r="U784" s="27"/>
      <c r="V784" s="27"/>
      <c r="W784" s="44"/>
      <c r="X784" s="24"/>
      <c r="Y784" s="24"/>
      <c r="Z784" s="44"/>
      <c r="AA784" s="24"/>
      <c r="AB784" s="24"/>
      <c r="AC784" s="24"/>
      <c r="AD784" s="24"/>
      <c r="AE784" s="44"/>
      <c r="AF784" s="24"/>
      <c r="AG784" s="24"/>
      <c r="AH784" s="44"/>
      <c r="AI784" s="116"/>
      <c r="AJ784" s="117"/>
      <c r="AK784" s="117"/>
      <c r="AL784" s="117"/>
      <c r="AM784" s="116"/>
      <c r="AN784" s="117"/>
      <c r="AO784" s="146"/>
      <c r="AP784" s="116"/>
      <c r="AQ784" s="117"/>
    </row>
    <row r="785" spans="1:43" ht="29.25" customHeight="1">
      <c r="A785" s="186" t="s">
        <v>1000</v>
      </c>
      <c r="B785" s="181" t="s">
        <v>875</v>
      </c>
      <c r="C785" s="188" t="s">
        <v>178</v>
      </c>
      <c r="D785" s="31" t="s">
        <v>793</v>
      </c>
      <c r="E785" s="22">
        <v>4</v>
      </c>
      <c r="F785" s="22">
        <v>3</v>
      </c>
      <c r="G785" s="24">
        <f>$G$585</f>
        <v>6.0999999999999999E-2</v>
      </c>
      <c r="H785" s="24">
        <f t="shared" si="280"/>
        <v>0.24399999999999999</v>
      </c>
      <c r="I785" s="25">
        <f>H785+H786</f>
        <v>0.57200000000000006</v>
      </c>
      <c r="J785" s="24">
        <f t="shared" si="283"/>
        <v>0.183</v>
      </c>
      <c r="K785" s="25">
        <f>J785+J786</f>
        <v>0.38800000000000001</v>
      </c>
      <c r="L785" s="24"/>
      <c r="M785" s="24"/>
      <c r="N785" s="24"/>
      <c r="O785" s="24">
        <f>I785*$Q$7</f>
        <v>8.5800000000000008E-3</v>
      </c>
      <c r="P785" s="24">
        <f>K785*$Q$7</f>
        <v>5.8199999999999997E-3</v>
      </c>
      <c r="Q785" s="24"/>
      <c r="R785" s="24">
        <f>I785*$T$7</f>
        <v>0.19448000000000004</v>
      </c>
      <c r="S785" s="26">
        <f>K785*$T$7</f>
        <v>0.13192000000000001</v>
      </c>
      <c r="T785" s="44"/>
      <c r="U785" s="27">
        <f>I785*$W$7</f>
        <v>5.7200000000000008E-5</v>
      </c>
      <c r="V785" s="27">
        <f>K785*$W$7</f>
        <v>3.8800000000000001E-5</v>
      </c>
      <c r="W785" s="44"/>
      <c r="X785" s="24">
        <f>I785*$Z$7</f>
        <v>0.43552080000000004</v>
      </c>
      <c r="Y785" s="24">
        <f>K785*$Z$7</f>
        <v>0.2954232</v>
      </c>
      <c r="Z785" s="44"/>
      <c r="AA785" s="24">
        <f>I785+O785+R785+U785+X785</f>
        <v>1.2106380000000001</v>
      </c>
      <c r="AB785" s="24">
        <f>K785+P785+S785+V785+Y785</f>
        <v>0.82120199999999999</v>
      </c>
      <c r="AC785" s="24">
        <f>AA785*$AE$7</f>
        <v>0.3631914</v>
      </c>
      <c r="AD785" s="24">
        <f>AB785*$AE$7</f>
        <v>0.24636059999999999</v>
      </c>
      <c r="AE785" s="44"/>
      <c r="AF785" s="24">
        <f>(AA785+AC785)*$AH$7</f>
        <v>4.7214882E-2</v>
      </c>
      <c r="AG785" s="24">
        <f>(AB785+AD785)*$AH$7</f>
        <v>3.2026878000000002E-2</v>
      </c>
      <c r="AH785" s="44"/>
      <c r="AI785" s="116">
        <v>1.7</v>
      </c>
      <c r="AJ785" s="117">
        <v>1.1599999999999999</v>
      </c>
      <c r="AK785" s="117">
        <f t="shared" ref="AK785:AK795" si="302">AI785*$AK$9</f>
        <v>1.7849999999999999</v>
      </c>
      <c r="AL785" s="117">
        <f t="shared" ref="AL785:AL793" si="303">AJ785*$AL$9</f>
        <v>1.218</v>
      </c>
      <c r="AM785" s="116">
        <f t="shared" ref="AM785:AN795" si="304">AK785*$AO$7</f>
        <v>0.35699999999999998</v>
      </c>
      <c r="AN785" s="117">
        <f t="shared" si="304"/>
        <v>0.24360000000000001</v>
      </c>
      <c r="AO785" s="146"/>
      <c r="AP785" s="116">
        <f t="shared" ref="AP785:AQ795" si="305">AK785+AM785</f>
        <v>2.1419999999999999</v>
      </c>
      <c r="AQ785" s="117">
        <f t="shared" si="305"/>
        <v>1.4616</v>
      </c>
    </row>
    <row r="786" spans="1:43" ht="51.75" hidden="1" customHeight="1">
      <c r="A786" s="187"/>
      <c r="B786" s="182"/>
      <c r="C786" s="189"/>
      <c r="D786" s="31" t="s">
        <v>49</v>
      </c>
      <c r="E786" s="22">
        <v>8</v>
      </c>
      <c r="F786" s="22">
        <v>5</v>
      </c>
      <c r="G786" s="24">
        <f>$G$584</f>
        <v>4.1000000000000002E-2</v>
      </c>
      <c r="H786" s="24">
        <f t="shared" si="280"/>
        <v>0.32800000000000001</v>
      </c>
      <c r="I786" s="25"/>
      <c r="J786" s="24">
        <f t="shared" si="283"/>
        <v>0.20500000000000002</v>
      </c>
      <c r="K786" s="25"/>
      <c r="L786" s="24"/>
      <c r="M786" s="24"/>
      <c r="N786" s="24"/>
      <c r="O786" s="24"/>
      <c r="P786" s="24"/>
      <c r="Q786" s="24"/>
      <c r="R786" s="24"/>
      <c r="S786" s="26"/>
      <c r="T786" s="44"/>
      <c r="U786" s="27"/>
      <c r="V786" s="27"/>
      <c r="W786" s="44"/>
      <c r="X786" s="24"/>
      <c r="Y786" s="24"/>
      <c r="Z786" s="44"/>
      <c r="AA786" s="24"/>
      <c r="AB786" s="24"/>
      <c r="AC786" s="24"/>
      <c r="AD786" s="24"/>
      <c r="AE786" s="44"/>
      <c r="AF786" s="24"/>
      <c r="AG786" s="24"/>
      <c r="AH786" s="44"/>
      <c r="AI786" s="116"/>
      <c r="AJ786" s="117"/>
      <c r="AK786" s="117">
        <f t="shared" si="302"/>
        <v>0</v>
      </c>
      <c r="AL786" s="117">
        <f t="shared" si="303"/>
        <v>0</v>
      </c>
      <c r="AM786" s="116">
        <f t="shared" si="304"/>
        <v>0</v>
      </c>
      <c r="AN786" s="117">
        <f t="shared" si="304"/>
        <v>0</v>
      </c>
      <c r="AO786" s="146"/>
      <c r="AP786" s="116">
        <f t="shared" si="305"/>
        <v>0</v>
      </c>
      <c r="AQ786" s="117">
        <f t="shared" si="305"/>
        <v>0</v>
      </c>
    </row>
    <row r="787" spans="1:43" ht="44.25" customHeight="1">
      <c r="A787" s="186" t="s">
        <v>1001</v>
      </c>
      <c r="B787" s="181" t="s">
        <v>993</v>
      </c>
      <c r="C787" s="188" t="s">
        <v>178</v>
      </c>
      <c r="D787" s="31" t="s">
        <v>793</v>
      </c>
      <c r="E787" s="22">
        <v>7</v>
      </c>
      <c r="F787" s="22">
        <v>4</v>
      </c>
      <c r="G787" s="24">
        <f>$G$585</f>
        <v>6.0999999999999999E-2</v>
      </c>
      <c r="H787" s="24">
        <f t="shared" si="280"/>
        <v>0.42699999999999999</v>
      </c>
      <c r="I787" s="25">
        <f>H787+H788</f>
        <v>0.96</v>
      </c>
      <c r="J787" s="24">
        <f t="shared" si="283"/>
        <v>0.24399999999999999</v>
      </c>
      <c r="K787" s="25">
        <f>J787+J788</f>
        <v>0.65400000000000003</v>
      </c>
      <c r="L787" s="24"/>
      <c r="M787" s="24"/>
      <c r="N787" s="24"/>
      <c r="O787" s="24">
        <f>I787*$Q$7</f>
        <v>1.44E-2</v>
      </c>
      <c r="P787" s="24">
        <f>K787*$Q$7</f>
        <v>9.8099999999999993E-3</v>
      </c>
      <c r="Q787" s="24"/>
      <c r="R787" s="24">
        <f>I787*$T$7</f>
        <v>0.32640000000000002</v>
      </c>
      <c r="S787" s="26">
        <f>K787*$T$7</f>
        <v>0.22236000000000003</v>
      </c>
      <c r="T787" s="44"/>
      <c r="U787" s="27">
        <f>I787*$W$7</f>
        <v>9.6000000000000002E-5</v>
      </c>
      <c r="V787" s="27">
        <f>K787*$W$7</f>
        <v>6.5400000000000004E-5</v>
      </c>
      <c r="W787" s="44"/>
      <c r="X787" s="24">
        <f>I787*$Z$7</f>
        <v>0.73094399999999993</v>
      </c>
      <c r="Y787" s="24">
        <f>K787*$Z$7</f>
        <v>0.4979556</v>
      </c>
      <c r="Z787" s="44"/>
      <c r="AA787" s="24">
        <f>I787+O787+R787+U787+X787</f>
        <v>2.0318399999999999</v>
      </c>
      <c r="AB787" s="24">
        <f>K787+P787+S787+V787+Y787</f>
        <v>1.3841909999999999</v>
      </c>
      <c r="AC787" s="24">
        <f>AA787*$AE$7</f>
        <v>0.60955199999999998</v>
      </c>
      <c r="AD787" s="24">
        <f>AB787*$AE$7</f>
        <v>0.4152573</v>
      </c>
      <c r="AE787" s="44"/>
      <c r="AF787" s="24">
        <f>(AA787+AC787)*$AH$7</f>
        <v>7.9241759999999994E-2</v>
      </c>
      <c r="AG787" s="24">
        <f>(AB787+AD787)*$AH$7</f>
        <v>5.3983448999999996E-2</v>
      </c>
      <c r="AH787" s="44"/>
      <c r="AI787" s="116">
        <v>2.86</v>
      </c>
      <c r="AJ787" s="117">
        <v>1.94</v>
      </c>
      <c r="AK787" s="117">
        <f t="shared" si="302"/>
        <v>3.0030000000000001</v>
      </c>
      <c r="AL787" s="117">
        <f t="shared" si="303"/>
        <v>2.0369999999999999</v>
      </c>
      <c r="AM787" s="116">
        <f t="shared" si="304"/>
        <v>0.60060000000000002</v>
      </c>
      <c r="AN787" s="117">
        <f t="shared" si="304"/>
        <v>0.40739999999999998</v>
      </c>
      <c r="AO787" s="146"/>
      <c r="AP787" s="116">
        <f t="shared" si="305"/>
        <v>3.6036000000000001</v>
      </c>
      <c r="AQ787" s="117">
        <f t="shared" si="305"/>
        <v>2.4443999999999999</v>
      </c>
    </row>
    <row r="788" spans="1:43" ht="51.75" hidden="1" customHeight="1">
      <c r="A788" s="187"/>
      <c r="B788" s="182"/>
      <c r="C788" s="189"/>
      <c r="D788" s="31" t="s">
        <v>49</v>
      </c>
      <c r="E788" s="22">
        <v>13</v>
      </c>
      <c r="F788" s="22">
        <v>10</v>
      </c>
      <c r="G788" s="24">
        <f>$G$584</f>
        <v>4.1000000000000002E-2</v>
      </c>
      <c r="H788" s="24">
        <f t="shared" si="280"/>
        <v>0.53300000000000003</v>
      </c>
      <c r="I788" s="25"/>
      <c r="J788" s="24">
        <f t="shared" si="283"/>
        <v>0.41000000000000003</v>
      </c>
      <c r="K788" s="25"/>
      <c r="L788" s="24"/>
      <c r="M788" s="24"/>
      <c r="N788" s="24"/>
      <c r="O788" s="24"/>
      <c r="P788" s="24"/>
      <c r="Q788" s="24"/>
      <c r="R788" s="24"/>
      <c r="S788" s="26"/>
      <c r="T788" s="44"/>
      <c r="U788" s="27"/>
      <c r="V788" s="27"/>
      <c r="W788" s="44"/>
      <c r="X788" s="24"/>
      <c r="Y788" s="24"/>
      <c r="Z788" s="44"/>
      <c r="AA788" s="24"/>
      <c r="AB788" s="24"/>
      <c r="AC788" s="24"/>
      <c r="AD788" s="24"/>
      <c r="AE788" s="44"/>
      <c r="AF788" s="24"/>
      <c r="AG788" s="24"/>
      <c r="AH788" s="44"/>
      <c r="AI788" s="116"/>
      <c r="AJ788" s="117"/>
      <c r="AK788" s="117">
        <f t="shared" si="302"/>
        <v>0</v>
      </c>
      <c r="AL788" s="117">
        <f t="shared" si="303"/>
        <v>0</v>
      </c>
      <c r="AM788" s="116">
        <f t="shared" si="304"/>
        <v>0</v>
      </c>
      <c r="AN788" s="117">
        <f t="shared" si="304"/>
        <v>0</v>
      </c>
      <c r="AO788" s="146"/>
      <c r="AP788" s="116">
        <f t="shared" si="305"/>
        <v>0</v>
      </c>
      <c r="AQ788" s="117">
        <f t="shared" si="305"/>
        <v>0</v>
      </c>
    </row>
    <row r="789" spans="1:43" ht="36" customHeight="1">
      <c r="A789" s="186" t="s">
        <v>1002</v>
      </c>
      <c r="B789" s="181" t="s">
        <v>1003</v>
      </c>
      <c r="C789" s="188" t="s">
        <v>178</v>
      </c>
      <c r="D789" s="31" t="s">
        <v>793</v>
      </c>
      <c r="E789" s="22">
        <v>6</v>
      </c>
      <c r="F789" s="22">
        <v>4</v>
      </c>
      <c r="G789" s="24">
        <f>$G$585</f>
        <v>6.0999999999999999E-2</v>
      </c>
      <c r="H789" s="24">
        <f t="shared" si="280"/>
        <v>0.36599999999999999</v>
      </c>
      <c r="I789" s="25">
        <f>H789+H790</f>
        <v>0.69399999999999995</v>
      </c>
      <c r="J789" s="24">
        <f t="shared" si="283"/>
        <v>0.24399999999999999</v>
      </c>
      <c r="K789" s="25">
        <f>J789+J790</f>
        <v>0.44900000000000001</v>
      </c>
      <c r="L789" s="24"/>
      <c r="M789" s="24"/>
      <c r="N789" s="24"/>
      <c r="O789" s="24">
        <f>I789*$Q$7</f>
        <v>1.0409999999999999E-2</v>
      </c>
      <c r="P789" s="24">
        <f>K789*$Q$7</f>
        <v>6.7349999999999997E-3</v>
      </c>
      <c r="Q789" s="24"/>
      <c r="R789" s="24">
        <f>I789*$T$7</f>
        <v>0.23596</v>
      </c>
      <c r="S789" s="26">
        <f>K789*$T$7</f>
        <v>0.15266000000000002</v>
      </c>
      <c r="T789" s="44"/>
      <c r="U789" s="27">
        <f>I789*$W$7</f>
        <v>6.9399999999999993E-5</v>
      </c>
      <c r="V789" s="27">
        <f>K789*$W$7</f>
        <v>4.49E-5</v>
      </c>
      <c r="W789" s="44"/>
      <c r="X789" s="24">
        <f>I789*$Z$7</f>
        <v>0.52841159999999998</v>
      </c>
      <c r="Y789" s="24">
        <f>K789*$Z$7</f>
        <v>0.34186859999999997</v>
      </c>
      <c r="Z789" s="44"/>
      <c r="AA789" s="24">
        <f>I789+O789+R789+U789+X789</f>
        <v>1.4688509999999999</v>
      </c>
      <c r="AB789" s="24">
        <f>K789+P789+S789+V789+Y789</f>
        <v>0.9503085</v>
      </c>
      <c r="AC789" s="24">
        <f>AA789*$AE$7</f>
        <v>0.44065529999999997</v>
      </c>
      <c r="AD789" s="24">
        <f>AB789*$AE$7</f>
        <v>0.28509255</v>
      </c>
      <c r="AE789" s="44"/>
      <c r="AF789" s="24">
        <f>(AA789+AC789)*$AH$7</f>
        <v>5.7285188999999993E-2</v>
      </c>
      <c r="AG789" s="24">
        <f>(AB789+AD789)*$AH$7</f>
        <v>3.7062031500000002E-2</v>
      </c>
      <c r="AH789" s="44"/>
      <c r="AI789" s="116">
        <v>2.0699999999999998</v>
      </c>
      <c r="AJ789" s="117">
        <v>1.33</v>
      </c>
      <c r="AK789" s="117">
        <f t="shared" si="302"/>
        <v>2.1734999999999998</v>
      </c>
      <c r="AL789" s="117">
        <f t="shared" si="303"/>
        <v>1.3965000000000001</v>
      </c>
      <c r="AM789" s="116">
        <f t="shared" si="304"/>
        <v>0.43469999999999998</v>
      </c>
      <c r="AN789" s="117">
        <f t="shared" si="304"/>
        <v>0.27930000000000005</v>
      </c>
      <c r="AO789" s="146"/>
      <c r="AP789" s="116">
        <f t="shared" si="305"/>
        <v>2.6081999999999996</v>
      </c>
      <c r="AQ789" s="117">
        <f t="shared" si="305"/>
        <v>1.6758000000000002</v>
      </c>
    </row>
    <row r="790" spans="1:43" ht="51.75" hidden="1" customHeight="1">
      <c r="A790" s="187"/>
      <c r="B790" s="182"/>
      <c r="C790" s="189"/>
      <c r="D790" s="31" t="s">
        <v>49</v>
      </c>
      <c r="E790" s="22">
        <v>8</v>
      </c>
      <c r="F790" s="22">
        <v>5</v>
      </c>
      <c r="G790" s="24">
        <f>$G$584</f>
        <v>4.1000000000000002E-2</v>
      </c>
      <c r="H790" s="24">
        <f t="shared" si="280"/>
        <v>0.32800000000000001</v>
      </c>
      <c r="I790" s="25"/>
      <c r="J790" s="24">
        <f t="shared" si="283"/>
        <v>0.20500000000000002</v>
      </c>
      <c r="K790" s="25"/>
      <c r="L790" s="24"/>
      <c r="M790" s="24"/>
      <c r="N790" s="24"/>
      <c r="O790" s="24"/>
      <c r="P790" s="24"/>
      <c r="Q790" s="24"/>
      <c r="R790" s="24"/>
      <c r="S790" s="26"/>
      <c r="T790" s="44"/>
      <c r="U790" s="27"/>
      <c r="V790" s="27"/>
      <c r="W790" s="44"/>
      <c r="X790" s="24"/>
      <c r="Y790" s="24"/>
      <c r="Z790" s="44"/>
      <c r="AA790" s="24"/>
      <c r="AB790" s="24"/>
      <c r="AC790" s="24"/>
      <c r="AD790" s="24"/>
      <c r="AE790" s="44"/>
      <c r="AF790" s="24"/>
      <c r="AG790" s="24"/>
      <c r="AH790" s="44"/>
      <c r="AI790" s="116"/>
      <c r="AJ790" s="117"/>
      <c r="AK790" s="117">
        <f t="shared" si="302"/>
        <v>0</v>
      </c>
      <c r="AL790" s="117">
        <f t="shared" si="303"/>
        <v>0</v>
      </c>
      <c r="AM790" s="116">
        <f t="shared" si="304"/>
        <v>0</v>
      </c>
      <c r="AN790" s="117">
        <f t="shared" si="304"/>
        <v>0</v>
      </c>
      <c r="AO790" s="146"/>
      <c r="AP790" s="116">
        <f t="shared" si="305"/>
        <v>0</v>
      </c>
      <c r="AQ790" s="117">
        <f t="shared" si="305"/>
        <v>0</v>
      </c>
    </row>
    <row r="791" spans="1:43" ht="21" customHeight="1">
      <c r="A791" s="186" t="s">
        <v>1004</v>
      </c>
      <c r="B791" s="181" t="s">
        <v>1005</v>
      </c>
      <c r="C791" s="188" t="s">
        <v>178</v>
      </c>
      <c r="D791" s="31" t="s">
        <v>793</v>
      </c>
      <c r="E791" s="22">
        <v>15</v>
      </c>
      <c r="F791" s="22">
        <v>9</v>
      </c>
      <c r="G791" s="24">
        <f>$G$585</f>
        <v>6.0999999999999999E-2</v>
      </c>
      <c r="H791" s="24">
        <f t="shared" si="280"/>
        <v>0.91500000000000004</v>
      </c>
      <c r="I791" s="25">
        <f>H791+H792</f>
        <v>1.6120000000000001</v>
      </c>
      <c r="J791" s="24">
        <f t="shared" si="283"/>
        <v>0.54899999999999993</v>
      </c>
      <c r="K791" s="25">
        <f>J791+J792</f>
        <v>0.95899999999999996</v>
      </c>
      <c r="L791" s="24"/>
      <c r="M791" s="24"/>
      <c r="N791" s="24"/>
      <c r="O791" s="24">
        <f>I791*$Q$7</f>
        <v>2.418E-2</v>
      </c>
      <c r="P791" s="24">
        <f>K791*$Q$7</f>
        <v>1.4384999999999998E-2</v>
      </c>
      <c r="Q791" s="24"/>
      <c r="R791" s="24">
        <f>I791*$T$7</f>
        <v>0.54808000000000012</v>
      </c>
      <c r="S791" s="26">
        <f>K791*$T$7</f>
        <v>0.32606000000000002</v>
      </c>
      <c r="T791" s="44"/>
      <c r="U791" s="27">
        <f>I791*$W$7</f>
        <v>1.6120000000000002E-4</v>
      </c>
      <c r="V791" s="27">
        <f>K791*$W$7</f>
        <v>9.59E-5</v>
      </c>
      <c r="W791" s="44"/>
      <c r="X791" s="24">
        <f>I791*$Z$7</f>
        <v>1.2273768</v>
      </c>
      <c r="Y791" s="24">
        <f>K791*$Z$7</f>
        <v>0.7301825999999999</v>
      </c>
      <c r="Z791" s="44"/>
      <c r="AA791" s="24">
        <f>I791+O791+R791+U791+X791</f>
        <v>3.4117980000000001</v>
      </c>
      <c r="AB791" s="24">
        <f>K791+P791+S791+V791+Y791</f>
        <v>2.0297234999999998</v>
      </c>
      <c r="AC791" s="24">
        <f>AA791*$AE$7</f>
        <v>1.0235394</v>
      </c>
      <c r="AD791" s="24">
        <f>AB791*$AE$7</f>
        <v>0.60891704999999996</v>
      </c>
      <c r="AE791" s="44"/>
      <c r="AF791" s="24">
        <f>(AA791+AC791)*$AH$7</f>
        <v>0.133060122</v>
      </c>
      <c r="AG791" s="24">
        <f>(AB791+AD791)*$AH$7</f>
        <v>7.915921649999999E-2</v>
      </c>
      <c r="AH791" s="44"/>
      <c r="AI791" s="116">
        <v>4.8</v>
      </c>
      <c r="AJ791" s="117">
        <v>2.86</v>
      </c>
      <c r="AK791" s="117">
        <f t="shared" si="302"/>
        <v>5.04</v>
      </c>
      <c r="AL791" s="117">
        <f t="shared" si="303"/>
        <v>3.0030000000000001</v>
      </c>
      <c r="AM791" s="116">
        <f t="shared" si="304"/>
        <v>1.008</v>
      </c>
      <c r="AN791" s="117">
        <f t="shared" si="304"/>
        <v>0.60060000000000002</v>
      </c>
      <c r="AO791" s="146"/>
      <c r="AP791" s="116">
        <f t="shared" si="305"/>
        <v>6.048</v>
      </c>
      <c r="AQ791" s="117">
        <f t="shared" si="305"/>
        <v>3.6036000000000001</v>
      </c>
    </row>
    <row r="792" spans="1:43" ht="51.75" hidden="1" customHeight="1">
      <c r="A792" s="187"/>
      <c r="B792" s="182"/>
      <c r="C792" s="189"/>
      <c r="D792" s="31" t="s">
        <v>49</v>
      </c>
      <c r="E792" s="22">
        <v>17</v>
      </c>
      <c r="F792" s="22">
        <v>10</v>
      </c>
      <c r="G792" s="24">
        <f>$G$584</f>
        <v>4.1000000000000002E-2</v>
      </c>
      <c r="H792" s="24">
        <f t="shared" si="280"/>
        <v>0.69700000000000006</v>
      </c>
      <c r="I792" s="25"/>
      <c r="J792" s="24">
        <f t="shared" si="283"/>
        <v>0.41000000000000003</v>
      </c>
      <c r="K792" s="25"/>
      <c r="L792" s="24"/>
      <c r="M792" s="24"/>
      <c r="N792" s="24"/>
      <c r="O792" s="24"/>
      <c r="P792" s="24"/>
      <c r="Q792" s="24"/>
      <c r="R792" s="24"/>
      <c r="S792" s="26"/>
      <c r="T792" s="44"/>
      <c r="U792" s="27"/>
      <c r="V792" s="27"/>
      <c r="W792" s="44"/>
      <c r="X792" s="24"/>
      <c r="Y792" s="24"/>
      <c r="Z792" s="44"/>
      <c r="AA792" s="24"/>
      <c r="AB792" s="24"/>
      <c r="AC792" s="24"/>
      <c r="AD792" s="24"/>
      <c r="AE792" s="44"/>
      <c r="AF792" s="24"/>
      <c r="AG792" s="24"/>
      <c r="AH792" s="44"/>
      <c r="AI792" s="116"/>
      <c r="AJ792" s="117"/>
      <c r="AK792" s="117">
        <f t="shared" si="302"/>
        <v>0</v>
      </c>
      <c r="AL792" s="117">
        <f t="shared" si="303"/>
        <v>0</v>
      </c>
      <c r="AM792" s="116">
        <f t="shared" si="304"/>
        <v>0</v>
      </c>
      <c r="AN792" s="117">
        <f t="shared" si="304"/>
        <v>0</v>
      </c>
      <c r="AO792" s="146"/>
      <c r="AP792" s="116">
        <f t="shared" si="305"/>
        <v>0</v>
      </c>
      <c r="AQ792" s="117">
        <f t="shared" si="305"/>
        <v>0</v>
      </c>
    </row>
    <row r="793" spans="1:43" ht="35.25" customHeight="1">
      <c r="A793" s="186" t="s">
        <v>1006</v>
      </c>
      <c r="B793" s="181" t="s">
        <v>1007</v>
      </c>
      <c r="C793" s="188" t="s">
        <v>178</v>
      </c>
      <c r="D793" s="31" t="s">
        <v>793</v>
      </c>
      <c r="E793" s="22">
        <v>5</v>
      </c>
      <c r="F793" s="22">
        <v>3</v>
      </c>
      <c r="G793" s="24">
        <f>$G$585</f>
        <v>6.0999999999999999E-2</v>
      </c>
      <c r="H793" s="24">
        <f t="shared" si="280"/>
        <v>0.30499999999999999</v>
      </c>
      <c r="I793" s="25">
        <f>H793+H794</f>
        <v>0.71500000000000008</v>
      </c>
      <c r="J793" s="24">
        <f t="shared" si="283"/>
        <v>0.183</v>
      </c>
      <c r="K793" s="25">
        <f>J793+J794</f>
        <v>0.42899999999999999</v>
      </c>
      <c r="L793" s="24"/>
      <c r="M793" s="24"/>
      <c r="N793" s="24"/>
      <c r="O793" s="24">
        <f>I793*$Q$7</f>
        <v>1.0725E-2</v>
      </c>
      <c r="P793" s="24">
        <f>K793*$Q$7</f>
        <v>6.4349999999999997E-3</v>
      </c>
      <c r="Q793" s="24"/>
      <c r="R793" s="24">
        <f>I793*$T$7</f>
        <v>0.24310000000000004</v>
      </c>
      <c r="S793" s="26">
        <f>K793*$T$7</f>
        <v>0.14586000000000002</v>
      </c>
      <c r="T793" s="44"/>
      <c r="U793" s="27">
        <f>I793*$W$7</f>
        <v>7.1500000000000017E-5</v>
      </c>
      <c r="V793" s="27">
        <f>K793*$W$7</f>
        <v>4.2899999999999999E-5</v>
      </c>
      <c r="W793" s="44"/>
      <c r="X793" s="24">
        <f>I793*$Z$7</f>
        <v>0.54440100000000002</v>
      </c>
      <c r="Y793" s="24">
        <f>K793*$Z$7</f>
        <v>0.3266406</v>
      </c>
      <c r="Z793" s="44"/>
      <c r="AA793" s="24">
        <f>I793+O793+R793+U793+X793</f>
        <v>1.5132975000000002</v>
      </c>
      <c r="AB793" s="24">
        <f>K793+P793+S793+V793+Y793</f>
        <v>0.90797850000000002</v>
      </c>
      <c r="AC793" s="24">
        <f>AA793*$AE$7</f>
        <v>0.45398925000000001</v>
      </c>
      <c r="AD793" s="24">
        <f>AB793*$AE$7</f>
        <v>0.27239354999999998</v>
      </c>
      <c r="AE793" s="44"/>
      <c r="AF793" s="24">
        <f>(AA793+AC793)*$AH$7</f>
        <v>5.9018602500000003E-2</v>
      </c>
      <c r="AG793" s="24">
        <f>(AB793+AD793)*$AH$7</f>
        <v>3.5411161499999996E-2</v>
      </c>
      <c r="AH793" s="44"/>
      <c r="AI793" s="116">
        <v>2.13</v>
      </c>
      <c r="AJ793" s="117">
        <v>1.28</v>
      </c>
      <c r="AK793" s="117">
        <f t="shared" si="302"/>
        <v>2.2364999999999999</v>
      </c>
      <c r="AL793" s="117">
        <f t="shared" si="303"/>
        <v>1.3440000000000001</v>
      </c>
      <c r="AM793" s="116">
        <f t="shared" si="304"/>
        <v>0.44730000000000003</v>
      </c>
      <c r="AN793" s="117">
        <f t="shared" si="304"/>
        <v>0.26880000000000004</v>
      </c>
      <c r="AO793" s="146"/>
      <c r="AP793" s="116">
        <f t="shared" si="305"/>
        <v>2.6837999999999997</v>
      </c>
      <c r="AQ793" s="117">
        <f t="shared" si="305"/>
        <v>1.6128</v>
      </c>
    </row>
    <row r="794" spans="1:43" ht="51.75" hidden="1" customHeight="1">
      <c r="A794" s="187"/>
      <c r="B794" s="182"/>
      <c r="C794" s="189"/>
      <c r="D794" s="31" t="s">
        <v>49</v>
      </c>
      <c r="E794" s="22">
        <v>10</v>
      </c>
      <c r="F794" s="22">
        <v>6</v>
      </c>
      <c r="G794" s="24">
        <f>$G$584</f>
        <v>4.1000000000000002E-2</v>
      </c>
      <c r="H794" s="24">
        <f t="shared" si="280"/>
        <v>0.41000000000000003</v>
      </c>
      <c r="I794" s="25"/>
      <c r="J794" s="24">
        <f t="shared" si="283"/>
        <v>0.246</v>
      </c>
      <c r="K794" s="25"/>
      <c r="L794" s="24"/>
      <c r="M794" s="24"/>
      <c r="N794" s="24"/>
      <c r="O794" s="24"/>
      <c r="P794" s="24"/>
      <c r="Q794" s="24"/>
      <c r="R794" s="24"/>
      <c r="S794" s="26"/>
      <c r="T794" s="44"/>
      <c r="U794" s="27"/>
      <c r="V794" s="27"/>
      <c r="W794" s="44"/>
      <c r="X794" s="24"/>
      <c r="Y794" s="24"/>
      <c r="Z794" s="44"/>
      <c r="AA794" s="24"/>
      <c r="AB794" s="24"/>
      <c r="AC794" s="24"/>
      <c r="AD794" s="24"/>
      <c r="AE794" s="44"/>
      <c r="AF794" s="24"/>
      <c r="AG794" s="24"/>
      <c r="AH794" s="44"/>
      <c r="AI794" s="116"/>
      <c r="AJ794" s="117"/>
      <c r="AK794" s="117">
        <f t="shared" si="302"/>
        <v>0</v>
      </c>
      <c r="AL794" s="117"/>
      <c r="AM794" s="116">
        <f t="shared" si="304"/>
        <v>0</v>
      </c>
      <c r="AN794" s="117">
        <f t="shared" si="304"/>
        <v>0</v>
      </c>
      <c r="AO794" s="146"/>
      <c r="AP794" s="116">
        <f t="shared" si="305"/>
        <v>0</v>
      </c>
      <c r="AQ794" s="117">
        <f t="shared" si="305"/>
        <v>0</v>
      </c>
    </row>
    <row r="795" spans="1:43" ht="32.25" customHeight="1">
      <c r="A795" s="186" t="s">
        <v>1008</v>
      </c>
      <c r="B795" s="181" t="s">
        <v>1009</v>
      </c>
      <c r="C795" s="188" t="s">
        <v>178</v>
      </c>
      <c r="D795" s="31" t="s">
        <v>793</v>
      </c>
      <c r="E795" s="22">
        <v>7</v>
      </c>
      <c r="F795" s="22">
        <v>4</v>
      </c>
      <c r="G795" s="24">
        <f>$G$585</f>
        <v>6.0999999999999999E-2</v>
      </c>
      <c r="H795" s="24">
        <f t="shared" si="280"/>
        <v>0.42699999999999999</v>
      </c>
      <c r="I795" s="25">
        <f>H795+H796</f>
        <v>0.96</v>
      </c>
      <c r="J795" s="24">
        <f t="shared" si="283"/>
        <v>0.24399999999999999</v>
      </c>
      <c r="K795" s="25">
        <f>J795+J796</f>
        <v>0.57200000000000006</v>
      </c>
      <c r="L795" s="24"/>
      <c r="M795" s="24"/>
      <c r="N795" s="24"/>
      <c r="O795" s="24">
        <f>I795*$Q$7</f>
        <v>1.44E-2</v>
      </c>
      <c r="P795" s="24">
        <f>K795*$Q$7</f>
        <v>8.5800000000000008E-3</v>
      </c>
      <c r="Q795" s="24"/>
      <c r="R795" s="24">
        <f>I795*$T$7</f>
        <v>0.32640000000000002</v>
      </c>
      <c r="S795" s="26">
        <f>K795*$T$7</f>
        <v>0.19448000000000004</v>
      </c>
      <c r="T795" s="44"/>
      <c r="U795" s="27">
        <f>I795*$W$7</f>
        <v>9.6000000000000002E-5</v>
      </c>
      <c r="V795" s="27">
        <f>K795*$W$7</f>
        <v>5.7200000000000008E-5</v>
      </c>
      <c r="W795" s="44"/>
      <c r="X795" s="24">
        <f>I795*$Z$7</f>
        <v>0.73094399999999993</v>
      </c>
      <c r="Y795" s="24">
        <f>K795*$Z$7</f>
        <v>0.43552080000000004</v>
      </c>
      <c r="Z795" s="44"/>
      <c r="AA795" s="24">
        <f>I795+O795+R795+U795+X795</f>
        <v>2.0318399999999999</v>
      </c>
      <c r="AB795" s="24">
        <f>K795+P795+S795+V795+Y795</f>
        <v>1.2106380000000001</v>
      </c>
      <c r="AC795" s="24">
        <f>AA795*$AE$7</f>
        <v>0.60955199999999998</v>
      </c>
      <c r="AD795" s="24">
        <f>AB795*$AE$7</f>
        <v>0.3631914</v>
      </c>
      <c r="AE795" s="44"/>
      <c r="AF795" s="24">
        <f>(AA795+AC795)*$AH$7</f>
        <v>7.9241759999999994E-2</v>
      </c>
      <c r="AG795" s="24">
        <f>(AB795+AD795)*$AH$7</f>
        <v>4.7214882E-2</v>
      </c>
      <c r="AH795" s="44"/>
      <c r="AI795" s="116">
        <v>2.86</v>
      </c>
      <c r="AJ795" s="117">
        <v>1.7</v>
      </c>
      <c r="AK795" s="117">
        <f t="shared" si="302"/>
        <v>3.0030000000000001</v>
      </c>
      <c r="AL795" s="117">
        <f>AJ795*$AL$9</f>
        <v>1.7849999999999999</v>
      </c>
      <c r="AM795" s="116">
        <f t="shared" si="304"/>
        <v>0.60060000000000002</v>
      </c>
      <c r="AN795" s="117">
        <f t="shared" si="304"/>
        <v>0.35699999999999998</v>
      </c>
      <c r="AO795" s="146"/>
      <c r="AP795" s="116">
        <f t="shared" si="305"/>
        <v>3.6036000000000001</v>
      </c>
      <c r="AQ795" s="117">
        <f t="shared" si="305"/>
        <v>2.1419999999999999</v>
      </c>
    </row>
    <row r="796" spans="1:43" ht="0.75" hidden="1" customHeight="1">
      <c r="A796" s="187"/>
      <c r="B796" s="182"/>
      <c r="C796" s="189"/>
      <c r="D796" s="31" t="s">
        <v>49</v>
      </c>
      <c r="E796" s="22">
        <v>13</v>
      </c>
      <c r="F796" s="22">
        <v>8</v>
      </c>
      <c r="G796" s="24">
        <f>$G$584</f>
        <v>4.1000000000000002E-2</v>
      </c>
      <c r="H796" s="24">
        <f t="shared" si="280"/>
        <v>0.53300000000000003</v>
      </c>
      <c r="I796" s="25"/>
      <c r="J796" s="24">
        <f t="shared" si="283"/>
        <v>0.32800000000000001</v>
      </c>
      <c r="K796" s="25"/>
      <c r="L796" s="24"/>
      <c r="M796" s="24"/>
      <c r="N796" s="24"/>
      <c r="O796" s="24"/>
      <c r="P796" s="24"/>
      <c r="Q796" s="24"/>
      <c r="R796" s="24"/>
      <c r="S796" s="26"/>
      <c r="T796" s="44"/>
      <c r="U796" s="27"/>
      <c r="V796" s="27"/>
      <c r="W796" s="44"/>
      <c r="X796" s="24"/>
      <c r="Y796" s="24"/>
      <c r="Z796" s="44"/>
      <c r="AA796" s="24"/>
      <c r="AB796" s="24"/>
      <c r="AC796" s="24"/>
      <c r="AD796" s="24"/>
      <c r="AE796" s="44"/>
      <c r="AF796" s="24"/>
      <c r="AG796" s="24"/>
      <c r="AH796" s="44"/>
      <c r="AI796" s="116"/>
      <c r="AJ796" s="117"/>
      <c r="AK796" s="117"/>
      <c r="AL796" s="117"/>
      <c r="AM796" s="116"/>
      <c r="AN796" s="117"/>
      <c r="AO796" s="146"/>
      <c r="AP796" s="116"/>
      <c r="AQ796" s="117"/>
    </row>
    <row r="797" spans="1:43" ht="21" customHeight="1">
      <c r="A797" s="114" t="s">
        <v>1010</v>
      </c>
      <c r="B797" s="30" t="s">
        <v>1011</v>
      </c>
      <c r="C797" s="115"/>
      <c r="D797" s="31"/>
      <c r="E797" s="22"/>
      <c r="F797" s="22"/>
      <c r="G797" s="24"/>
      <c r="H797" s="24"/>
      <c r="I797" s="25"/>
      <c r="J797" s="24"/>
      <c r="K797" s="25"/>
      <c r="L797" s="24"/>
      <c r="M797" s="24"/>
      <c r="N797" s="24"/>
      <c r="O797" s="24"/>
      <c r="P797" s="24"/>
      <c r="Q797" s="24"/>
      <c r="R797" s="24"/>
      <c r="S797" s="26"/>
      <c r="T797" s="44"/>
      <c r="U797" s="27"/>
      <c r="V797" s="27"/>
      <c r="W797" s="44"/>
      <c r="X797" s="24"/>
      <c r="Y797" s="24"/>
      <c r="Z797" s="44"/>
      <c r="AA797" s="24"/>
      <c r="AB797" s="24"/>
      <c r="AC797" s="24"/>
      <c r="AD797" s="24"/>
      <c r="AE797" s="44"/>
      <c r="AF797" s="24"/>
      <c r="AG797" s="24"/>
      <c r="AH797" s="44"/>
      <c r="AI797" s="116"/>
      <c r="AJ797" s="117"/>
      <c r="AK797" s="117"/>
      <c r="AL797" s="117"/>
      <c r="AM797" s="116"/>
      <c r="AN797" s="117"/>
      <c r="AO797" s="146"/>
      <c r="AP797" s="116"/>
      <c r="AQ797" s="117"/>
    </row>
    <row r="798" spans="1:43" ht="30.75" customHeight="1">
      <c r="A798" s="186" t="s">
        <v>1012</v>
      </c>
      <c r="B798" s="181" t="s">
        <v>875</v>
      </c>
      <c r="C798" s="188" t="s">
        <v>178</v>
      </c>
      <c r="D798" s="31" t="s">
        <v>793</v>
      </c>
      <c r="E798" s="22">
        <v>2</v>
      </c>
      <c r="F798" s="22">
        <v>2</v>
      </c>
      <c r="G798" s="24">
        <f>$G$585</f>
        <v>6.0999999999999999E-2</v>
      </c>
      <c r="H798" s="24">
        <f t="shared" ref="H798:H863" si="306">E798*G798</f>
        <v>0.122</v>
      </c>
      <c r="I798" s="25">
        <f>H798+H799</f>
        <v>0.40900000000000003</v>
      </c>
      <c r="J798" s="24">
        <f t="shared" si="283"/>
        <v>0.122</v>
      </c>
      <c r="K798" s="25">
        <f>J798+J799</f>
        <v>0.28600000000000003</v>
      </c>
      <c r="L798" s="24"/>
      <c r="M798" s="24"/>
      <c r="N798" s="24"/>
      <c r="O798" s="24">
        <f>I798*$Q$7</f>
        <v>6.1349999999999998E-3</v>
      </c>
      <c r="P798" s="24">
        <f>K798*$Q$7</f>
        <v>4.2900000000000004E-3</v>
      </c>
      <c r="Q798" s="24"/>
      <c r="R798" s="24">
        <f>I798*$T$7</f>
        <v>0.13906000000000002</v>
      </c>
      <c r="S798" s="26">
        <f>K798*$T$7</f>
        <v>9.7240000000000021E-2</v>
      </c>
      <c r="T798" s="44"/>
      <c r="U798" s="27">
        <f>I798*$W$7</f>
        <v>4.0900000000000005E-5</v>
      </c>
      <c r="V798" s="27">
        <f>K798*$W$7</f>
        <v>2.8600000000000004E-5</v>
      </c>
      <c r="W798" s="44"/>
      <c r="X798" s="24">
        <f>I798*$Z$7</f>
        <v>0.31141259999999998</v>
      </c>
      <c r="Y798" s="24">
        <f>K798*$Z$7</f>
        <v>0.21776040000000002</v>
      </c>
      <c r="Z798" s="44"/>
      <c r="AA798" s="24">
        <f>I798+O798+R798+U798+X798</f>
        <v>0.86564850000000004</v>
      </c>
      <c r="AB798" s="24">
        <f>K798+P798+S798+V798+Y798</f>
        <v>0.60531900000000005</v>
      </c>
      <c r="AC798" s="24">
        <f>AA798*$AE$7</f>
        <v>0.25969455000000002</v>
      </c>
      <c r="AD798" s="24">
        <f>AB798*$AE$7</f>
        <v>0.1815957</v>
      </c>
      <c r="AE798" s="44"/>
      <c r="AF798" s="24">
        <f>(AA798+AC798)*$AH$7</f>
        <v>3.3760291500000005E-2</v>
      </c>
      <c r="AG798" s="24">
        <f>(AB798+AD798)*$AH$7</f>
        <v>2.3607441E-2</v>
      </c>
      <c r="AH798" s="44"/>
      <c r="AI798" s="116">
        <v>1.22</v>
      </c>
      <c r="AJ798" s="117">
        <v>0.85</v>
      </c>
      <c r="AK798" s="117">
        <f>AI798*$AK$9</f>
        <v>1.2809999999999999</v>
      </c>
      <c r="AL798" s="117">
        <f>AJ798*$AL$9</f>
        <v>0.89249999999999996</v>
      </c>
      <c r="AM798" s="116">
        <f t="shared" ref="AM798:AN800" si="307">AK798*$AO$7</f>
        <v>0.25619999999999998</v>
      </c>
      <c r="AN798" s="117">
        <f t="shared" si="307"/>
        <v>0.17849999999999999</v>
      </c>
      <c r="AO798" s="146"/>
      <c r="AP798" s="116">
        <f t="shared" ref="AP798:AQ800" si="308">AK798+AM798</f>
        <v>1.5371999999999999</v>
      </c>
      <c r="AQ798" s="117">
        <f t="shared" si="308"/>
        <v>1.071</v>
      </c>
    </row>
    <row r="799" spans="1:43" ht="51.75" hidden="1" customHeight="1">
      <c r="A799" s="187"/>
      <c r="B799" s="182"/>
      <c r="C799" s="189"/>
      <c r="D799" s="31" t="s">
        <v>49</v>
      </c>
      <c r="E799" s="22">
        <v>7</v>
      </c>
      <c r="F799" s="22">
        <v>4</v>
      </c>
      <c r="G799" s="24">
        <f>$G$584</f>
        <v>4.1000000000000002E-2</v>
      </c>
      <c r="H799" s="24">
        <f t="shared" si="306"/>
        <v>0.28700000000000003</v>
      </c>
      <c r="I799" s="25"/>
      <c r="J799" s="24">
        <f t="shared" ref="J799:J865" si="309">F799*G799</f>
        <v>0.16400000000000001</v>
      </c>
      <c r="K799" s="25"/>
      <c r="L799" s="24"/>
      <c r="M799" s="24"/>
      <c r="N799" s="24"/>
      <c r="O799" s="24"/>
      <c r="P799" s="24"/>
      <c r="Q799" s="24"/>
      <c r="R799" s="24"/>
      <c r="S799" s="26"/>
      <c r="T799" s="44"/>
      <c r="U799" s="27"/>
      <c r="V799" s="27"/>
      <c r="W799" s="44"/>
      <c r="X799" s="24"/>
      <c r="Y799" s="24"/>
      <c r="Z799" s="44"/>
      <c r="AA799" s="24"/>
      <c r="AB799" s="24"/>
      <c r="AC799" s="24"/>
      <c r="AD799" s="24"/>
      <c r="AE799" s="44"/>
      <c r="AF799" s="24"/>
      <c r="AG799" s="24"/>
      <c r="AH799" s="44"/>
      <c r="AI799" s="116"/>
      <c r="AJ799" s="117"/>
      <c r="AK799" s="117">
        <f>AI799*$AK$9</f>
        <v>0</v>
      </c>
      <c r="AL799" s="117">
        <f>AJ799*$AL$9</f>
        <v>0</v>
      </c>
      <c r="AM799" s="116">
        <f t="shared" si="307"/>
        <v>0</v>
      </c>
      <c r="AN799" s="117">
        <f t="shared" si="307"/>
        <v>0</v>
      </c>
      <c r="AO799" s="146"/>
      <c r="AP799" s="116">
        <f t="shared" si="308"/>
        <v>0</v>
      </c>
      <c r="AQ799" s="117">
        <f t="shared" si="308"/>
        <v>0</v>
      </c>
    </row>
    <row r="800" spans="1:43" ht="43.5" customHeight="1">
      <c r="A800" s="186" t="s">
        <v>1013</v>
      </c>
      <c r="B800" s="181" t="s">
        <v>993</v>
      </c>
      <c r="C800" s="188" t="s">
        <v>178</v>
      </c>
      <c r="D800" s="31" t="s">
        <v>793</v>
      </c>
      <c r="E800" s="22">
        <v>10</v>
      </c>
      <c r="F800" s="22">
        <v>10</v>
      </c>
      <c r="G800" s="24">
        <f>$G$585</f>
        <v>6.0999999999999999E-2</v>
      </c>
      <c r="H800" s="24">
        <f t="shared" si="306"/>
        <v>0.61</v>
      </c>
      <c r="I800" s="25">
        <f>H800+H801</f>
        <v>1.143</v>
      </c>
      <c r="J800" s="24">
        <f t="shared" si="309"/>
        <v>0.61</v>
      </c>
      <c r="K800" s="25">
        <f>J800+J801</f>
        <v>1.143</v>
      </c>
      <c r="L800" s="24"/>
      <c r="M800" s="24"/>
      <c r="N800" s="24"/>
      <c r="O800" s="24">
        <f>I800*$Q$7</f>
        <v>1.7145000000000001E-2</v>
      </c>
      <c r="P800" s="24">
        <f>K800*$Q$7</f>
        <v>1.7145000000000001E-2</v>
      </c>
      <c r="Q800" s="24"/>
      <c r="R800" s="24">
        <f>I800*$T$7</f>
        <v>0.38862000000000002</v>
      </c>
      <c r="S800" s="26">
        <f>K800*$T$7</f>
        <v>0.38862000000000002</v>
      </c>
      <c r="T800" s="44"/>
      <c r="U800" s="27">
        <f>I800*$W$7</f>
        <v>1.1430000000000001E-4</v>
      </c>
      <c r="V800" s="27">
        <f>K800*$W$7</f>
        <v>1.1430000000000001E-4</v>
      </c>
      <c r="W800" s="44"/>
      <c r="X800" s="24">
        <f>I800*$Z$7</f>
        <v>0.87028019999999995</v>
      </c>
      <c r="Y800" s="24">
        <f>K800*$Z$7</f>
        <v>0.87028019999999995</v>
      </c>
      <c r="Z800" s="44"/>
      <c r="AA800" s="24">
        <f>I800+O800+R800+U800+X800</f>
        <v>2.4191594999999997</v>
      </c>
      <c r="AB800" s="24">
        <f>K800+P800+S800+V800+Y800</f>
        <v>2.4191594999999997</v>
      </c>
      <c r="AC800" s="24">
        <f>AA800*$AE$7</f>
        <v>0.72574784999999986</v>
      </c>
      <c r="AD800" s="24">
        <f>AB800*$AE$7</f>
        <v>0.72574784999999986</v>
      </c>
      <c r="AE800" s="44"/>
      <c r="AF800" s="24">
        <f>(AA800+AC800)*$AH$7</f>
        <v>9.4347220499999981E-2</v>
      </c>
      <c r="AG800" s="24">
        <f>(AB800+AD800)*$AH$7</f>
        <v>9.4347220499999981E-2</v>
      </c>
      <c r="AH800" s="44"/>
      <c r="AI800" s="116">
        <v>3.4</v>
      </c>
      <c r="AJ800" s="117">
        <v>3.4</v>
      </c>
      <c r="AK800" s="117">
        <f>AI800*$AK$9</f>
        <v>3.57</v>
      </c>
      <c r="AL800" s="117">
        <f>AJ800*$AL$9</f>
        <v>3.57</v>
      </c>
      <c r="AM800" s="116">
        <f t="shared" si="307"/>
        <v>0.71399999999999997</v>
      </c>
      <c r="AN800" s="117">
        <f t="shared" si="307"/>
        <v>0.71399999999999997</v>
      </c>
      <c r="AO800" s="146"/>
      <c r="AP800" s="116">
        <f t="shared" si="308"/>
        <v>4.2839999999999998</v>
      </c>
      <c r="AQ800" s="117">
        <f t="shared" si="308"/>
        <v>4.2839999999999998</v>
      </c>
    </row>
    <row r="801" spans="1:43" ht="0.75" customHeight="1">
      <c r="A801" s="187"/>
      <c r="B801" s="182"/>
      <c r="C801" s="189"/>
      <c r="D801" s="31" t="s">
        <v>49</v>
      </c>
      <c r="E801" s="22">
        <v>13</v>
      </c>
      <c r="F801" s="22">
        <v>13</v>
      </c>
      <c r="G801" s="24">
        <f>$G$584</f>
        <v>4.1000000000000002E-2</v>
      </c>
      <c r="H801" s="24">
        <f t="shared" si="306"/>
        <v>0.53300000000000003</v>
      </c>
      <c r="I801" s="25"/>
      <c r="J801" s="24">
        <f t="shared" si="309"/>
        <v>0.53300000000000003</v>
      </c>
      <c r="K801" s="25"/>
      <c r="L801" s="24"/>
      <c r="M801" s="24"/>
      <c r="N801" s="24"/>
      <c r="O801" s="24"/>
      <c r="P801" s="24"/>
      <c r="Q801" s="24"/>
      <c r="R801" s="24"/>
      <c r="S801" s="26"/>
      <c r="T801" s="44"/>
      <c r="U801" s="27"/>
      <c r="V801" s="27"/>
      <c r="W801" s="44"/>
      <c r="X801" s="24"/>
      <c r="Y801" s="24"/>
      <c r="Z801" s="44"/>
      <c r="AA801" s="24"/>
      <c r="AB801" s="24"/>
      <c r="AC801" s="24"/>
      <c r="AD801" s="24"/>
      <c r="AE801" s="44"/>
      <c r="AF801" s="24"/>
      <c r="AG801" s="24"/>
      <c r="AH801" s="44"/>
      <c r="AI801" s="116"/>
      <c r="AJ801" s="117"/>
      <c r="AK801" s="117"/>
      <c r="AL801" s="117"/>
      <c r="AM801" s="116"/>
      <c r="AN801" s="117"/>
      <c r="AO801" s="146"/>
      <c r="AP801" s="116"/>
      <c r="AQ801" s="117"/>
    </row>
    <row r="802" spans="1:43" ht="37.5" customHeight="1">
      <c r="A802" s="114" t="s">
        <v>1014</v>
      </c>
      <c r="B802" s="30" t="s">
        <v>1015</v>
      </c>
      <c r="C802" s="115"/>
      <c r="D802" s="31"/>
      <c r="E802" s="22"/>
      <c r="F802" s="22"/>
      <c r="G802" s="24"/>
      <c r="H802" s="24"/>
      <c r="I802" s="25"/>
      <c r="J802" s="24"/>
      <c r="K802" s="25"/>
      <c r="L802" s="24"/>
      <c r="M802" s="24"/>
      <c r="N802" s="24"/>
      <c r="O802" s="24"/>
      <c r="P802" s="24"/>
      <c r="Q802" s="24"/>
      <c r="R802" s="24"/>
      <c r="S802" s="26"/>
      <c r="T802" s="44"/>
      <c r="U802" s="27"/>
      <c r="V802" s="27"/>
      <c r="W802" s="44"/>
      <c r="X802" s="24"/>
      <c r="Y802" s="24"/>
      <c r="Z802" s="44"/>
      <c r="AA802" s="24"/>
      <c r="AB802" s="24"/>
      <c r="AC802" s="24"/>
      <c r="AD802" s="24"/>
      <c r="AE802" s="44"/>
      <c r="AF802" s="24"/>
      <c r="AG802" s="24"/>
      <c r="AH802" s="44"/>
      <c r="AI802" s="116"/>
      <c r="AJ802" s="117"/>
      <c r="AK802" s="117"/>
      <c r="AL802" s="117"/>
      <c r="AM802" s="116"/>
      <c r="AN802" s="117"/>
      <c r="AO802" s="146"/>
      <c r="AP802" s="116"/>
      <c r="AQ802" s="117"/>
    </row>
    <row r="803" spans="1:43" ht="27" customHeight="1">
      <c r="A803" s="186" t="s">
        <v>1016</v>
      </c>
      <c r="B803" s="181" t="s">
        <v>875</v>
      </c>
      <c r="C803" s="188" t="s">
        <v>178</v>
      </c>
      <c r="D803" s="31" t="s">
        <v>793</v>
      </c>
      <c r="E803" s="22">
        <v>5</v>
      </c>
      <c r="F803" s="22">
        <v>3</v>
      </c>
      <c r="G803" s="24">
        <f>$G$585</f>
        <v>6.0999999999999999E-2</v>
      </c>
      <c r="H803" s="24">
        <f t="shared" si="306"/>
        <v>0.30499999999999999</v>
      </c>
      <c r="I803" s="25">
        <f>H803+H804</f>
        <v>0.71500000000000008</v>
      </c>
      <c r="J803" s="24">
        <f t="shared" si="309"/>
        <v>0.183</v>
      </c>
      <c r="K803" s="25">
        <f>J803+J804</f>
        <v>0.42899999999999999</v>
      </c>
      <c r="L803" s="24"/>
      <c r="M803" s="24"/>
      <c r="N803" s="24"/>
      <c r="O803" s="24">
        <f>I803*$Q$7</f>
        <v>1.0725E-2</v>
      </c>
      <c r="P803" s="24">
        <f>K803*$Q$7</f>
        <v>6.4349999999999997E-3</v>
      </c>
      <c r="Q803" s="24"/>
      <c r="R803" s="24">
        <f>I803*$T$7</f>
        <v>0.24310000000000004</v>
      </c>
      <c r="S803" s="26">
        <f>K803*$T$7</f>
        <v>0.14586000000000002</v>
      </c>
      <c r="T803" s="44"/>
      <c r="U803" s="27">
        <f>I803*$W$7</f>
        <v>7.1500000000000017E-5</v>
      </c>
      <c r="V803" s="27">
        <f>K803*$W$7</f>
        <v>4.2899999999999999E-5</v>
      </c>
      <c r="W803" s="44"/>
      <c r="X803" s="24">
        <f>I803*$Z$7</f>
        <v>0.54440100000000002</v>
      </c>
      <c r="Y803" s="24">
        <f>K803*$Z$7</f>
        <v>0.3266406</v>
      </c>
      <c r="Z803" s="44"/>
      <c r="AA803" s="24">
        <f>I803+O803+R803+U803+X803</f>
        <v>1.5132975000000002</v>
      </c>
      <c r="AB803" s="24">
        <f>K803+P803+S803+V803+Y803</f>
        <v>0.90797850000000002</v>
      </c>
      <c r="AC803" s="24">
        <f>AA803*$AE$7</f>
        <v>0.45398925000000001</v>
      </c>
      <c r="AD803" s="24">
        <f>AB803*$AE$7</f>
        <v>0.27239354999999998</v>
      </c>
      <c r="AE803" s="44"/>
      <c r="AF803" s="24">
        <f>(AA803+AC803)*$AH$7</f>
        <v>5.9018602500000003E-2</v>
      </c>
      <c r="AG803" s="24">
        <f>(AB803+AD803)*$AH$7</f>
        <v>3.5411161499999996E-2</v>
      </c>
      <c r="AH803" s="44"/>
      <c r="AI803" s="116">
        <v>2.13</v>
      </c>
      <c r="AJ803" s="117">
        <v>1.28</v>
      </c>
      <c r="AK803" s="117">
        <f t="shared" ref="AK803:AK814" si="310">AI803*$AK$9</f>
        <v>2.2364999999999999</v>
      </c>
      <c r="AL803" s="117">
        <f t="shared" ref="AL803:AL812" si="311">AJ803*$AL$9</f>
        <v>1.3440000000000001</v>
      </c>
      <c r="AM803" s="116">
        <f t="shared" ref="AM803:AN810" si="312">AK803*$AO$7</f>
        <v>0.44730000000000003</v>
      </c>
      <c r="AN803" s="117">
        <f t="shared" si="312"/>
        <v>0.26880000000000004</v>
      </c>
      <c r="AO803" s="146"/>
      <c r="AP803" s="116">
        <f t="shared" ref="AP803:AQ810" si="313">AK803+AM803</f>
        <v>2.6837999999999997</v>
      </c>
      <c r="AQ803" s="117">
        <f t="shared" si="313"/>
        <v>1.6128</v>
      </c>
    </row>
    <row r="804" spans="1:43" ht="51.75" hidden="1" customHeight="1">
      <c r="A804" s="187"/>
      <c r="B804" s="182"/>
      <c r="C804" s="189"/>
      <c r="D804" s="31" t="s">
        <v>49</v>
      </c>
      <c r="E804" s="22">
        <v>10</v>
      </c>
      <c r="F804" s="22">
        <v>6</v>
      </c>
      <c r="G804" s="24">
        <f>$G$584</f>
        <v>4.1000000000000002E-2</v>
      </c>
      <c r="H804" s="24">
        <f t="shared" si="306"/>
        <v>0.41000000000000003</v>
      </c>
      <c r="I804" s="25"/>
      <c r="J804" s="24">
        <f t="shared" si="309"/>
        <v>0.246</v>
      </c>
      <c r="K804" s="25"/>
      <c r="L804" s="24"/>
      <c r="M804" s="24"/>
      <c r="N804" s="24"/>
      <c r="O804" s="24"/>
      <c r="P804" s="24"/>
      <c r="Q804" s="24"/>
      <c r="R804" s="24"/>
      <c r="S804" s="26"/>
      <c r="T804" s="44"/>
      <c r="U804" s="27"/>
      <c r="V804" s="27"/>
      <c r="W804" s="44"/>
      <c r="X804" s="24"/>
      <c r="Y804" s="24"/>
      <c r="Z804" s="44"/>
      <c r="AA804" s="24"/>
      <c r="AB804" s="24"/>
      <c r="AC804" s="24"/>
      <c r="AD804" s="24"/>
      <c r="AE804" s="44"/>
      <c r="AF804" s="24"/>
      <c r="AG804" s="24"/>
      <c r="AH804" s="44"/>
      <c r="AI804" s="116"/>
      <c r="AJ804" s="117"/>
      <c r="AK804" s="117">
        <f t="shared" si="310"/>
        <v>0</v>
      </c>
      <c r="AL804" s="117">
        <f t="shared" si="311"/>
        <v>0</v>
      </c>
      <c r="AM804" s="116">
        <f t="shared" si="312"/>
        <v>0</v>
      </c>
      <c r="AN804" s="117">
        <f t="shared" si="312"/>
        <v>0</v>
      </c>
      <c r="AO804" s="146"/>
      <c r="AP804" s="116">
        <f t="shared" si="313"/>
        <v>0</v>
      </c>
      <c r="AQ804" s="117">
        <f t="shared" si="313"/>
        <v>0</v>
      </c>
    </row>
    <row r="805" spans="1:43" ht="28.5" customHeight="1">
      <c r="A805" s="186" t="s">
        <v>1017</v>
      </c>
      <c r="B805" s="181" t="s">
        <v>988</v>
      </c>
      <c r="C805" s="188" t="s">
        <v>178</v>
      </c>
      <c r="D805" s="31" t="s">
        <v>793</v>
      </c>
      <c r="E805" s="22">
        <v>9</v>
      </c>
      <c r="F805" s="22">
        <v>9</v>
      </c>
      <c r="G805" s="24">
        <f>$G$585</f>
        <v>6.0999999999999999E-2</v>
      </c>
      <c r="H805" s="24">
        <f t="shared" si="306"/>
        <v>0.54899999999999993</v>
      </c>
      <c r="I805" s="25">
        <f>H805+H806</f>
        <v>1.2050000000000001</v>
      </c>
      <c r="J805" s="24">
        <f t="shared" si="309"/>
        <v>0.54899999999999993</v>
      </c>
      <c r="K805" s="25">
        <f>J805+J806</f>
        <v>1.2050000000000001</v>
      </c>
      <c r="L805" s="24"/>
      <c r="M805" s="24"/>
      <c r="N805" s="24"/>
      <c r="O805" s="24">
        <f>I805*$Q$7</f>
        <v>1.8075000000000001E-2</v>
      </c>
      <c r="P805" s="24">
        <f>K805*$Q$7</f>
        <v>1.8075000000000001E-2</v>
      </c>
      <c r="Q805" s="24"/>
      <c r="R805" s="24">
        <f>I805*$T$7</f>
        <v>0.40970000000000006</v>
      </c>
      <c r="S805" s="26">
        <f>K805*$T$7</f>
        <v>0.40970000000000006</v>
      </c>
      <c r="T805" s="44"/>
      <c r="U805" s="27">
        <f>I805*$W$7</f>
        <v>1.2050000000000002E-4</v>
      </c>
      <c r="V805" s="27">
        <f>K805*$W$7</f>
        <v>1.2050000000000002E-4</v>
      </c>
      <c r="W805" s="44"/>
      <c r="X805" s="24">
        <f>I805*$Z$7</f>
        <v>0.91748700000000005</v>
      </c>
      <c r="Y805" s="24">
        <f>K805*$Z$7</f>
        <v>0.91748700000000005</v>
      </c>
      <c r="Z805" s="44"/>
      <c r="AA805" s="24">
        <f>I805+O805+R805+U805+X805</f>
        <v>2.5503825</v>
      </c>
      <c r="AB805" s="24">
        <f>K805+P805+S805+V805+Y805</f>
        <v>2.5503825</v>
      </c>
      <c r="AC805" s="24">
        <f>AA805*$AE$7</f>
        <v>0.76511474999999995</v>
      </c>
      <c r="AD805" s="24">
        <f>AB805*$AE$7</f>
        <v>0.76511474999999995</v>
      </c>
      <c r="AE805" s="44"/>
      <c r="AF805" s="24">
        <f>(AA805+AC805)*$AH$7</f>
        <v>9.94649175E-2</v>
      </c>
      <c r="AG805" s="24">
        <f>(AB805+AD805)*$AH$7</f>
        <v>9.94649175E-2</v>
      </c>
      <c r="AH805" s="44"/>
      <c r="AI805" s="116">
        <v>3.58</v>
      </c>
      <c r="AJ805" s="117">
        <v>3.58</v>
      </c>
      <c r="AK805" s="117">
        <f t="shared" si="310"/>
        <v>3.7590000000000003</v>
      </c>
      <c r="AL805" s="117">
        <f t="shared" si="311"/>
        <v>3.7590000000000003</v>
      </c>
      <c r="AM805" s="116">
        <f t="shared" si="312"/>
        <v>0.75180000000000013</v>
      </c>
      <c r="AN805" s="117">
        <f t="shared" si="312"/>
        <v>0.75180000000000013</v>
      </c>
      <c r="AO805" s="146"/>
      <c r="AP805" s="116">
        <f t="shared" si="313"/>
        <v>4.5108000000000006</v>
      </c>
      <c r="AQ805" s="117">
        <f t="shared" si="313"/>
        <v>4.5108000000000006</v>
      </c>
    </row>
    <row r="806" spans="1:43" ht="51.75" hidden="1" customHeight="1">
      <c r="A806" s="187"/>
      <c r="B806" s="182"/>
      <c r="C806" s="189"/>
      <c r="D806" s="31" t="s">
        <v>49</v>
      </c>
      <c r="E806" s="22">
        <v>16</v>
      </c>
      <c r="F806" s="22">
        <v>16</v>
      </c>
      <c r="G806" s="24">
        <f>$G$584</f>
        <v>4.1000000000000002E-2</v>
      </c>
      <c r="H806" s="24">
        <f t="shared" si="306"/>
        <v>0.65600000000000003</v>
      </c>
      <c r="I806" s="25"/>
      <c r="J806" s="24">
        <f t="shared" si="309"/>
        <v>0.65600000000000003</v>
      </c>
      <c r="K806" s="25"/>
      <c r="L806" s="24"/>
      <c r="M806" s="24"/>
      <c r="N806" s="24"/>
      <c r="O806" s="24"/>
      <c r="P806" s="24"/>
      <c r="Q806" s="24"/>
      <c r="R806" s="24"/>
      <c r="S806" s="26"/>
      <c r="T806" s="44"/>
      <c r="U806" s="27"/>
      <c r="V806" s="27"/>
      <c r="W806" s="44"/>
      <c r="X806" s="24"/>
      <c r="Y806" s="24"/>
      <c r="Z806" s="44"/>
      <c r="AA806" s="24"/>
      <c r="AB806" s="24"/>
      <c r="AC806" s="24"/>
      <c r="AD806" s="24"/>
      <c r="AE806" s="44"/>
      <c r="AF806" s="24"/>
      <c r="AG806" s="24"/>
      <c r="AH806" s="44"/>
      <c r="AI806" s="116"/>
      <c r="AJ806" s="117"/>
      <c r="AK806" s="117">
        <f t="shared" si="310"/>
        <v>0</v>
      </c>
      <c r="AL806" s="117">
        <f t="shared" si="311"/>
        <v>0</v>
      </c>
      <c r="AM806" s="116">
        <f t="shared" si="312"/>
        <v>0</v>
      </c>
      <c r="AN806" s="117">
        <f t="shared" si="312"/>
        <v>0</v>
      </c>
      <c r="AO806" s="146"/>
      <c r="AP806" s="116">
        <f t="shared" si="313"/>
        <v>0</v>
      </c>
      <c r="AQ806" s="117">
        <f t="shared" si="313"/>
        <v>0</v>
      </c>
    </row>
    <row r="807" spans="1:43">
      <c r="A807" s="114" t="s">
        <v>1180</v>
      </c>
      <c r="B807" s="30" t="s">
        <v>1181</v>
      </c>
      <c r="C807" s="115" t="s">
        <v>178</v>
      </c>
      <c r="D807" s="31"/>
      <c r="E807" s="22"/>
      <c r="F807" s="22"/>
      <c r="G807" s="24"/>
      <c r="H807" s="24"/>
      <c r="I807" s="25"/>
      <c r="J807" s="24"/>
      <c r="K807" s="25"/>
      <c r="L807" s="24"/>
      <c r="M807" s="24"/>
      <c r="N807" s="24"/>
      <c r="O807" s="24"/>
      <c r="P807" s="24"/>
      <c r="Q807" s="24"/>
      <c r="R807" s="24"/>
      <c r="S807" s="26"/>
      <c r="T807" s="44"/>
      <c r="U807" s="27"/>
      <c r="V807" s="27"/>
      <c r="W807" s="44"/>
      <c r="X807" s="24"/>
      <c r="Y807" s="24"/>
      <c r="Z807" s="44"/>
      <c r="AA807" s="24"/>
      <c r="AB807" s="24"/>
      <c r="AC807" s="24"/>
      <c r="AD807" s="24"/>
      <c r="AE807" s="44"/>
      <c r="AF807" s="24"/>
      <c r="AG807" s="24"/>
      <c r="AH807" s="44"/>
      <c r="AI807" s="116">
        <v>1.76</v>
      </c>
      <c r="AJ807" s="117">
        <v>1.76</v>
      </c>
      <c r="AK807" s="117">
        <f t="shared" si="310"/>
        <v>1.8480000000000001</v>
      </c>
      <c r="AL807" s="117">
        <f t="shared" si="311"/>
        <v>1.8480000000000001</v>
      </c>
      <c r="AM807" s="116">
        <f t="shared" si="312"/>
        <v>0.36960000000000004</v>
      </c>
      <c r="AN807" s="117">
        <f t="shared" si="312"/>
        <v>0.36960000000000004</v>
      </c>
      <c r="AO807" s="146"/>
      <c r="AP807" s="116">
        <f t="shared" si="313"/>
        <v>2.2176</v>
      </c>
      <c r="AQ807" s="117">
        <f t="shared" si="313"/>
        <v>2.2176</v>
      </c>
    </row>
    <row r="808" spans="1:43">
      <c r="A808" s="114" t="s">
        <v>1182</v>
      </c>
      <c r="B808" s="30" t="s">
        <v>1183</v>
      </c>
      <c r="C808" s="115" t="s">
        <v>178</v>
      </c>
      <c r="D808" s="31"/>
      <c r="E808" s="22"/>
      <c r="F808" s="22"/>
      <c r="G808" s="24"/>
      <c r="H808" s="24"/>
      <c r="I808" s="25"/>
      <c r="J808" s="24"/>
      <c r="K808" s="25"/>
      <c r="L808" s="24"/>
      <c r="M808" s="24"/>
      <c r="N808" s="24"/>
      <c r="O808" s="24"/>
      <c r="P808" s="24"/>
      <c r="Q808" s="24"/>
      <c r="R808" s="24"/>
      <c r="S808" s="26"/>
      <c r="T808" s="44"/>
      <c r="U808" s="27"/>
      <c r="V808" s="27"/>
      <c r="W808" s="44"/>
      <c r="X808" s="24"/>
      <c r="Y808" s="24"/>
      <c r="Z808" s="44"/>
      <c r="AA808" s="24"/>
      <c r="AB808" s="24"/>
      <c r="AC808" s="24"/>
      <c r="AD808" s="24"/>
      <c r="AE808" s="44"/>
      <c r="AF808" s="24"/>
      <c r="AG808" s="24"/>
      <c r="AH808" s="44"/>
      <c r="AI808" s="116">
        <v>1.1599999999999999</v>
      </c>
      <c r="AJ808" s="117">
        <v>1.1599999999999999</v>
      </c>
      <c r="AK808" s="117">
        <f t="shared" si="310"/>
        <v>1.218</v>
      </c>
      <c r="AL808" s="117">
        <f t="shared" si="311"/>
        <v>1.218</v>
      </c>
      <c r="AM808" s="116">
        <f t="shared" si="312"/>
        <v>0.24360000000000001</v>
      </c>
      <c r="AN808" s="117">
        <f t="shared" si="312"/>
        <v>0.24360000000000001</v>
      </c>
      <c r="AO808" s="146"/>
      <c r="AP808" s="116">
        <f t="shared" si="313"/>
        <v>1.4616</v>
      </c>
      <c r="AQ808" s="117">
        <f t="shared" si="313"/>
        <v>1.4616</v>
      </c>
    </row>
    <row r="809" spans="1:43" ht="25.5">
      <c r="A809" s="114" t="s">
        <v>1184</v>
      </c>
      <c r="B809" s="30" t="s">
        <v>1185</v>
      </c>
      <c r="C809" s="115" t="s">
        <v>178</v>
      </c>
      <c r="D809" s="31"/>
      <c r="E809" s="22"/>
      <c r="F809" s="22"/>
      <c r="G809" s="24"/>
      <c r="H809" s="24"/>
      <c r="I809" s="25"/>
      <c r="J809" s="24"/>
      <c r="K809" s="25"/>
      <c r="L809" s="24"/>
      <c r="M809" s="24"/>
      <c r="N809" s="24"/>
      <c r="O809" s="24"/>
      <c r="P809" s="24"/>
      <c r="Q809" s="24"/>
      <c r="R809" s="24"/>
      <c r="S809" s="26"/>
      <c r="T809" s="44"/>
      <c r="U809" s="27"/>
      <c r="V809" s="27"/>
      <c r="W809" s="44"/>
      <c r="X809" s="24"/>
      <c r="Y809" s="24"/>
      <c r="Z809" s="44"/>
      <c r="AA809" s="24"/>
      <c r="AB809" s="24"/>
      <c r="AC809" s="24"/>
      <c r="AD809" s="24"/>
      <c r="AE809" s="44"/>
      <c r="AF809" s="24"/>
      <c r="AG809" s="24"/>
      <c r="AH809" s="44"/>
      <c r="AI809" s="116">
        <v>2.13</v>
      </c>
      <c r="AJ809" s="117">
        <v>2.13</v>
      </c>
      <c r="AK809" s="117">
        <f t="shared" si="310"/>
        <v>2.2364999999999999</v>
      </c>
      <c r="AL809" s="117">
        <f t="shared" si="311"/>
        <v>2.2364999999999999</v>
      </c>
      <c r="AM809" s="116">
        <f t="shared" si="312"/>
        <v>0.44730000000000003</v>
      </c>
      <c r="AN809" s="117">
        <f t="shared" si="312"/>
        <v>0.44730000000000003</v>
      </c>
      <c r="AO809" s="146"/>
      <c r="AP809" s="116">
        <f t="shared" si="313"/>
        <v>2.6837999999999997</v>
      </c>
      <c r="AQ809" s="117">
        <f t="shared" si="313"/>
        <v>2.6837999999999997</v>
      </c>
    </row>
    <row r="810" spans="1:43" ht="38.25" customHeight="1">
      <c r="A810" s="186" t="s">
        <v>1018</v>
      </c>
      <c r="B810" s="181" t="s">
        <v>1019</v>
      </c>
      <c r="C810" s="188" t="s">
        <v>178</v>
      </c>
      <c r="D810" s="31" t="s">
        <v>793</v>
      </c>
      <c r="E810" s="22">
        <v>3</v>
      </c>
      <c r="F810" s="22">
        <v>2</v>
      </c>
      <c r="G810" s="24">
        <f>$G$585</f>
        <v>6.0999999999999999E-2</v>
      </c>
      <c r="H810" s="24">
        <f t="shared" si="306"/>
        <v>0.183</v>
      </c>
      <c r="I810" s="25">
        <f>H810+H811</f>
        <v>0.51100000000000001</v>
      </c>
      <c r="J810" s="24">
        <f t="shared" si="309"/>
        <v>0.122</v>
      </c>
      <c r="K810" s="25">
        <f>J810+J811</f>
        <v>0.32700000000000001</v>
      </c>
      <c r="L810" s="24"/>
      <c r="M810" s="24"/>
      <c r="N810" s="24"/>
      <c r="O810" s="24">
        <f>I810*$Q$7</f>
        <v>7.6649999999999999E-3</v>
      </c>
      <c r="P810" s="24">
        <f>K810*$Q$7</f>
        <v>4.9049999999999996E-3</v>
      </c>
      <c r="Q810" s="24"/>
      <c r="R810" s="24">
        <f>I810*$T$7</f>
        <v>0.17374000000000001</v>
      </c>
      <c r="S810" s="26">
        <f>K810*$T$7</f>
        <v>0.11118000000000001</v>
      </c>
      <c r="T810" s="44"/>
      <c r="U810" s="27">
        <f>I810*$W$7</f>
        <v>5.1100000000000002E-5</v>
      </c>
      <c r="V810" s="27">
        <f>K810*$W$7</f>
        <v>3.2700000000000002E-5</v>
      </c>
      <c r="W810" s="44"/>
      <c r="X810" s="24">
        <f>I810*$Z$7</f>
        <v>0.38907540000000002</v>
      </c>
      <c r="Y810" s="24">
        <f>K810*$Z$7</f>
        <v>0.2489778</v>
      </c>
      <c r="Z810" s="44"/>
      <c r="AA810" s="24">
        <f>I810+O810+R810+U810+X810</f>
        <v>1.0815315000000001</v>
      </c>
      <c r="AB810" s="24">
        <f>K810+P810+S810+V810+Y810</f>
        <v>0.69209549999999997</v>
      </c>
      <c r="AC810" s="24">
        <f>AA810*$AE$7</f>
        <v>0.32445945000000004</v>
      </c>
      <c r="AD810" s="24">
        <f>AB810*$AE$7</f>
        <v>0.20762865</v>
      </c>
      <c r="AE810" s="44"/>
      <c r="AF810" s="24">
        <f>(AA810+AC810)*$AH$7</f>
        <v>4.2179728499999999E-2</v>
      </c>
      <c r="AG810" s="24">
        <f>(AB810+AD810)*$AH$7</f>
        <v>2.6991724499999998E-2</v>
      </c>
      <c r="AH810" s="44"/>
      <c r="AI810" s="116">
        <v>1.52</v>
      </c>
      <c r="AJ810" s="117">
        <v>0.98</v>
      </c>
      <c r="AK810" s="117">
        <f t="shared" si="310"/>
        <v>1.5960000000000001</v>
      </c>
      <c r="AL810" s="117">
        <f t="shared" si="311"/>
        <v>1.0289999999999999</v>
      </c>
      <c r="AM810" s="116">
        <f t="shared" si="312"/>
        <v>0.31920000000000004</v>
      </c>
      <c r="AN810" s="117">
        <f t="shared" si="312"/>
        <v>0.20579999999999998</v>
      </c>
      <c r="AO810" s="146"/>
      <c r="AP810" s="116">
        <f t="shared" si="313"/>
        <v>1.9152</v>
      </c>
      <c r="AQ810" s="117">
        <f t="shared" si="313"/>
        <v>1.2347999999999999</v>
      </c>
    </row>
    <row r="811" spans="1:43" ht="51.75" hidden="1" customHeight="1">
      <c r="A811" s="187"/>
      <c r="B811" s="182"/>
      <c r="C811" s="189"/>
      <c r="D811" s="31" t="s">
        <v>49</v>
      </c>
      <c r="E811" s="22">
        <v>8</v>
      </c>
      <c r="F811" s="22">
        <v>5</v>
      </c>
      <c r="G811" s="24">
        <f>$G$584</f>
        <v>4.1000000000000002E-2</v>
      </c>
      <c r="H811" s="24">
        <f t="shared" si="306"/>
        <v>0.32800000000000001</v>
      </c>
      <c r="I811" s="25"/>
      <c r="J811" s="24">
        <f t="shared" si="309"/>
        <v>0.20500000000000002</v>
      </c>
      <c r="K811" s="25"/>
      <c r="L811" s="24"/>
      <c r="M811" s="24"/>
      <c r="N811" s="24"/>
      <c r="O811" s="24"/>
      <c r="P811" s="24"/>
      <c r="Q811" s="24"/>
      <c r="R811" s="24"/>
      <c r="S811" s="26"/>
      <c r="T811" s="44"/>
      <c r="U811" s="27"/>
      <c r="V811" s="27"/>
      <c r="W811" s="44"/>
      <c r="X811" s="24"/>
      <c r="Y811" s="24"/>
      <c r="Z811" s="44"/>
      <c r="AA811" s="24"/>
      <c r="AB811" s="24"/>
      <c r="AC811" s="24"/>
      <c r="AD811" s="24"/>
      <c r="AE811" s="44"/>
      <c r="AF811" s="24"/>
      <c r="AG811" s="24"/>
      <c r="AH811" s="44"/>
      <c r="AI811" s="116"/>
      <c r="AJ811" s="117"/>
      <c r="AK811" s="117">
        <f t="shared" si="310"/>
        <v>0</v>
      </c>
      <c r="AL811" s="117">
        <f t="shared" si="311"/>
        <v>0</v>
      </c>
      <c r="AM811" s="116"/>
      <c r="AN811" s="117"/>
      <c r="AO811" s="146"/>
      <c r="AP811" s="116"/>
      <c r="AQ811" s="117"/>
    </row>
    <row r="812" spans="1:43" ht="39">
      <c r="A812" s="186" t="s">
        <v>1020</v>
      </c>
      <c r="B812" s="181" t="s">
        <v>1021</v>
      </c>
      <c r="C812" s="188" t="s">
        <v>178</v>
      </c>
      <c r="D812" s="31" t="s">
        <v>793</v>
      </c>
      <c r="E812" s="22">
        <v>20</v>
      </c>
      <c r="F812" s="22">
        <v>12</v>
      </c>
      <c r="G812" s="24">
        <f>$G$585</f>
        <v>6.0999999999999999E-2</v>
      </c>
      <c r="H812" s="24">
        <f t="shared" si="306"/>
        <v>1.22</v>
      </c>
      <c r="I812" s="25">
        <f>H812+H813</f>
        <v>2.6550000000000002</v>
      </c>
      <c r="J812" s="24">
        <f t="shared" si="309"/>
        <v>0.73199999999999998</v>
      </c>
      <c r="K812" s="25">
        <f>J812+J813</f>
        <v>1.593</v>
      </c>
      <c r="L812" s="24"/>
      <c r="M812" s="24"/>
      <c r="N812" s="24"/>
      <c r="O812" s="24">
        <f>I812*$Q$7</f>
        <v>3.9824999999999999E-2</v>
      </c>
      <c r="P812" s="24">
        <f>K812*$Q$7</f>
        <v>2.3895E-2</v>
      </c>
      <c r="Q812" s="24"/>
      <c r="R812" s="24">
        <f>I812*$T$7</f>
        <v>0.90270000000000017</v>
      </c>
      <c r="S812" s="26">
        <f>K812*$T$7</f>
        <v>0.54161999999999999</v>
      </c>
      <c r="T812" s="44"/>
      <c r="U812" s="27">
        <f>I812*$W$7</f>
        <v>2.6550000000000006E-4</v>
      </c>
      <c r="V812" s="27">
        <f>K812*$W$7</f>
        <v>1.593E-4</v>
      </c>
      <c r="W812" s="44"/>
      <c r="X812" s="24">
        <f>I812*$Z$7</f>
        <v>2.0215170000000002</v>
      </c>
      <c r="Y812" s="24">
        <f>K812*$Z$7</f>
        <v>1.2129101999999998</v>
      </c>
      <c r="Z812" s="44"/>
      <c r="AA812" s="24">
        <f>I812+O812+R812+U812+X812</f>
        <v>5.6193075000000006</v>
      </c>
      <c r="AB812" s="24">
        <f>K812+P812+S812+V812+Y812</f>
        <v>3.3715845</v>
      </c>
      <c r="AC812" s="24">
        <f>AA812*$AE$7</f>
        <v>1.6857922500000002</v>
      </c>
      <c r="AD812" s="24">
        <f>AB812*$AE$7</f>
        <v>1.01147535</v>
      </c>
      <c r="AE812" s="44"/>
      <c r="AF812" s="24">
        <f>(AA812+AC812)*$AH$7</f>
        <v>0.21915299250000003</v>
      </c>
      <c r="AG812" s="24">
        <f>(AB812+AD812)*$AH$7</f>
        <v>0.13149179550000001</v>
      </c>
      <c r="AH812" s="44"/>
      <c r="AI812" s="116">
        <v>7.9</v>
      </c>
      <c r="AJ812" s="117">
        <v>4.74</v>
      </c>
      <c r="AK812" s="117">
        <f t="shared" si="310"/>
        <v>8.2949999999999999</v>
      </c>
      <c r="AL812" s="117">
        <f t="shared" si="311"/>
        <v>4.9770000000000003</v>
      </c>
      <c r="AM812" s="116">
        <f t="shared" ref="AM812:AN824" si="314">AK812*$AO$7</f>
        <v>1.659</v>
      </c>
      <c r="AN812" s="117">
        <f t="shared" si="314"/>
        <v>0.99540000000000006</v>
      </c>
      <c r="AO812" s="146"/>
      <c r="AP812" s="116">
        <f t="shared" ref="AP812:AQ826" si="315">AK812+AM812</f>
        <v>9.9540000000000006</v>
      </c>
      <c r="AQ812" s="117">
        <f t="shared" si="315"/>
        <v>5.9724000000000004</v>
      </c>
    </row>
    <row r="813" spans="1:43" ht="0.75" customHeight="1">
      <c r="A813" s="187"/>
      <c r="B813" s="182"/>
      <c r="C813" s="189"/>
      <c r="D813" s="31" t="s">
        <v>49</v>
      </c>
      <c r="E813" s="22">
        <v>35</v>
      </c>
      <c r="F813" s="22">
        <v>21</v>
      </c>
      <c r="G813" s="24">
        <f>$G$584</f>
        <v>4.1000000000000002E-2</v>
      </c>
      <c r="H813" s="24">
        <f t="shared" si="306"/>
        <v>1.4350000000000001</v>
      </c>
      <c r="I813" s="25"/>
      <c r="J813" s="24">
        <f t="shared" si="309"/>
        <v>0.86099999999999999</v>
      </c>
      <c r="K813" s="25"/>
      <c r="L813" s="24"/>
      <c r="M813" s="24"/>
      <c r="N813" s="24"/>
      <c r="O813" s="24"/>
      <c r="P813" s="24"/>
      <c r="Q813" s="24"/>
      <c r="R813" s="24"/>
      <c r="S813" s="26"/>
      <c r="T813" s="44"/>
      <c r="U813" s="27"/>
      <c r="V813" s="27"/>
      <c r="W813" s="44"/>
      <c r="X813" s="24"/>
      <c r="Y813" s="24"/>
      <c r="Z813" s="44"/>
      <c r="AA813" s="24"/>
      <c r="AB813" s="24"/>
      <c r="AC813" s="24"/>
      <c r="AD813" s="24"/>
      <c r="AE813" s="44"/>
      <c r="AF813" s="24"/>
      <c r="AG813" s="24"/>
      <c r="AH813" s="44"/>
      <c r="AI813" s="116"/>
      <c r="AJ813" s="117"/>
      <c r="AK813" s="117">
        <f t="shared" si="310"/>
        <v>0</v>
      </c>
      <c r="AL813" s="117"/>
      <c r="AM813" s="116">
        <f t="shared" si="314"/>
        <v>0</v>
      </c>
      <c r="AN813" s="117">
        <f t="shared" si="314"/>
        <v>0</v>
      </c>
      <c r="AO813" s="146"/>
      <c r="AP813" s="116">
        <f t="shared" si="315"/>
        <v>0</v>
      </c>
      <c r="AQ813" s="117">
        <f t="shared" si="315"/>
        <v>0</v>
      </c>
    </row>
    <row r="814" spans="1:43" ht="37.5" customHeight="1">
      <c r="A814" s="186" t="s">
        <v>1022</v>
      </c>
      <c r="B814" s="181" t="s">
        <v>1023</v>
      </c>
      <c r="C814" s="188" t="s">
        <v>178</v>
      </c>
      <c r="D814" s="31" t="s">
        <v>793</v>
      </c>
      <c r="E814" s="22">
        <v>10</v>
      </c>
      <c r="F814" s="22">
        <v>6</v>
      </c>
      <c r="G814" s="24">
        <f>$G$585</f>
        <v>6.0999999999999999E-2</v>
      </c>
      <c r="H814" s="24">
        <f t="shared" si="306"/>
        <v>0.61</v>
      </c>
      <c r="I814" s="25">
        <f>H814+H815</f>
        <v>1.4300000000000002</v>
      </c>
      <c r="J814" s="24">
        <f t="shared" si="309"/>
        <v>0.36599999999999999</v>
      </c>
      <c r="K814" s="25">
        <f>J814+J815</f>
        <v>0.85799999999999998</v>
      </c>
      <c r="L814" s="24"/>
      <c r="M814" s="24"/>
      <c r="N814" s="24"/>
      <c r="O814" s="24">
        <f>I814*$Q$7</f>
        <v>2.145E-2</v>
      </c>
      <c r="P814" s="24">
        <f>K814*$Q$7</f>
        <v>1.2869999999999999E-2</v>
      </c>
      <c r="Q814" s="24"/>
      <c r="R814" s="24">
        <f>I814*$T$7</f>
        <v>0.48620000000000008</v>
      </c>
      <c r="S814" s="26">
        <f>K814*$T$7</f>
        <v>0.29172000000000003</v>
      </c>
      <c r="T814" s="44"/>
      <c r="U814" s="27">
        <f>I814*$W$7</f>
        <v>1.4300000000000003E-4</v>
      </c>
      <c r="V814" s="27">
        <f>K814*$W$7</f>
        <v>8.5799999999999998E-5</v>
      </c>
      <c r="W814" s="44"/>
      <c r="X814" s="24">
        <f>I814*$Z$7</f>
        <v>1.088802</v>
      </c>
      <c r="Y814" s="24">
        <f>K814*$Z$7</f>
        <v>0.65328120000000001</v>
      </c>
      <c r="Z814" s="44"/>
      <c r="AA814" s="24">
        <f>I814+O814+R814+U814+X814</f>
        <v>3.0265950000000004</v>
      </c>
      <c r="AB814" s="24">
        <f>K814+P814+S814+V814+Y814</f>
        <v>1.815957</v>
      </c>
      <c r="AC814" s="24">
        <f>AA814*$AE$7</f>
        <v>0.90797850000000002</v>
      </c>
      <c r="AD814" s="24">
        <f>AB814*$AE$7</f>
        <v>0.54478709999999997</v>
      </c>
      <c r="AE814" s="44"/>
      <c r="AF814" s="24">
        <f>(AA814+AC814)*$AH$7</f>
        <v>0.11803720500000001</v>
      </c>
      <c r="AG814" s="24">
        <f>(AB814+AD814)*$AH$7</f>
        <v>7.0822322999999993E-2</v>
      </c>
      <c r="AH814" s="44"/>
      <c r="AI814" s="116">
        <v>4.25</v>
      </c>
      <c r="AJ814" s="117">
        <v>2.5499999999999998</v>
      </c>
      <c r="AK814" s="117">
        <f t="shared" si="310"/>
        <v>4.4625000000000004</v>
      </c>
      <c r="AL814" s="117">
        <f t="shared" ref="AL814:AL822" si="316">AJ814*$AL$9</f>
        <v>2.6774999999999998</v>
      </c>
      <c r="AM814" s="116">
        <f t="shared" si="314"/>
        <v>0.89250000000000007</v>
      </c>
      <c r="AN814" s="117">
        <f t="shared" si="314"/>
        <v>0.53549999999999998</v>
      </c>
      <c r="AO814" s="146"/>
      <c r="AP814" s="116">
        <f t="shared" si="315"/>
        <v>5.3550000000000004</v>
      </c>
      <c r="AQ814" s="117">
        <f t="shared" si="315"/>
        <v>3.2129999999999996</v>
      </c>
    </row>
    <row r="815" spans="1:43" ht="51.75" hidden="1" customHeight="1">
      <c r="A815" s="187"/>
      <c r="B815" s="182"/>
      <c r="C815" s="189"/>
      <c r="D815" s="31" t="s">
        <v>49</v>
      </c>
      <c r="E815" s="22">
        <v>20</v>
      </c>
      <c r="F815" s="22">
        <v>12</v>
      </c>
      <c r="G815" s="24">
        <f>$G$584</f>
        <v>4.1000000000000002E-2</v>
      </c>
      <c r="H815" s="24">
        <f t="shared" si="306"/>
        <v>0.82000000000000006</v>
      </c>
      <c r="I815" s="25"/>
      <c r="J815" s="24">
        <f t="shared" si="309"/>
        <v>0.49199999999999999</v>
      </c>
      <c r="K815" s="25"/>
      <c r="L815" s="24"/>
      <c r="M815" s="24"/>
      <c r="N815" s="24"/>
      <c r="O815" s="24"/>
      <c r="P815" s="24"/>
      <c r="Q815" s="24"/>
      <c r="R815" s="24"/>
      <c r="S815" s="26"/>
      <c r="T815" s="44"/>
      <c r="U815" s="27"/>
      <c r="V815" s="27"/>
      <c r="W815" s="44"/>
      <c r="X815" s="24"/>
      <c r="Y815" s="24"/>
      <c r="Z815" s="44"/>
      <c r="AA815" s="24"/>
      <c r="AB815" s="24"/>
      <c r="AC815" s="24"/>
      <c r="AD815" s="24"/>
      <c r="AE815" s="44"/>
      <c r="AF815" s="24"/>
      <c r="AG815" s="24"/>
      <c r="AH815" s="44"/>
      <c r="AI815" s="116"/>
      <c r="AJ815" s="117"/>
      <c r="AK815" s="117"/>
      <c r="AL815" s="117">
        <f t="shared" si="316"/>
        <v>0</v>
      </c>
      <c r="AM815" s="116">
        <f t="shared" si="314"/>
        <v>0</v>
      </c>
      <c r="AN815" s="117">
        <f t="shared" si="314"/>
        <v>0</v>
      </c>
      <c r="AO815" s="146"/>
      <c r="AP815" s="116">
        <f t="shared" si="315"/>
        <v>0</v>
      </c>
      <c r="AQ815" s="117">
        <f t="shared" si="315"/>
        <v>0</v>
      </c>
    </row>
    <row r="816" spans="1:43" ht="31.5" customHeight="1">
      <c r="A816" s="186" t="s">
        <v>1024</v>
      </c>
      <c r="B816" s="181" t="s">
        <v>1025</v>
      </c>
      <c r="C816" s="188" t="s">
        <v>178</v>
      </c>
      <c r="D816" s="31" t="s">
        <v>793</v>
      </c>
      <c r="E816" s="22">
        <v>10</v>
      </c>
      <c r="F816" s="22">
        <v>6</v>
      </c>
      <c r="G816" s="24">
        <f>$G$585</f>
        <v>6.0999999999999999E-2</v>
      </c>
      <c r="H816" s="24">
        <f t="shared" si="306"/>
        <v>0.61</v>
      </c>
      <c r="I816" s="25">
        <f>H816+H817</f>
        <v>1.4300000000000002</v>
      </c>
      <c r="J816" s="24">
        <f t="shared" si="309"/>
        <v>0.36599999999999999</v>
      </c>
      <c r="K816" s="25">
        <f>J816+J817</f>
        <v>0.85799999999999998</v>
      </c>
      <c r="L816" s="24"/>
      <c r="M816" s="24"/>
      <c r="N816" s="24"/>
      <c r="O816" s="24">
        <f>I816*$Q$7</f>
        <v>2.145E-2</v>
      </c>
      <c r="P816" s="24">
        <f>K816*$Q$7</f>
        <v>1.2869999999999999E-2</v>
      </c>
      <c r="Q816" s="24"/>
      <c r="R816" s="24">
        <f>I816*$T$7</f>
        <v>0.48620000000000008</v>
      </c>
      <c r="S816" s="26">
        <f>K816*$T$7</f>
        <v>0.29172000000000003</v>
      </c>
      <c r="T816" s="44"/>
      <c r="U816" s="27">
        <f>I816*$W$7</f>
        <v>1.4300000000000003E-4</v>
      </c>
      <c r="V816" s="27">
        <f>K816*$W$7</f>
        <v>8.5799999999999998E-5</v>
      </c>
      <c r="W816" s="44"/>
      <c r="X816" s="24">
        <f>I816*$Z$7</f>
        <v>1.088802</v>
      </c>
      <c r="Y816" s="24">
        <f>K816*$Z$7</f>
        <v>0.65328120000000001</v>
      </c>
      <c r="Z816" s="44"/>
      <c r="AA816" s="24">
        <f>I816+O816+R816+U816+X816</f>
        <v>3.0265950000000004</v>
      </c>
      <c r="AB816" s="24">
        <f>K816+P816+S816+V816+Y816</f>
        <v>1.815957</v>
      </c>
      <c r="AC816" s="24">
        <f>AA816*$AE$7</f>
        <v>0.90797850000000002</v>
      </c>
      <c r="AD816" s="24">
        <f>AB816*$AE$7</f>
        <v>0.54478709999999997</v>
      </c>
      <c r="AE816" s="44"/>
      <c r="AF816" s="24">
        <f>(AA816+AC816)*$AH$7</f>
        <v>0.11803720500000001</v>
      </c>
      <c r="AG816" s="24">
        <f>(AB816+AD816)*$AH$7</f>
        <v>7.0822322999999993E-2</v>
      </c>
      <c r="AH816" s="44"/>
      <c r="AI816" s="116">
        <v>4.25</v>
      </c>
      <c r="AJ816" s="117">
        <v>2.5499999999999998</v>
      </c>
      <c r="AK816" s="117">
        <f t="shared" ref="AK816:AK826" si="317">AI816*$AK$9</f>
        <v>4.4625000000000004</v>
      </c>
      <c r="AL816" s="117">
        <f t="shared" si="316"/>
        <v>2.6774999999999998</v>
      </c>
      <c r="AM816" s="116">
        <f t="shared" si="314"/>
        <v>0.89250000000000007</v>
      </c>
      <c r="AN816" s="117">
        <f t="shared" si="314"/>
        <v>0.53549999999999998</v>
      </c>
      <c r="AO816" s="146"/>
      <c r="AP816" s="116">
        <f t="shared" si="315"/>
        <v>5.3550000000000004</v>
      </c>
      <c r="AQ816" s="117">
        <f t="shared" si="315"/>
        <v>3.2129999999999996</v>
      </c>
    </row>
    <row r="817" spans="1:43" ht="51.75" hidden="1" customHeight="1">
      <c r="A817" s="187"/>
      <c r="B817" s="182"/>
      <c r="C817" s="189"/>
      <c r="D817" s="31" t="s">
        <v>49</v>
      </c>
      <c r="E817" s="22">
        <v>20</v>
      </c>
      <c r="F817" s="22">
        <v>12</v>
      </c>
      <c r="G817" s="24">
        <f>$G$584</f>
        <v>4.1000000000000002E-2</v>
      </c>
      <c r="H817" s="24">
        <f t="shared" si="306"/>
        <v>0.82000000000000006</v>
      </c>
      <c r="I817" s="25"/>
      <c r="J817" s="24">
        <f t="shared" si="309"/>
        <v>0.49199999999999999</v>
      </c>
      <c r="K817" s="25"/>
      <c r="L817" s="24"/>
      <c r="M817" s="24"/>
      <c r="N817" s="24"/>
      <c r="O817" s="24"/>
      <c r="P817" s="24"/>
      <c r="Q817" s="24"/>
      <c r="R817" s="24"/>
      <c r="S817" s="26"/>
      <c r="T817" s="44"/>
      <c r="U817" s="27"/>
      <c r="V817" s="27"/>
      <c r="W817" s="44"/>
      <c r="X817" s="24"/>
      <c r="Y817" s="24"/>
      <c r="Z817" s="44"/>
      <c r="AA817" s="24"/>
      <c r="AB817" s="24"/>
      <c r="AC817" s="24"/>
      <c r="AD817" s="24"/>
      <c r="AE817" s="44"/>
      <c r="AF817" s="24"/>
      <c r="AG817" s="24"/>
      <c r="AH817" s="44"/>
      <c r="AI817" s="116"/>
      <c r="AJ817" s="117"/>
      <c r="AK817" s="117">
        <f t="shared" si="317"/>
        <v>0</v>
      </c>
      <c r="AL817" s="117">
        <f t="shared" si="316"/>
        <v>0</v>
      </c>
      <c r="AM817" s="116">
        <f t="shared" si="314"/>
        <v>0</v>
      </c>
      <c r="AN817" s="117">
        <f t="shared" si="314"/>
        <v>0</v>
      </c>
      <c r="AO817" s="146"/>
      <c r="AP817" s="116">
        <f t="shared" si="315"/>
        <v>0</v>
      </c>
      <c r="AQ817" s="117">
        <f t="shared" si="315"/>
        <v>0</v>
      </c>
    </row>
    <row r="818" spans="1:43" ht="39">
      <c r="A818" s="186" t="s">
        <v>1026</v>
      </c>
      <c r="B818" s="181" t="s">
        <v>1027</v>
      </c>
      <c r="C818" s="188" t="s">
        <v>178</v>
      </c>
      <c r="D818" s="31" t="s">
        <v>793</v>
      </c>
      <c r="E818" s="22">
        <v>10</v>
      </c>
      <c r="F818" s="22">
        <v>6</v>
      </c>
      <c r="G818" s="24">
        <f>$G$585</f>
        <v>6.0999999999999999E-2</v>
      </c>
      <c r="H818" s="24">
        <f t="shared" si="306"/>
        <v>0.61</v>
      </c>
      <c r="I818" s="25">
        <f>H818+H819</f>
        <v>1.4300000000000002</v>
      </c>
      <c r="J818" s="24">
        <f t="shared" si="309"/>
        <v>0.36599999999999999</v>
      </c>
      <c r="K818" s="25">
        <f>J818+J819</f>
        <v>0.85799999999999998</v>
      </c>
      <c r="L818" s="24"/>
      <c r="M818" s="24"/>
      <c r="N818" s="24"/>
      <c r="O818" s="24">
        <f>I818*$Q$7</f>
        <v>2.145E-2</v>
      </c>
      <c r="P818" s="24">
        <f>K818*$Q$7</f>
        <v>1.2869999999999999E-2</v>
      </c>
      <c r="Q818" s="24"/>
      <c r="R818" s="24">
        <f>I818*$T$7</f>
        <v>0.48620000000000008</v>
      </c>
      <c r="S818" s="26">
        <f>K818*$T$7</f>
        <v>0.29172000000000003</v>
      </c>
      <c r="T818" s="44"/>
      <c r="U818" s="27">
        <f>I818*$W$7</f>
        <v>1.4300000000000003E-4</v>
      </c>
      <c r="V818" s="27">
        <f>K818*$W$7</f>
        <v>8.5799999999999998E-5</v>
      </c>
      <c r="W818" s="44"/>
      <c r="X818" s="24">
        <f>I818*$Z$7</f>
        <v>1.088802</v>
      </c>
      <c r="Y818" s="24">
        <f>K818*$Z$7</f>
        <v>0.65328120000000001</v>
      </c>
      <c r="Z818" s="44"/>
      <c r="AA818" s="24">
        <f>I818+O818+R818+U818+X818</f>
        <v>3.0265950000000004</v>
      </c>
      <c r="AB818" s="24">
        <f>K818+P818+S818+V818+Y818</f>
        <v>1.815957</v>
      </c>
      <c r="AC818" s="24">
        <f>AA818*$AE$7</f>
        <v>0.90797850000000002</v>
      </c>
      <c r="AD818" s="24">
        <f>AB818*$AE$7</f>
        <v>0.54478709999999997</v>
      </c>
      <c r="AE818" s="44"/>
      <c r="AF818" s="24">
        <f>(AA818+AC818)*$AH$7</f>
        <v>0.11803720500000001</v>
      </c>
      <c r="AG818" s="24">
        <f>(AB818+AD818)*$AH$7</f>
        <v>7.0822322999999993E-2</v>
      </c>
      <c r="AH818" s="44"/>
      <c r="AI818" s="116">
        <v>4.25</v>
      </c>
      <c r="AJ818" s="117">
        <v>2.5499999999999998</v>
      </c>
      <c r="AK818" s="117">
        <f t="shared" si="317"/>
        <v>4.4625000000000004</v>
      </c>
      <c r="AL818" s="117">
        <f t="shared" si="316"/>
        <v>2.6774999999999998</v>
      </c>
      <c r="AM818" s="116">
        <f t="shared" si="314"/>
        <v>0.89250000000000007</v>
      </c>
      <c r="AN818" s="117">
        <f t="shared" si="314"/>
        <v>0.53549999999999998</v>
      </c>
      <c r="AO818" s="146"/>
      <c r="AP818" s="116">
        <f t="shared" si="315"/>
        <v>5.3550000000000004</v>
      </c>
      <c r="AQ818" s="117">
        <f t="shared" si="315"/>
        <v>3.2129999999999996</v>
      </c>
    </row>
    <row r="819" spans="1:43" ht="0.75" customHeight="1">
      <c r="A819" s="187"/>
      <c r="B819" s="182"/>
      <c r="C819" s="189"/>
      <c r="D819" s="31" t="s">
        <v>49</v>
      </c>
      <c r="E819" s="22">
        <v>20</v>
      </c>
      <c r="F819" s="22">
        <v>12</v>
      </c>
      <c r="G819" s="24">
        <f>$G$584</f>
        <v>4.1000000000000002E-2</v>
      </c>
      <c r="H819" s="24">
        <f t="shared" si="306"/>
        <v>0.82000000000000006</v>
      </c>
      <c r="I819" s="25"/>
      <c r="J819" s="24">
        <f t="shared" si="309"/>
        <v>0.49199999999999999</v>
      </c>
      <c r="K819" s="25"/>
      <c r="L819" s="24"/>
      <c r="M819" s="24"/>
      <c r="N819" s="24"/>
      <c r="O819" s="24"/>
      <c r="P819" s="24"/>
      <c r="Q819" s="24"/>
      <c r="R819" s="24"/>
      <c r="S819" s="26"/>
      <c r="T819" s="44"/>
      <c r="U819" s="27"/>
      <c r="V819" s="27"/>
      <c r="W819" s="44"/>
      <c r="X819" s="24"/>
      <c r="Y819" s="24"/>
      <c r="Z819" s="44"/>
      <c r="AA819" s="24"/>
      <c r="AB819" s="24"/>
      <c r="AC819" s="24"/>
      <c r="AD819" s="24"/>
      <c r="AE819" s="44"/>
      <c r="AF819" s="24"/>
      <c r="AG819" s="24"/>
      <c r="AH819" s="44"/>
      <c r="AI819" s="116"/>
      <c r="AJ819" s="117"/>
      <c r="AK819" s="117">
        <f t="shared" si="317"/>
        <v>0</v>
      </c>
      <c r="AL819" s="117">
        <f t="shared" si="316"/>
        <v>0</v>
      </c>
      <c r="AM819" s="116">
        <f t="shared" si="314"/>
        <v>0</v>
      </c>
      <c r="AN819" s="117">
        <f t="shared" si="314"/>
        <v>0</v>
      </c>
      <c r="AO819" s="146"/>
      <c r="AP819" s="116">
        <f t="shared" si="315"/>
        <v>0</v>
      </c>
      <c r="AQ819" s="117">
        <f t="shared" si="315"/>
        <v>0</v>
      </c>
    </row>
    <row r="820" spans="1:43" ht="35.25" customHeight="1">
      <c r="A820" s="186" t="s">
        <v>1028</v>
      </c>
      <c r="B820" s="181" t="s">
        <v>1029</v>
      </c>
      <c r="C820" s="188" t="s">
        <v>178</v>
      </c>
      <c r="D820" s="31" t="s">
        <v>793</v>
      </c>
      <c r="E820" s="22">
        <v>10</v>
      </c>
      <c r="F820" s="22">
        <v>6</v>
      </c>
      <c r="G820" s="24">
        <f>$G$585</f>
        <v>6.0999999999999999E-2</v>
      </c>
      <c r="H820" s="24">
        <f t="shared" si="306"/>
        <v>0.61</v>
      </c>
      <c r="I820" s="25">
        <f>H820+H821</f>
        <v>1.4300000000000002</v>
      </c>
      <c r="J820" s="24">
        <f t="shared" si="309"/>
        <v>0.36599999999999999</v>
      </c>
      <c r="K820" s="25">
        <f>J820+J821</f>
        <v>0.85799999999999998</v>
      </c>
      <c r="L820" s="24"/>
      <c r="M820" s="24"/>
      <c r="N820" s="24"/>
      <c r="O820" s="24">
        <f>I820*$Q$7</f>
        <v>2.145E-2</v>
      </c>
      <c r="P820" s="24">
        <f>K820*$Q$7</f>
        <v>1.2869999999999999E-2</v>
      </c>
      <c r="Q820" s="24"/>
      <c r="R820" s="24">
        <f>I820*$T$7</f>
        <v>0.48620000000000008</v>
      </c>
      <c r="S820" s="26">
        <f>K820*$T$7</f>
        <v>0.29172000000000003</v>
      </c>
      <c r="T820" s="44"/>
      <c r="U820" s="27">
        <f>I820*$W$7</f>
        <v>1.4300000000000003E-4</v>
      </c>
      <c r="V820" s="27">
        <f>K820*$W$7</f>
        <v>8.5799999999999998E-5</v>
      </c>
      <c r="W820" s="44"/>
      <c r="X820" s="24">
        <f>I820*$Z$7</f>
        <v>1.088802</v>
      </c>
      <c r="Y820" s="24">
        <f>K820*$Z$7</f>
        <v>0.65328120000000001</v>
      </c>
      <c r="Z820" s="44"/>
      <c r="AA820" s="24">
        <f>I820+O820+R820+U820+X820</f>
        <v>3.0265950000000004</v>
      </c>
      <c r="AB820" s="24">
        <f>K820+P820+S820+V820+Y820</f>
        <v>1.815957</v>
      </c>
      <c r="AC820" s="24">
        <f>AA820*$AE$7</f>
        <v>0.90797850000000002</v>
      </c>
      <c r="AD820" s="24">
        <f>AB820*$AE$7</f>
        <v>0.54478709999999997</v>
      </c>
      <c r="AE820" s="44"/>
      <c r="AF820" s="24">
        <f>(AA820+AC820)*$AH$7</f>
        <v>0.11803720500000001</v>
      </c>
      <c r="AG820" s="24">
        <f>(AB820+AD820)*$AH$7</f>
        <v>7.0822322999999993E-2</v>
      </c>
      <c r="AH820" s="44"/>
      <c r="AI820" s="116">
        <v>4.25</v>
      </c>
      <c r="AJ820" s="117">
        <v>2.5499999999999998</v>
      </c>
      <c r="AK820" s="117">
        <f t="shared" si="317"/>
        <v>4.4625000000000004</v>
      </c>
      <c r="AL820" s="117">
        <f t="shared" si="316"/>
        <v>2.6774999999999998</v>
      </c>
      <c r="AM820" s="116">
        <f t="shared" si="314"/>
        <v>0.89250000000000007</v>
      </c>
      <c r="AN820" s="117">
        <f t="shared" si="314"/>
        <v>0.53549999999999998</v>
      </c>
      <c r="AO820" s="146"/>
      <c r="AP820" s="116">
        <f t="shared" si="315"/>
        <v>5.3550000000000004</v>
      </c>
      <c r="AQ820" s="117">
        <f t="shared" si="315"/>
        <v>3.2129999999999996</v>
      </c>
    </row>
    <row r="821" spans="1:43" ht="51.75" hidden="1" customHeight="1">
      <c r="A821" s="187"/>
      <c r="B821" s="182"/>
      <c r="C821" s="189"/>
      <c r="D821" s="31" t="s">
        <v>49</v>
      </c>
      <c r="E821" s="22">
        <v>20</v>
      </c>
      <c r="F821" s="22">
        <v>12</v>
      </c>
      <c r="G821" s="24">
        <f>$G$584</f>
        <v>4.1000000000000002E-2</v>
      </c>
      <c r="H821" s="24">
        <f t="shared" si="306"/>
        <v>0.82000000000000006</v>
      </c>
      <c r="I821" s="25"/>
      <c r="J821" s="24">
        <f t="shared" si="309"/>
        <v>0.49199999999999999</v>
      </c>
      <c r="K821" s="25"/>
      <c r="L821" s="24"/>
      <c r="M821" s="24"/>
      <c r="N821" s="24"/>
      <c r="O821" s="24"/>
      <c r="P821" s="24"/>
      <c r="Q821" s="24"/>
      <c r="R821" s="24"/>
      <c r="S821" s="26"/>
      <c r="T821" s="44"/>
      <c r="U821" s="27"/>
      <c r="V821" s="27"/>
      <c r="W821" s="44"/>
      <c r="X821" s="24"/>
      <c r="Y821" s="24"/>
      <c r="Z821" s="44"/>
      <c r="AA821" s="24"/>
      <c r="AB821" s="24"/>
      <c r="AC821" s="24"/>
      <c r="AD821" s="24"/>
      <c r="AE821" s="44"/>
      <c r="AF821" s="24"/>
      <c r="AG821" s="24"/>
      <c r="AH821" s="44"/>
      <c r="AI821" s="116"/>
      <c r="AJ821" s="117"/>
      <c r="AK821" s="117">
        <f t="shared" si="317"/>
        <v>0</v>
      </c>
      <c r="AL821" s="117">
        <f t="shared" si="316"/>
        <v>0</v>
      </c>
      <c r="AM821" s="116">
        <f t="shared" si="314"/>
        <v>0</v>
      </c>
      <c r="AN821" s="117">
        <f t="shared" si="314"/>
        <v>0</v>
      </c>
      <c r="AO821" s="146"/>
      <c r="AP821" s="116">
        <f t="shared" si="315"/>
        <v>0</v>
      </c>
      <c r="AQ821" s="117">
        <f t="shared" si="315"/>
        <v>0</v>
      </c>
    </row>
    <row r="822" spans="1:43" ht="31.5" customHeight="1">
      <c r="A822" s="186" t="s">
        <v>1030</v>
      </c>
      <c r="B822" s="181" t="s">
        <v>1031</v>
      </c>
      <c r="C822" s="188" t="s">
        <v>178</v>
      </c>
      <c r="D822" s="31" t="s">
        <v>793</v>
      </c>
      <c r="E822" s="22">
        <v>10</v>
      </c>
      <c r="F822" s="22">
        <v>6</v>
      </c>
      <c r="G822" s="24">
        <f>$G$585</f>
        <v>6.0999999999999999E-2</v>
      </c>
      <c r="H822" s="24">
        <f t="shared" si="306"/>
        <v>0.61</v>
      </c>
      <c r="I822" s="25">
        <f>H822+H823</f>
        <v>1.4300000000000002</v>
      </c>
      <c r="J822" s="24">
        <f t="shared" si="309"/>
        <v>0.36599999999999999</v>
      </c>
      <c r="K822" s="25">
        <f>J822+J823</f>
        <v>0.85799999999999998</v>
      </c>
      <c r="L822" s="24"/>
      <c r="M822" s="24"/>
      <c r="N822" s="24"/>
      <c r="O822" s="24">
        <f>I822*$Q$7</f>
        <v>2.145E-2</v>
      </c>
      <c r="P822" s="24">
        <f>K822*$Q$7</f>
        <v>1.2869999999999999E-2</v>
      </c>
      <c r="Q822" s="24"/>
      <c r="R822" s="24">
        <f>I822*$T$7</f>
        <v>0.48620000000000008</v>
      </c>
      <c r="S822" s="26">
        <f>K822*$T$7</f>
        <v>0.29172000000000003</v>
      </c>
      <c r="T822" s="44"/>
      <c r="U822" s="27">
        <f>I822*$W$7</f>
        <v>1.4300000000000003E-4</v>
      </c>
      <c r="V822" s="27">
        <f>K822*$W$7</f>
        <v>8.5799999999999998E-5</v>
      </c>
      <c r="W822" s="44"/>
      <c r="X822" s="24">
        <f>I822*$Z$7</f>
        <v>1.088802</v>
      </c>
      <c r="Y822" s="24">
        <f>K822*$Z$7</f>
        <v>0.65328120000000001</v>
      </c>
      <c r="Z822" s="44"/>
      <c r="AA822" s="24">
        <f>I822+O822+R822+U822+X822</f>
        <v>3.0265950000000004</v>
      </c>
      <c r="AB822" s="24">
        <f>K822+P822+S822+V822+Y822</f>
        <v>1.815957</v>
      </c>
      <c r="AC822" s="24">
        <f>AA822*$AE$7</f>
        <v>0.90797850000000002</v>
      </c>
      <c r="AD822" s="24">
        <f>AB822*$AE$7</f>
        <v>0.54478709999999997</v>
      </c>
      <c r="AE822" s="44"/>
      <c r="AF822" s="24">
        <f>(AA822+AC822)*$AH$7</f>
        <v>0.11803720500000001</v>
      </c>
      <c r="AG822" s="24">
        <f>(AB822+AD822)*$AH$7</f>
        <v>7.0822322999999993E-2</v>
      </c>
      <c r="AH822" s="44"/>
      <c r="AI822" s="116">
        <v>4.25</v>
      </c>
      <c r="AJ822" s="117">
        <v>2.5499999999999998</v>
      </c>
      <c r="AK822" s="117">
        <f t="shared" si="317"/>
        <v>4.4625000000000004</v>
      </c>
      <c r="AL822" s="117">
        <f t="shared" si="316"/>
        <v>2.6774999999999998</v>
      </c>
      <c r="AM822" s="116">
        <f t="shared" si="314"/>
        <v>0.89250000000000007</v>
      </c>
      <c r="AN822" s="117">
        <f t="shared" si="314"/>
        <v>0.53549999999999998</v>
      </c>
      <c r="AO822" s="146"/>
      <c r="AP822" s="116">
        <f t="shared" si="315"/>
        <v>5.3550000000000004</v>
      </c>
      <c r="AQ822" s="117">
        <f t="shared" si="315"/>
        <v>3.2129999999999996</v>
      </c>
    </row>
    <row r="823" spans="1:43" ht="51.75" hidden="1" customHeight="1">
      <c r="A823" s="187"/>
      <c r="B823" s="182"/>
      <c r="C823" s="189"/>
      <c r="D823" s="31" t="s">
        <v>49</v>
      </c>
      <c r="E823" s="22">
        <v>20</v>
      </c>
      <c r="F823" s="22">
        <v>12</v>
      </c>
      <c r="G823" s="24">
        <f>$G$584</f>
        <v>4.1000000000000002E-2</v>
      </c>
      <c r="H823" s="24">
        <f t="shared" si="306"/>
        <v>0.82000000000000006</v>
      </c>
      <c r="I823" s="25"/>
      <c r="J823" s="24">
        <f t="shared" si="309"/>
        <v>0.49199999999999999</v>
      </c>
      <c r="K823" s="25"/>
      <c r="L823" s="24"/>
      <c r="M823" s="24"/>
      <c r="N823" s="24"/>
      <c r="O823" s="24"/>
      <c r="P823" s="24"/>
      <c r="Q823" s="24"/>
      <c r="R823" s="24"/>
      <c r="S823" s="26"/>
      <c r="T823" s="44"/>
      <c r="U823" s="27"/>
      <c r="V823" s="27"/>
      <c r="W823" s="44"/>
      <c r="X823" s="24"/>
      <c r="Y823" s="24"/>
      <c r="Z823" s="44"/>
      <c r="AA823" s="24"/>
      <c r="AB823" s="24"/>
      <c r="AC823" s="24"/>
      <c r="AD823" s="24"/>
      <c r="AE823" s="44"/>
      <c r="AF823" s="24"/>
      <c r="AG823" s="24"/>
      <c r="AH823" s="44"/>
      <c r="AI823" s="116"/>
      <c r="AJ823" s="117"/>
      <c r="AK823" s="117">
        <f t="shared" si="317"/>
        <v>0</v>
      </c>
      <c r="AL823" s="117"/>
      <c r="AM823" s="116">
        <f t="shared" si="314"/>
        <v>0</v>
      </c>
      <c r="AN823" s="117"/>
      <c r="AO823" s="146"/>
      <c r="AP823" s="116">
        <f t="shared" si="315"/>
        <v>0</v>
      </c>
      <c r="AQ823" s="117">
        <f t="shared" si="315"/>
        <v>0</v>
      </c>
    </row>
    <row r="824" spans="1:43" ht="39.75" customHeight="1">
      <c r="A824" s="186" t="s">
        <v>1032</v>
      </c>
      <c r="B824" s="181" t="s">
        <v>1033</v>
      </c>
      <c r="C824" s="188" t="s">
        <v>178</v>
      </c>
      <c r="D824" s="31" t="s">
        <v>793</v>
      </c>
      <c r="E824" s="22">
        <v>15</v>
      </c>
      <c r="F824" s="22">
        <v>9</v>
      </c>
      <c r="G824" s="24">
        <f>$G$585</f>
        <v>6.0999999999999999E-2</v>
      </c>
      <c r="H824" s="24">
        <f t="shared" si="306"/>
        <v>0.91500000000000004</v>
      </c>
      <c r="I824" s="25">
        <f>H824+H825</f>
        <v>2.76</v>
      </c>
      <c r="J824" s="24">
        <f t="shared" si="309"/>
        <v>0.54899999999999993</v>
      </c>
      <c r="K824" s="25">
        <f>J824+J825</f>
        <v>1.6559999999999999</v>
      </c>
      <c r="L824" s="24"/>
      <c r="M824" s="24"/>
      <c r="N824" s="24"/>
      <c r="O824" s="24">
        <f>I824*$Q$7</f>
        <v>4.1399999999999992E-2</v>
      </c>
      <c r="P824" s="24">
        <f>K824*$Q$7</f>
        <v>2.4839999999999997E-2</v>
      </c>
      <c r="Q824" s="24"/>
      <c r="R824" s="24">
        <f>I824*$T$7</f>
        <v>0.93840000000000001</v>
      </c>
      <c r="S824" s="26">
        <f>K824*$T$7</f>
        <v>0.56303999999999998</v>
      </c>
      <c r="T824" s="44"/>
      <c r="U824" s="27">
        <f>I824*$W$7</f>
        <v>2.7599999999999999E-4</v>
      </c>
      <c r="V824" s="27">
        <f>K824*$W$7</f>
        <v>1.6559999999999999E-4</v>
      </c>
      <c r="W824" s="44"/>
      <c r="X824" s="24">
        <f>I824*$Z$7</f>
        <v>2.1014639999999996</v>
      </c>
      <c r="Y824" s="24">
        <f>K824*$Z$7</f>
        <v>1.2608784</v>
      </c>
      <c r="Z824" s="44"/>
      <c r="AA824" s="24">
        <f>I824+O824+R824+U824+X824</f>
        <v>5.8415399999999993</v>
      </c>
      <c r="AB824" s="24">
        <f>K824+P824+S824+V824+Y824</f>
        <v>3.5049239999999999</v>
      </c>
      <c r="AC824" s="24">
        <f>AA824*$AE$7</f>
        <v>1.7524619999999997</v>
      </c>
      <c r="AD824" s="24">
        <f>AB824*$AE$7</f>
        <v>1.0514771999999999</v>
      </c>
      <c r="AE824" s="44"/>
      <c r="AF824" s="24">
        <f>(AA824+AC824)*$AH$7</f>
        <v>0.22782005999999996</v>
      </c>
      <c r="AG824" s="24">
        <f>(AB824+AD824)*$AH$7</f>
        <v>0.13669203599999999</v>
      </c>
      <c r="AH824" s="44"/>
      <c r="AI824" s="116">
        <v>8.2100000000000009</v>
      </c>
      <c r="AJ824" s="117">
        <v>4.92</v>
      </c>
      <c r="AK824" s="117">
        <f t="shared" si="317"/>
        <v>8.6205000000000016</v>
      </c>
      <c r="AL824" s="117">
        <f>AJ824*$AL$9</f>
        <v>5.1660000000000004</v>
      </c>
      <c r="AM824" s="116">
        <f t="shared" si="314"/>
        <v>1.7241000000000004</v>
      </c>
      <c r="AN824" s="117">
        <f>AL824*$AO$7</f>
        <v>1.0332000000000001</v>
      </c>
      <c r="AO824" s="146"/>
      <c r="AP824" s="116">
        <f t="shared" si="315"/>
        <v>10.344600000000002</v>
      </c>
      <c r="AQ824" s="117">
        <f t="shared" si="315"/>
        <v>6.1992000000000003</v>
      </c>
    </row>
    <row r="825" spans="1:43" ht="51.75" hidden="1" customHeight="1">
      <c r="A825" s="187"/>
      <c r="B825" s="182"/>
      <c r="C825" s="189"/>
      <c r="D825" s="31" t="s">
        <v>49</v>
      </c>
      <c r="E825" s="22">
        <v>45</v>
      </c>
      <c r="F825" s="22">
        <v>27</v>
      </c>
      <c r="G825" s="24">
        <f>$G$584</f>
        <v>4.1000000000000002E-2</v>
      </c>
      <c r="H825" s="24">
        <f t="shared" si="306"/>
        <v>1.845</v>
      </c>
      <c r="I825" s="25"/>
      <c r="J825" s="24">
        <f t="shared" si="309"/>
        <v>1.107</v>
      </c>
      <c r="K825" s="25"/>
      <c r="L825" s="24"/>
      <c r="M825" s="24"/>
      <c r="N825" s="24"/>
      <c r="O825" s="24"/>
      <c r="P825" s="24"/>
      <c r="Q825" s="24"/>
      <c r="R825" s="24"/>
      <c r="S825" s="26"/>
      <c r="T825" s="44"/>
      <c r="U825" s="27"/>
      <c r="V825" s="27"/>
      <c r="W825" s="44"/>
      <c r="X825" s="24"/>
      <c r="Y825" s="24"/>
      <c r="Z825" s="44"/>
      <c r="AA825" s="24"/>
      <c r="AB825" s="24"/>
      <c r="AC825" s="24"/>
      <c r="AD825" s="24"/>
      <c r="AE825" s="44"/>
      <c r="AF825" s="24"/>
      <c r="AG825" s="24"/>
      <c r="AH825" s="44"/>
      <c r="AI825" s="116"/>
      <c r="AJ825" s="117"/>
      <c r="AK825" s="117">
        <f t="shared" si="317"/>
        <v>0</v>
      </c>
      <c r="AL825" s="117">
        <f>AJ825*$AL$9</f>
        <v>0</v>
      </c>
      <c r="AM825" s="116"/>
      <c r="AN825" s="117">
        <f>AL825*$AO$7</f>
        <v>0</v>
      </c>
      <c r="AO825" s="146"/>
      <c r="AP825" s="116">
        <f t="shared" si="315"/>
        <v>0</v>
      </c>
      <c r="AQ825" s="117">
        <f t="shared" si="315"/>
        <v>0</v>
      </c>
    </row>
    <row r="826" spans="1:43" ht="37.5" customHeight="1">
      <c r="A826" s="186" t="s">
        <v>1034</v>
      </c>
      <c r="B826" s="181" t="s">
        <v>1035</v>
      </c>
      <c r="C826" s="188" t="s">
        <v>178</v>
      </c>
      <c r="D826" s="31" t="s">
        <v>793</v>
      </c>
      <c r="E826" s="22">
        <v>8</v>
      </c>
      <c r="F826" s="22">
        <v>5</v>
      </c>
      <c r="G826" s="24">
        <f>$G$585</f>
        <v>6.0999999999999999E-2</v>
      </c>
      <c r="H826" s="24">
        <f t="shared" si="306"/>
        <v>0.48799999999999999</v>
      </c>
      <c r="I826" s="25">
        <f>H826+H827</f>
        <v>1.5130000000000001</v>
      </c>
      <c r="J826" s="24">
        <f t="shared" si="309"/>
        <v>0.30499999999999999</v>
      </c>
      <c r="K826" s="25">
        <f>J826+J827</f>
        <v>0.91999999999999993</v>
      </c>
      <c r="L826" s="24"/>
      <c r="M826" s="24"/>
      <c r="N826" s="24"/>
      <c r="O826" s="24">
        <f>I826*$Q$7</f>
        <v>2.2695E-2</v>
      </c>
      <c r="P826" s="24">
        <f>K826*$Q$7</f>
        <v>1.3799999999999998E-2</v>
      </c>
      <c r="Q826" s="24"/>
      <c r="R826" s="24">
        <f>I826*$T$7</f>
        <v>0.5144200000000001</v>
      </c>
      <c r="S826" s="26">
        <f>K826*$T$7</f>
        <v>0.31280000000000002</v>
      </c>
      <c r="T826" s="44"/>
      <c r="U826" s="27">
        <f>I826*$W$7</f>
        <v>1.5130000000000002E-4</v>
      </c>
      <c r="V826" s="27">
        <f>K826*$W$7</f>
        <v>9.2E-5</v>
      </c>
      <c r="W826" s="44"/>
      <c r="X826" s="24">
        <f>I826*$Z$7</f>
        <v>1.1519982</v>
      </c>
      <c r="Y826" s="24">
        <f>K826*$Z$7</f>
        <v>0.70048799999999989</v>
      </c>
      <c r="Z826" s="44"/>
      <c r="AA826" s="24">
        <f>I826+O826+R826+U826+X826</f>
        <v>3.2022645000000001</v>
      </c>
      <c r="AB826" s="24">
        <f>K826+P826+S826+V826+Y826</f>
        <v>1.9471799999999999</v>
      </c>
      <c r="AC826" s="24">
        <f>AA826*$AE$7</f>
        <v>0.96067934999999993</v>
      </c>
      <c r="AD826" s="24">
        <f>AB826*$AE$7</f>
        <v>0.58415399999999995</v>
      </c>
      <c r="AE826" s="44"/>
      <c r="AF826" s="24">
        <f>(AA826+AC826)*$AH$7</f>
        <v>0.12488831549999999</v>
      </c>
      <c r="AG826" s="24">
        <f>(AB826+AD826)*$AH$7</f>
        <v>7.5940019999999983E-2</v>
      </c>
      <c r="AH826" s="44"/>
      <c r="AI826" s="116">
        <v>4.5</v>
      </c>
      <c r="AJ826" s="117">
        <v>2.74</v>
      </c>
      <c r="AK826" s="117">
        <f t="shared" si="317"/>
        <v>4.7250000000000005</v>
      </c>
      <c r="AL826" s="117">
        <f>AJ826*$AL$9</f>
        <v>2.8770000000000002</v>
      </c>
      <c r="AM826" s="116">
        <f>AK826*$AO$7</f>
        <v>0.94500000000000017</v>
      </c>
      <c r="AN826" s="117">
        <f>AL826*$AO$7</f>
        <v>0.57540000000000002</v>
      </c>
      <c r="AO826" s="146"/>
      <c r="AP826" s="116">
        <f t="shared" si="315"/>
        <v>5.6700000000000008</v>
      </c>
      <c r="AQ826" s="117">
        <f t="shared" si="315"/>
        <v>3.4524000000000004</v>
      </c>
    </row>
    <row r="827" spans="1:43" ht="51.75" hidden="1" customHeight="1">
      <c r="A827" s="187"/>
      <c r="B827" s="182"/>
      <c r="C827" s="189"/>
      <c r="D827" s="31" t="s">
        <v>49</v>
      </c>
      <c r="E827" s="22">
        <v>25</v>
      </c>
      <c r="F827" s="22">
        <v>15</v>
      </c>
      <c r="G827" s="24">
        <f>$G$584</f>
        <v>4.1000000000000002E-2</v>
      </c>
      <c r="H827" s="24">
        <f t="shared" si="306"/>
        <v>1.0250000000000001</v>
      </c>
      <c r="I827" s="25"/>
      <c r="J827" s="24">
        <f t="shared" si="309"/>
        <v>0.61499999999999999</v>
      </c>
      <c r="K827" s="25"/>
      <c r="L827" s="24"/>
      <c r="M827" s="24"/>
      <c r="N827" s="24"/>
      <c r="O827" s="24"/>
      <c r="P827" s="24"/>
      <c r="Q827" s="24"/>
      <c r="R827" s="24"/>
      <c r="S827" s="26"/>
      <c r="T827" s="44"/>
      <c r="U827" s="27"/>
      <c r="V827" s="27"/>
      <c r="W827" s="44"/>
      <c r="X827" s="24"/>
      <c r="Y827" s="24"/>
      <c r="Z827" s="44"/>
      <c r="AA827" s="24"/>
      <c r="AB827" s="24"/>
      <c r="AC827" s="24"/>
      <c r="AD827" s="24"/>
      <c r="AE827" s="44"/>
      <c r="AF827" s="24"/>
      <c r="AG827" s="24"/>
      <c r="AH827" s="44"/>
      <c r="AI827" s="116"/>
      <c r="AJ827" s="117"/>
      <c r="AK827" s="117"/>
      <c r="AL827" s="117"/>
      <c r="AM827" s="116"/>
      <c r="AN827" s="117"/>
      <c r="AO827" s="146"/>
      <c r="AP827" s="116"/>
      <c r="AQ827" s="117"/>
    </row>
    <row r="828" spans="1:43" s="128" customFormat="1" ht="25.5">
      <c r="A828" s="129" t="s">
        <v>1036</v>
      </c>
      <c r="B828" s="60" t="s">
        <v>1037</v>
      </c>
      <c r="C828" s="124"/>
      <c r="D828" s="50"/>
      <c r="E828" s="51"/>
      <c r="F828" s="51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3"/>
      <c r="T828" s="54"/>
      <c r="U828" s="55"/>
      <c r="V828" s="55"/>
      <c r="W828" s="54"/>
      <c r="X828" s="52"/>
      <c r="Y828" s="52"/>
      <c r="Z828" s="54"/>
      <c r="AA828" s="52"/>
      <c r="AB828" s="52"/>
      <c r="AC828" s="52"/>
      <c r="AD828" s="52"/>
      <c r="AE828" s="54"/>
      <c r="AF828" s="52"/>
      <c r="AG828" s="52"/>
      <c r="AH828" s="54"/>
      <c r="AI828" s="125"/>
      <c r="AJ828" s="126"/>
      <c r="AK828" s="126"/>
      <c r="AL828" s="126"/>
      <c r="AM828" s="125"/>
      <c r="AN828" s="126"/>
      <c r="AO828" s="127"/>
      <c r="AP828" s="125"/>
      <c r="AQ828" s="126"/>
    </row>
    <row r="829" spans="1:43" ht="25.5">
      <c r="A829" s="114" t="s">
        <v>1038</v>
      </c>
      <c r="B829" s="30" t="s">
        <v>1039</v>
      </c>
      <c r="C829" s="115"/>
      <c r="D829" s="31"/>
      <c r="E829" s="22"/>
      <c r="F829" s="22"/>
      <c r="G829" s="24"/>
      <c r="H829" s="24"/>
      <c r="I829" s="25"/>
      <c r="J829" s="24"/>
      <c r="K829" s="25"/>
      <c r="L829" s="24"/>
      <c r="M829" s="24"/>
      <c r="N829" s="24"/>
      <c r="O829" s="24"/>
      <c r="P829" s="24"/>
      <c r="Q829" s="24"/>
      <c r="R829" s="24"/>
      <c r="S829" s="26"/>
      <c r="T829" s="44"/>
      <c r="U829" s="27"/>
      <c r="V829" s="27"/>
      <c r="W829" s="44"/>
      <c r="X829" s="24"/>
      <c r="Y829" s="24"/>
      <c r="Z829" s="44"/>
      <c r="AA829" s="24"/>
      <c r="AB829" s="24"/>
      <c r="AC829" s="24"/>
      <c r="AD829" s="24"/>
      <c r="AE829" s="44"/>
      <c r="AF829" s="24"/>
      <c r="AG829" s="24"/>
      <c r="AH829" s="44"/>
      <c r="AI829" s="116"/>
      <c r="AJ829" s="117"/>
      <c r="AK829" s="117"/>
      <c r="AL829" s="117"/>
      <c r="AM829" s="116"/>
      <c r="AN829" s="117"/>
      <c r="AO829" s="146"/>
      <c r="AP829" s="116"/>
      <c r="AQ829" s="117"/>
    </row>
    <row r="830" spans="1:43" ht="56.25" customHeight="1">
      <c r="A830" s="114" t="s">
        <v>1040</v>
      </c>
      <c r="B830" s="30" t="s">
        <v>1041</v>
      </c>
      <c r="C830" s="115"/>
      <c r="D830" s="31"/>
      <c r="E830" s="22"/>
      <c r="F830" s="22"/>
      <c r="G830" s="24"/>
      <c r="H830" s="24"/>
      <c r="I830" s="25"/>
      <c r="J830" s="24"/>
      <c r="K830" s="25"/>
      <c r="L830" s="24"/>
      <c r="M830" s="24"/>
      <c r="N830" s="24"/>
      <c r="O830" s="24"/>
      <c r="P830" s="24"/>
      <c r="Q830" s="24"/>
      <c r="R830" s="24"/>
      <c r="S830" s="26"/>
      <c r="T830" s="44"/>
      <c r="U830" s="27"/>
      <c r="V830" s="27"/>
      <c r="W830" s="44"/>
      <c r="X830" s="24"/>
      <c r="Y830" s="24"/>
      <c r="Z830" s="44"/>
      <c r="AA830" s="24"/>
      <c r="AB830" s="24"/>
      <c r="AC830" s="24"/>
      <c r="AD830" s="24"/>
      <c r="AE830" s="44"/>
      <c r="AF830" s="24"/>
      <c r="AG830" s="24"/>
      <c r="AH830" s="44"/>
      <c r="AI830" s="116"/>
      <c r="AJ830" s="117"/>
      <c r="AK830" s="117"/>
      <c r="AL830" s="117"/>
      <c r="AM830" s="116"/>
      <c r="AN830" s="117"/>
      <c r="AO830" s="146"/>
      <c r="AP830" s="116"/>
      <c r="AQ830" s="117"/>
    </row>
    <row r="831" spans="1:43" ht="36.75" customHeight="1">
      <c r="A831" s="186" t="s">
        <v>1042</v>
      </c>
      <c r="B831" s="181" t="s">
        <v>1043</v>
      </c>
      <c r="C831" s="188" t="s">
        <v>178</v>
      </c>
      <c r="D831" s="31" t="s">
        <v>793</v>
      </c>
      <c r="E831" s="22">
        <v>5</v>
      </c>
      <c r="F831" s="22">
        <v>5</v>
      </c>
      <c r="G831" s="24">
        <f>$G$585</f>
        <v>6.0999999999999999E-2</v>
      </c>
      <c r="H831" s="24">
        <f t="shared" si="306"/>
        <v>0.30499999999999999</v>
      </c>
      <c r="I831" s="25">
        <f>H831+H832</f>
        <v>0.71500000000000008</v>
      </c>
      <c r="J831" s="24">
        <f t="shared" si="309"/>
        <v>0.30499999999999999</v>
      </c>
      <c r="K831" s="25">
        <f>J831+J832</f>
        <v>0.71500000000000008</v>
      </c>
      <c r="L831" s="24"/>
      <c r="M831" s="24"/>
      <c r="N831" s="24"/>
      <c r="O831" s="24">
        <f>I831*$Q$7</f>
        <v>1.0725E-2</v>
      </c>
      <c r="P831" s="24">
        <f>K831*$Q$7</f>
        <v>1.0725E-2</v>
      </c>
      <c r="Q831" s="24"/>
      <c r="R831" s="24">
        <f>I831*$T$7</f>
        <v>0.24310000000000004</v>
      </c>
      <c r="S831" s="26">
        <f>K831*$T$7</f>
        <v>0.24310000000000004</v>
      </c>
      <c r="T831" s="44"/>
      <c r="U831" s="27">
        <f>I831*$W$7</f>
        <v>7.1500000000000017E-5</v>
      </c>
      <c r="V831" s="27">
        <f>K831*$W$7</f>
        <v>7.1500000000000017E-5</v>
      </c>
      <c r="W831" s="44"/>
      <c r="X831" s="24">
        <f>I831*$Z$7</f>
        <v>0.54440100000000002</v>
      </c>
      <c r="Y831" s="24">
        <f>K831*$Z$7</f>
        <v>0.54440100000000002</v>
      </c>
      <c r="Z831" s="44"/>
      <c r="AA831" s="24">
        <f>I831+O831+R831+U831+X831</f>
        <v>1.5132975000000002</v>
      </c>
      <c r="AB831" s="24">
        <f>K831+P831+S831+V831+Y831</f>
        <v>1.5132975000000002</v>
      </c>
      <c r="AC831" s="24">
        <f>AA831*$AE$7</f>
        <v>0.45398925000000001</v>
      </c>
      <c r="AD831" s="24">
        <f>AB831*$AE$7</f>
        <v>0.45398925000000001</v>
      </c>
      <c r="AE831" s="44"/>
      <c r="AF831" s="24">
        <f>(AA831+AC831)*$AH$7</f>
        <v>5.9018602500000003E-2</v>
      </c>
      <c r="AG831" s="24">
        <f>(AB831+AD831)*$AH$7</f>
        <v>5.9018602500000003E-2</v>
      </c>
      <c r="AH831" s="44"/>
      <c r="AI831" s="116">
        <v>2.13</v>
      </c>
      <c r="AJ831" s="117">
        <v>2.13</v>
      </c>
      <c r="AK831" s="117">
        <f>AI831*$AK$9</f>
        <v>2.2364999999999999</v>
      </c>
      <c r="AL831" s="117">
        <f>AJ831*$AL$9</f>
        <v>2.2364999999999999</v>
      </c>
      <c r="AM831" s="116">
        <f>AK831*$AO$7</f>
        <v>0.44730000000000003</v>
      </c>
      <c r="AN831" s="117">
        <f>AL831*$AO$7</f>
        <v>0.44730000000000003</v>
      </c>
      <c r="AO831" s="146"/>
      <c r="AP831" s="116">
        <f>AK831+AM831</f>
        <v>2.6837999999999997</v>
      </c>
      <c r="AQ831" s="117">
        <f>AL831+AN831</f>
        <v>2.6837999999999997</v>
      </c>
    </row>
    <row r="832" spans="1:43" ht="0.75" customHeight="1">
      <c r="A832" s="187"/>
      <c r="B832" s="182"/>
      <c r="C832" s="189"/>
      <c r="D832" s="31" t="s">
        <v>49</v>
      </c>
      <c r="E832" s="22">
        <v>10</v>
      </c>
      <c r="F832" s="22">
        <v>10</v>
      </c>
      <c r="G832" s="24">
        <f>$G$584</f>
        <v>4.1000000000000002E-2</v>
      </c>
      <c r="H832" s="24">
        <f t="shared" si="306"/>
        <v>0.41000000000000003</v>
      </c>
      <c r="I832" s="25"/>
      <c r="J832" s="24">
        <f t="shared" si="309"/>
        <v>0.41000000000000003</v>
      </c>
      <c r="K832" s="25"/>
      <c r="L832" s="24"/>
      <c r="M832" s="24"/>
      <c r="N832" s="24"/>
      <c r="O832" s="24"/>
      <c r="P832" s="24"/>
      <c r="Q832" s="24"/>
      <c r="R832" s="24"/>
      <c r="S832" s="26"/>
      <c r="T832" s="44"/>
      <c r="U832" s="27"/>
      <c r="V832" s="27"/>
      <c r="W832" s="44"/>
      <c r="X832" s="24"/>
      <c r="Y832" s="24"/>
      <c r="Z832" s="44"/>
      <c r="AA832" s="24"/>
      <c r="AB832" s="24"/>
      <c r="AC832" s="24"/>
      <c r="AD832" s="24"/>
      <c r="AE832" s="44"/>
      <c r="AF832" s="24"/>
      <c r="AG832" s="24"/>
      <c r="AH832" s="44"/>
      <c r="AI832" s="116"/>
      <c r="AJ832" s="117"/>
      <c r="AK832" s="117"/>
      <c r="AL832" s="117"/>
      <c r="AM832" s="116"/>
      <c r="AN832" s="117"/>
      <c r="AO832" s="146"/>
      <c r="AP832" s="116"/>
      <c r="AQ832" s="117"/>
    </row>
    <row r="833" spans="1:43" ht="28.5" customHeight="1">
      <c r="A833" s="114" t="s">
        <v>1044</v>
      </c>
      <c r="B833" s="30" t="s">
        <v>1045</v>
      </c>
      <c r="C833" s="115"/>
      <c r="D833" s="31"/>
      <c r="E833" s="22"/>
      <c r="F833" s="22"/>
      <c r="G833" s="24"/>
      <c r="H833" s="24"/>
      <c r="I833" s="25"/>
      <c r="J833" s="24"/>
      <c r="K833" s="25"/>
      <c r="L833" s="24"/>
      <c r="M833" s="24"/>
      <c r="N833" s="24"/>
      <c r="O833" s="24"/>
      <c r="P833" s="24"/>
      <c r="Q833" s="24"/>
      <c r="R833" s="24"/>
      <c r="S833" s="26"/>
      <c r="T833" s="44"/>
      <c r="U833" s="27"/>
      <c r="V833" s="27"/>
      <c r="W833" s="44"/>
      <c r="X833" s="24"/>
      <c r="Y833" s="24"/>
      <c r="Z833" s="44"/>
      <c r="AA833" s="24"/>
      <c r="AB833" s="24"/>
      <c r="AC833" s="24"/>
      <c r="AD833" s="24"/>
      <c r="AE833" s="44"/>
      <c r="AF833" s="24"/>
      <c r="AG833" s="24"/>
      <c r="AH833" s="44"/>
      <c r="AI833" s="116"/>
      <c r="AJ833" s="117"/>
      <c r="AK833" s="117"/>
      <c r="AL833" s="117"/>
      <c r="AM833" s="116"/>
      <c r="AN833" s="117"/>
      <c r="AO833" s="146"/>
      <c r="AP833" s="116"/>
      <c r="AQ833" s="117"/>
    </row>
    <row r="834" spans="1:43" ht="39">
      <c r="A834" s="186" t="s">
        <v>1046</v>
      </c>
      <c r="B834" s="181" t="s">
        <v>1047</v>
      </c>
      <c r="C834" s="188" t="s">
        <v>178</v>
      </c>
      <c r="D834" s="31" t="s">
        <v>793</v>
      </c>
      <c r="E834" s="22">
        <v>9</v>
      </c>
      <c r="F834" s="22">
        <v>9</v>
      </c>
      <c r="G834" s="24">
        <f>$G$585</f>
        <v>6.0999999999999999E-2</v>
      </c>
      <c r="H834" s="24">
        <f t="shared" si="306"/>
        <v>0.54899999999999993</v>
      </c>
      <c r="I834" s="25">
        <f>H834+H835</f>
        <v>1.2050000000000001</v>
      </c>
      <c r="J834" s="24">
        <f t="shared" si="309"/>
        <v>0.54899999999999993</v>
      </c>
      <c r="K834" s="25">
        <f>J834+J835</f>
        <v>1.2050000000000001</v>
      </c>
      <c r="L834" s="24"/>
      <c r="M834" s="24"/>
      <c r="N834" s="24"/>
      <c r="O834" s="24">
        <f>I834*$Q$7</f>
        <v>1.8075000000000001E-2</v>
      </c>
      <c r="P834" s="24">
        <f>K834*$Q$7</f>
        <v>1.8075000000000001E-2</v>
      </c>
      <c r="Q834" s="24"/>
      <c r="R834" s="24">
        <f>I834*$T$7</f>
        <v>0.40970000000000006</v>
      </c>
      <c r="S834" s="26">
        <f>K834*$T$7</f>
        <v>0.40970000000000006</v>
      </c>
      <c r="T834" s="44"/>
      <c r="U834" s="27">
        <f>I834*$W$7</f>
        <v>1.2050000000000002E-4</v>
      </c>
      <c r="V834" s="27">
        <f>K834*$W$7</f>
        <v>1.2050000000000002E-4</v>
      </c>
      <c r="W834" s="44"/>
      <c r="X834" s="24">
        <f>I834*$Z$7</f>
        <v>0.91748700000000005</v>
      </c>
      <c r="Y834" s="24">
        <f>K834*$Z$7</f>
        <v>0.91748700000000005</v>
      </c>
      <c r="Z834" s="44"/>
      <c r="AA834" s="24">
        <f>I834+O834+R834+U834+X834</f>
        <v>2.5503825</v>
      </c>
      <c r="AB834" s="24">
        <f>K834+P834+S834+V834+Y834</f>
        <v>2.5503825</v>
      </c>
      <c r="AC834" s="24">
        <f>AA834*$AE$7</f>
        <v>0.76511474999999995</v>
      </c>
      <c r="AD834" s="24">
        <f>AB834*$AE$7</f>
        <v>0.76511474999999995</v>
      </c>
      <c r="AE834" s="44"/>
      <c r="AF834" s="24">
        <f>(AA834+AC834)*$AH$7</f>
        <v>9.94649175E-2</v>
      </c>
      <c r="AG834" s="24">
        <f>(AB834+AD834)*$AH$7</f>
        <v>9.94649175E-2</v>
      </c>
      <c r="AH834" s="44"/>
      <c r="AI834" s="116">
        <v>3.58</v>
      </c>
      <c r="AJ834" s="117">
        <v>3.58</v>
      </c>
      <c r="AK834" s="117">
        <f>AI834*$AK$9</f>
        <v>3.7590000000000003</v>
      </c>
      <c r="AL834" s="117">
        <f>AJ834*$AL$9</f>
        <v>3.7590000000000003</v>
      </c>
      <c r="AM834" s="116">
        <f>AK834*$AO$7</f>
        <v>0.75180000000000013</v>
      </c>
      <c r="AN834" s="117">
        <f>AL834*$AO$7</f>
        <v>0.75180000000000013</v>
      </c>
      <c r="AO834" s="146"/>
      <c r="AP834" s="116">
        <f>AK834+AM834</f>
        <v>4.5108000000000006</v>
      </c>
      <c r="AQ834" s="117">
        <f>AL834+AN834</f>
        <v>4.5108000000000006</v>
      </c>
    </row>
    <row r="835" spans="1:43" ht="22.5" customHeight="1">
      <c r="A835" s="187"/>
      <c r="B835" s="182"/>
      <c r="C835" s="189"/>
      <c r="D835" s="31" t="s">
        <v>49</v>
      </c>
      <c r="E835" s="22">
        <v>16</v>
      </c>
      <c r="F835" s="22">
        <v>16</v>
      </c>
      <c r="G835" s="24">
        <f>$G$584</f>
        <v>4.1000000000000002E-2</v>
      </c>
      <c r="H835" s="24">
        <f t="shared" si="306"/>
        <v>0.65600000000000003</v>
      </c>
      <c r="I835" s="25"/>
      <c r="J835" s="24">
        <f t="shared" si="309"/>
        <v>0.65600000000000003</v>
      </c>
      <c r="K835" s="25"/>
      <c r="L835" s="24"/>
      <c r="M835" s="24"/>
      <c r="N835" s="24"/>
      <c r="O835" s="24"/>
      <c r="P835" s="24"/>
      <c r="Q835" s="24"/>
      <c r="R835" s="24"/>
      <c r="S835" s="26"/>
      <c r="T835" s="44"/>
      <c r="U835" s="27"/>
      <c r="V835" s="27"/>
      <c r="W835" s="44"/>
      <c r="X835" s="24"/>
      <c r="Y835" s="24"/>
      <c r="Z835" s="44"/>
      <c r="AA835" s="24"/>
      <c r="AB835" s="24"/>
      <c r="AC835" s="24"/>
      <c r="AD835" s="24"/>
      <c r="AE835" s="44"/>
      <c r="AF835" s="24"/>
      <c r="AG835" s="24"/>
      <c r="AH835" s="44"/>
      <c r="AI835" s="116"/>
      <c r="AJ835" s="117"/>
      <c r="AK835" s="117"/>
      <c r="AL835" s="117"/>
      <c r="AM835" s="116"/>
      <c r="AN835" s="117"/>
      <c r="AO835" s="146"/>
      <c r="AP835" s="116"/>
      <c r="AQ835" s="117"/>
    </row>
    <row r="836" spans="1:43" ht="30" customHeight="1">
      <c r="A836" s="186" t="s">
        <v>1048</v>
      </c>
      <c r="B836" s="181" t="s">
        <v>1049</v>
      </c>
      <c r="C836" s="188" t="s">
        <v>178</v>
      </c>
      <c r="D836" s="31" t="s">
        <v>793</v>
      </c>
      <c r="E836" s="22">
        <v>13</v>
      </c>
      <c r="F836" s="22">
        <v>13</v>
      </c>
      <c r="G836" s="24">
        <f>$G$585</f>
        <v>6.0999999999999999E-2</v>
      </c>
      <c r="H836" s="24">
        <f t="shared" si="306"/>
        <v>0.79299999999999993</v>
      </c>
      <c r="I836" s="25">
        <f>H836+H837</f>
        <v>1.6949999999999998</v>
      </c>
      <c r="J836" s="24">
        <f t="shared" si="309"/>
        <v>0.79299999999999993</v>
      </c>
      <c r="K836" s="25">
        <f>J836+J837</f>
        <v>1.6949999999999998</v>
      </c>
      <c r="L836" s="24"/>
      <c r="M836" s="24"/>
      <c r="N836" s="24"/>
      <c r="O836" s="24">
        <f>I836*$Q$7</f>
        <v>2.5424999999999996E-2</v>
      </c>
      <c r="P836" s="24">
        <f>K836*$Q$7</f>
        <v>2.5424999999999996E-2</v>
      </c>
      <c r="Q836" s="24"/>
      <c r="R836" s="24">
        <f>I836*$T$7</f>
        <v>0.57630000000000003</v>
      </c>
      <c r="S836" s="26">
        <f>K836*$T$7</f>
        <v>0.57630000000000003</v>
      </c>
      <c r="T836" s="44"/>
      <c r="U836" s="27">
        <f>I836*$W$7</f>
        <v>1.695E-4</v>
      </c>
      <c r="V836" s="27">
        <f>K836*$W$7</f>
        <v>1.695E-4</v>
      </c>
      <c r="W836" s="44"/>
      <c r="X836" s="24">
        <f>I836*$Z$7</f>
        <v>1.2905729999999997</v>
      </c>
      <c r="Y836" s="24">
        <f>K836*$Z$7</f>
        <v>1.2905729999999997</v>
      </c>
      <c r="Z836" s="44"/>
      <c r="AA836" s="24">
        <f>I836+O836+R836+U836+X836</f>
        <v>3.5874674999999998</v>
      </c>
      <c r="AB836" s="24">
        <f>K836+P836+S836+V836+Y836</f>
        <v>3.5874674999999998</v>
      </c>
      <c r="AC836" s="24">
        <f>AA836*$AE$7</f>
        <v>1.0762402499999999</v>
      </c>
      <c r="AD836" s="24">
        <f>AB836*$AE$7</f>
        <v>1.0762402499999999</v>
      </c>
      <c r="AE836" s="44"/>
      <c r="AF836" s="24">
        <f>(AA836+AC836)*$AH$7</f>
        <v>0.13991123249999998</v>
      </c>
      <c r="AG836" s="24">
        <f>(AB836+AD836)*$AH$7</f>
        <v>0.13991123249999998</v>
      </c>
      <c r="AH836" s="44"/>
      <c r="AI836" s="116">
        <v>5.04</v>
      </c>
      <c r="AJ836" s="117">
        <v>5.04</v>
      </c>
      <c r="AK836" s="117">
        <f>AI836*$AK$9</f>
        <v>5.2920000000000007</v>
      </c>
      <c r="AL836" s="117">
        <f>AJ836*$AL$9</f>
        <v>5.2920000000000007</v>
      </c>
      <c r="AM836" s="116">
        <f>AK836*$AO$7</f>
        <v>1.0584000000000002</v>
      </c>
      <c r="AN836" s="117">
        <f>AL836*$AO$7</f>
        <v>1.0584000000000002</v>
      </c>
      <c r="AO836" s="146"/>
      <c r="AP836" s="116">
        <f>AK836+AM836</f>
        <v>6.3504000000000005</v>
      </c>
      <c r="AQ836" s="117">
        <f>AL836+AN836</f>
        <v>6.3504000000000005</v>
      </c>
    </row>
    <row r="837" spans="1:43" ht="51.75" hidden="1" customHeight="1">
      <c r="A837" s="187"/>
      <c r="B837" s="182"/>
      <c r="C837" s="189"/>
      <c r="D837" s="31" t="s">
        <v>49</v>
      </c>
      <c r="E837" s="22">
        <v>22</v>
      </c>
      <c r="F837" s="22">
        <v>22</v>
      </c>
      <c r="G837" s="24">
        <f>$G$584</f>
        <v>4.1000000000000002E-2</v>
      </c>
      <c r="H837" s="24">
        <f t="shared" si="306"/>
        <v>0.90200000000000002</v>
      </c>
      <c r="I837" s="25"/>
      <c r="J837" s="24">
        <f t="shared" si="309"/>
        <v>0.90200000000000002</v>
      </c>
      <c r="K837" s="25"/>
      <c r="L837" s="24"/>
      <c r="M837" s="24"/>
      <c r="N837" s="24"/>
      <c r="O837" s="24"/>
      <c r="P837" s="24"/>
      <c r="Q837" s="24"/>
      <c r="R837" s="24"/>
      <c r="S837" s="26"/>
      <c r="T837" s="44"/>
      <c r="U837" s="27"/>
      <c r="V837" s="27"/>
      <c r="W837" s="44"/>
      <c r="X837" s="24"/>
      <c r="Y837" s="24"/>
      <c r="Z837" s="44"/>
      <c r="AA837" s="24"/>
      <c r="AB837" s="24"/>
      <c r="AC837" s="24"/>
      <c r="AD837" s="24"/>
      <c r="AE837" s="44"/>
      <c r="AF837" s="24"/>
      <c r="AG837" s="24"/>
      <c r="AH837" s="44"/>
      <c r="AI837" s="116"/>
      <c r="AJ837" s="117"/>
      <c r="AK837" s="117"/>
      <c r="AL837" s="117"/>
      <c r="AM837" s="116"/>
      <c r="AN837" s="117"/>
      <c r="AO837" s="146"/>
      <c r="AP837" s="116"/>
      <c r="AQ837" s="117"/>
    </row>
    <row r="838" spans="1:43" ht="29.25" customHeight="1">
      <c r="A838" s="114" t="s">
        <v>1050</v>
      </c>
      <c r="B838" s="30" t="s">
        <v>1051</v>
      </c>
      <c r="C838" s="115"/>
      <c r="D838" s="31"/>
      <c r="E838" s="22"/>
      <c r="F838" s="22"/>
      <c r="G838" s="24"/>
      <c r="H838" s="24"/>
      <c r="I838" s="25"/>
      <c r="J838" s="24"/>
      <c r="K838" s="25"/>
      <c r="L838" s="24"/>
      <c r="M838" s="24"/>
      <c r="N838" s="24"/>
      <c r="O838" s="24"/>
      <c r="P838" s="24"/>
      <c r="Q838" s="24"/>
      <c r="R838" s="24"/>
      <c r="S838" s="26"/>
      <c r="T838" s="44"/>
      <c r="U838" s="27"/>
      <c r="V838" s="27"/>
      <c r="W838" s="44"/>
      <c r="X838" s="24"/>
      <c r="Y838" s="24"/>
      <c r="Z838" s="44"/>
      <c r="AA838" s="24"/>
      <c r="AB838" s="24"/>
      <c r="AC838" s="24"/>
      <c r="AD838" s="24"/>
      <c r="AE838" s="44"/>
      <c r="AF838" s="24"/>
      <c r="AG838" s="24"/>
      <c r="AH838" s="44"/>
      <c r="AI838" s="116"/>
      <c r="AJ838" s="117"/>
      <c r="AK838" s="117"/>
      <c r="AL838" s="117"/>
      <c r="AM838" s="116"/>
      <c r="AN838" s="117"/>
      <c r="AO838" s="146"/>
      <c r="AP838" s="116"/>
      <c r="AQ838" s="117"/>
    </row>
    <row r="839" spans="1:43" ht="17.25" customHeight="1">
      <c r="A839" s="114" t="s">
        <v>1052</v>
      </c>
      <c r="B839" s="30" t="s">
        <v>1053</v>
      </c>
      <c r="C839" s="115"/>
      <c r="D839" s="31"/>
      <c r="E839" s="22"/>
      <c r="F839" s="22"/>
      <c r="G839" s="24"/>
      <c r="H839" s="24"/>
      <c r="I839" s="25"/>
      <c r="J839" s="24"/>
      <c r="K839" s="25"/>
      <c r="L839" s="24"/>
      <c r="M839" s="24"/>
      <c r="N839" s="24"/>
      <c r="O839" s="24"/>
      <c r="P839" s="24"/>
      <c r="Q839" s="24"/>
      <c r="R839" s="24"/>
      <c r="S839" s="26"/>
      <c r="T839" s="44"/>
      <c r="U839" s="27"/>
      <c r="V839" s="27"/>
      <c r="W839" s="44"/>
      <c r="X839" s="24"/>
      <c r="Y839" s="24"/>
      <c r="Z839" s="44"/>
      <c r="AA839" s="24"/>
      <c r="AB839" s="24"/>
      <c r="AC839" s="24"/>
      <c r="AD839" s="24"/>
      <c r="AE839" s="44"/>
      <c r="AF839" s="24"/>
      <c r="AG839" s="24"/>
      <c r="AH839" s="44"/>
      <c r="AI839" s="116"/>
      <c r="AJ839" s="117"/>
      <c r="AK839" s="117"/>
      <c r="AL839" s="117"/>
      <c r="AM839" s="116"/>
      <c r="AN839" s="117"/>
      <c r="AO839" s="146"/>
      <c r="AP839" s="116"/>
      <c r="AQ839" s="117"/>
    </row>
    <row r="840" spans="1:43" ht="27.75" customHeight="1">
      <c r="A840" s="186" t="s">
        <v>1054</v>
      </c>
      <c r="B840" s="181" t="s">
        <v>927</v>
      </c>
      <c r="C840" s="188" t="s">
        <v>178</v>
      </c>
      <c r="D840" s="31" t="s">
        <v>793</v>
      </c>
      <c r="E840" s="22">
        <v>4</v>
      </c>
      <c r="F840" s="22">
        <v>4</v>
      </c>
      <c r="G840" s="24">
        <f>$G$585</f>
        <v>6.0999999999999999E-2</v>
      </c>
      <c r="H840" s="24">
        <f t="shared" si="306"/>
        <v>0.24399999999999999</v>
      </c>
      <c r="I840" s="25">
        <f>H840+H841</f>
        <v>0.57200000000000006</v>
      </c>
      <c r="J840" s="24">
        <f t="shared" si="309"/>
        <v>0.24399999999999999</v>
      </c>
      <c r="K840" s="25">
        <f>J840+J841</f>
        <v>0.57200000000000006</v>
      </c>
      <c r="L840" s="24"/>
      <c r="M840" s="24"/>
      <c r="N840" s="24"/>
      <c r="O840" s="24">
        <f>I840*$Q$7</f>
        <v>8.5800000000000008E-3</v>
      </c>
      <c r="P840" s="24">
        <f>K840*$Q$7</f>
        <v>8.5800000000000008E-3</v>
      </c>
      <c r="Q840" s="24"/>
      <c r="R840" s="24">
        <f>I840*$T$7</f>
        <v>0.19448000000000004</v>
      </c>
      <c r="S840" s="26">
        <f>K840*$T$7</f>
        <v>0.19448000000000004</v>
      </c>
      <c r="T840" s="44"/>
      <c r="U840" s="27">
        <f>I840*$W$7</f>
        <v>5.7200000000000008E-5</v>
      </c>
      <c r="V840" s="27">
        <f>K840*$W$7</f>
        <v>5.7200000000000008E-5</v>
      </c>
      <c r="W840" s="44"/>
      <c r="X840" s="24">
        <f>I840*$Z$7</f>
        <v>0.43552080000000004</v>
      </c>
      <c r="Y840" s="24">
        <f>K840*$Z$7</f>
        <v>0.43552080000000004</v>
      </c>
      <c r="Z840" s="44"/>
      <c r="AA840" s="24">
        <f>I840+O840+R840+U840+X840</f>
        <v>1.2106380000000001</v>
      </c>
      <c r="AB840" s="24">
        <f>K840+P840+S840+V840+Y840</f>
        <v>1.2106380000000001</v>
      </c>
      <c r="AC840" s="24">
        <f>AA840*$AE$7</f>
        <v>0.3631914</v>
      </c>
      <c r="AD840" s="24">
        <f>AB840*$AE$7</f>
        <v>0.3631914</v>
      </c>
      <c r="AE840" s="44"/>
      <c r="AF840" s="24">
        <f>(AA840+AC840)*$AH$7</f>
        <v>4.7214882E-2</v>
      </c>
      <c r="AG840" s="24">
        <f>(AB840+AD840)*$AH$7</f>
        <v>4.7214882E-2</v>
      </c>
      <c r="AH840" s="44"/>
      <c r="AI840" s="116">
        <v>1.7</v>
      </c>
      <c r="AJ840" s="117">
        <v>1.7</v>
      </c>
      <c r="AK840" s="117">
        <f>AI840*$AK$9</f>
        <v>1.7849999999999999</v>
      </c>
      <c r="AL840" s="117">
        <f>AJ840*$AL$9</f>
        <v>1.7849999999999999</v>
      </c>
      <c r="AM840" s="116">
        <f t="shared" ref="AM840:AN842" si="318">AK840*$AO$7</f>
        <v>0.35699999999999998</v>
      </c>
      <c r="AN840" s="117">
        <f t="shared" si="318"/>
        <v>0.35699999999999998</v>
      </c>
      <c r="AO840" s="146"/>
      <c r="AP840" s="116">
        <f t="shared" ref="AP840:AQ842" si="319">AK840+AM840</f>
        <v>2.1419999999999999</v>
      </c>
      <c r="AQ840" s="117">
        <f t="shared" si="319"/>
        <v>2.1419999999999999</v>
      </c>
    </row>
    <row r="841" spans="1:43" ht="51.75" hidden="1" customHeight="1">
      <c r="A841" s="187"/>
      <c r="B841" s="182"/>
      <c r="C841" s="189"/>
      <c r="D841" s="31" t="s">
        <v>49</v>
      </c>
      <c r="E841" s="22">
        <v>8</v>
      </c>
      <c r="F841" s="22">
        <v>8</v>
      </c>
      <c r="G841" s="24">
        <f>$G$584</f>
        <v>4.1000000000000002E-2</v>
      </c>
      <c r="H841" s="24">
        <f t="shared" si="306"/>
        <v>0.32800000000000001</v>
      </c>
      <c r="I841" s="25"/>
      <c r="J841" s="24">
        <f t="shared" si="309"/>
        <v>0.32800000000000001</v>
      </c>
      <c r="K841" s="25"/>
      <c r="L841" s="24"/>
      <c r="M841" s="24"/>
      <c r="N841" s="24"/>
      <c r="O841" s="24"/>
      <c r="P841" s="24"/>
      <c r="Q841" s="24"/>
      <c r="R841" s="24"/>
      <c r="S841" s="26"/>
      <c r="T841" s="44"/>
      <c r="U841" s="27"/>
      <c r="V841" s="27"/>
      <c r="W841" s="44"/>
      <c r="X841" s="24"/>
      <c r="Y841" s="24"/>
      <c r="Z841" s="44"/>
      <c r="AA841" s="24"/>
      <c r="AB841" s="24"/>
      <c r="AC841" s="24"/>
      <c r="AD841" s="24"/>
      <c r="AE841" s="44"/>
      <c r="AF841" s="24"/>
      <c r="AG841" s="24"/>
      <c r="AH841" s="44"/>
      <c r="AI841" s="116"/>
      <c r="AJ841" s="117"/>
      <c r="AK841" s="117">
        <f>AI841*$AK$9</f>
        <v>0</v>
      </c>
      <c r="AL841" s="117">
        <f>AJ841*$AL$9</f>
        <v>0</v>
      </c>
      <c r="AM841" s="116">
        <f t="shared" si="318"/>
        <v>0</v>
      </c>
      <c r="AN841" s="117">
        <f t="shared" si="318"/>
        <v>0</v>
      </c>
      <c r="AO841" s="146"/>
      <c r="AP841" s="116">
        <f t="shared" si="319"/>
        <v>0</v>
      </c>
      <c r="AQ841" s="117">
        <f t="shared" si="319"/>
        <v>0</v>
      </c>
    </row>
    <row r="842" spans="1:43" ht="28.5" customHeight="1">
      <c r="A842" s="186" t="s">
        <v>1055</v>
      </c>
      <c r="B842" s="181" t="s">
        <v>961</v>
      </c>
      <c r="C842" s="188" t="s">
        <v>178</v>
      </c>
      <c r="D842" s="31" t="s">
        <v>793</v>
      </c>
      <c r="E842" s="22">
        <v>7</v>
      </c>
      <c r="F842" s="22">
        <v>7</v>
      </c>
      <c r="G842" s="24">
        <f>$G$585</f>
        <v>6.0999999999999999E-2</v>
      </c>
      <c r="H842" s="24">
        <f t="shared" si="306"/>
        <v>0.42699999999999999</v>
      </c>
      <c r="I842" s="25">
        <f>H842+H843</f>
        <v>0.878</v>
      </c>
      <c r="J842" s="24">
        <f t="shared" si="309"/>
        <v>0.42699999999999999</v>
      </c>
      <c r="K842" s="25">
        <f>J842+J843</f>
        <v>0.878</v>
      </c>
      <c r="L842" s="24"/>
      <c r="M842" s="24"/>
      <c r="N842" s="24"/>
      <c r="O842" s="24">
        <f>I842*$Q$7</f>
        <v>1.3169999999999999E-2</v>
      </c>
      <c r="P842" s="24">
        <f>K842*$Q$7</f>
        <v>1.3169999999999999E-2</v>
      </c>
      <c r="Q842" s="24"/>
      <c r="R842" s="24">
        <f>I842*$T$7</f>
        <v>0.29852000000000001</v>
      </c>
      <c r="S842" s="26">
        <f>K842*$T$7</f>
        <v>0.29852000000000001</v>
      </c>
      <c r="T842" s="44"/>
      <c r="U842" s="27">
        <f>I842*$W$7</f>
        <v>8.7800000000000006E-5</v>
      </c>
      <c r="V842" s="27">
        <f>K842*$W$7</f>
        <v>8.7800000000000006E-5</v>
      </c>
      <c r="W842" s="44"/>
      <c r="X842" s="24">
        <f>I842*$Z$7</f>
        <v>0.66850920000000003</v>
      </c>
      <c r="Y842" s="24">
        <f>K842*$Z$7</f>
        <v>0.66850920000000003</v>
      </c>
      <c r="Z842" s="44"/>
      <c r="AA842" s="24">
        <f>I842+O842+R842+U842+X842</f>
        <v>1.8582870000000002</v>
      </c>
      <c r="AB842" s="24">
        <f>K842+P842+S842+V842+Y842</f>
        <v>1.8582870000000002</v>
      </c>
      <c r="AC842" s="24">
        <f>AA842*$AE$7</f>
        <v>0.5574861000000001</v>
      </c>
      <c r="AD842" s="24">
        <f>AB842*$AE$7</f>
        <v>0.5574861000000001</v>
      </c>
      <c r="AE842" s="44"/>
      <c r="AF842" s="24">
        <f>(AA842+AC842)*$AH$7</f>
        <v>7.2473193000000005E-2</v>
      </c>
      <c r="AG842" s="24">
        <f>(AB842+AD842)*$AH$7</f>
        <v>7.2473193000000005E-2</v>
      </c>
      <c r="AH842" s="44"/>
      <c r="AI842" s="116">
        <v>2.61</v>
      </c>
      <c r="AJ842" s="117">
        <v>2.61</v>
      </c>
      <c r="AK842" s="117">
        <f>AI842*$AK$9</f>
        <v>2.7404999999999999</v>
      </c>
      <c r="AL842" s="117">
        <f>AJ842*$AL$9</f>
        <v>2.7404999999999999</v>
      </c>
      <c r="AM842" s="116">
        <f t="shared" si="318"/>
        <v>0.54810000000000003</v>
      </c>
      <c r="AN842" s="117">
        <f t="shared" si="318"/>
        <v>0.54810000000000003</v>
      </c>
      <c r="AO842" s="146"/>
      <c r="AP842" s="116">
        <f t="shared" si="319"/>
        <v>3.2885999999999997</v>
      </c>
      <c r="AQ842" s="117">
        <f t="shared" si="319"/>
        <v>3.2885999999999997</v>
      </c>
    </row>
    <row r="843" spans="1:43" ht="51.75" hidden="1" customHeight="1">
      <c r="A843" s="187"/>
      <c r="B843" s="182"/>
      <c r="C843" s="189"/>
      <c r="D843" s="31" t="s">
        <v>49</v>
      </c>
      <c r="E843" s="22">
        <v>11</v>
      </c>
      <c r="F843" s="22">
        <v>11</v>
      </c>
      <c r="G843" s="24">
        <f>$G$584</f>
        <v>4.1000000000000002E-2</v>
      </c>
      <c r="H843" s="24">
        <f t="shared" si="306"/>
        <v>0.45100000000000001</v>
      </c>
      <c r="I843" s="25"/>
      <c r="J843" s="24">
        <f t="shared" si="309"/>
        <v>0.45100000000000001</v>
      </c>
      <c r="K843" s="25"/>
      <c r="L843" s="24"/>
      <c r="M843" s="24"/>
      <c r="N843" s="24"/>
      <c r="O843" s="24"/>
      <c r="P843" s="24"/>
      <c r="Q843" s="24"/>
      <c r="R843" s="24"/>
      <c r="S843" s="26"/>
      <c r="T843" s="44"/>
      <c r="U843" s="27"/>
      <c r="V843" s="27"/>
      <c r="W843" s="44"/>
      <c r="X843" s="24"/>
      <c r="Y843" s="24"/>
      <c r="Z843" s="44"/>
      <c r="AA843" s="24"/>
      <c r="AB843" s="24"/>
      <c r="AC843" s="24"/>
      <c r="AD843" s="24"/>
      <c r="AE843" s="44"/>
      <c r="AF843" s="24"/>
      <c r="AG843" s="24"/>
      <c r="AH843" s="44"/>
      <c r="AI843" s="116"/>
      <c r="AJ843" s="117"/>
      <c r="AK843" s="117"/>
      <c r="AL843" s="117"/>
      <c r="AM843" s="116"/>
      <c r="AN843" s="117"/>
      <c r="AO843" s="146"/>
      <c r="AP843" s="116"/>
      <c r="AQ843" s="117"/>
    </row>
    <row r="844" spans="1:43" ht="21.75" customHeight="1">
      <c r="A844" s="114" t="s">
        <v>1056</v>
      </c>
      <c r="B844" s="30" t="s">
        <v>1057</v>
      </c>
      <c r="C844" s="115"/>
      <c r="D844" s="31"/>
      <c r="E844" s="22"/>
      <c r="F844" s="22"/>
      <c r="G844" s="24"/>
      <c r="H844" s="24"/>
      <c r="I844" s="25"/>
      <c r="J844" s="24"/>
      <c r="K844" s="25"/>
      <c r="L844" s="24"/>
      <c r="M844" s="24"/>
      <c r="N844" s="24"/>
      <c r="O844" s="24"/>
      <c r="P844" s="24"/>
      <c r="Q844" s="24"/>
      <c r="R844" s="24"/>
      <c r="S844" s="26"/>
      <c r="T844" s="44"/>
      <c r="U844" s="27"/>
      <c r="V844" s="27"/>
      <c r="W844" s="44"/>
      <c r="X844" s="24"/>
      <c r="Y844" s="24"/>
      <c r="Z844" s="44"/>
      <c r="AA844" s="24"/>
      <c r="AB844" s="24"/>
      <c r="AC844" s="24"/>
      <c r="AD844" s="24"/>
      <c r="AE844" s="44"/>
      <c r="AF844" s="24"/>
      <c r="AG844" s="24"/>
      <c r="AH844" s="44"/>
      <c r="AI844" s="116"/>
      <c r="AJ844" s="117"/>
      <c r="AK844" s="117"/>
      <c r="AL844" s="117"/>
      <c r="AM844" s="116"/>
      <c r="AN844" s="117"/>
      <c r="AO844" s="146"/>
      <c r="AP844" s="116"/>
      <c r="AQ844" s="117"/>
    </row>
    <row r="845" spans="1:43" ht="27" customHeight="1">
      <c r="A845" s="186" t="s">
        <v>1058</v>
      </c>
      <c r="B845" s="181" t="s">
        <v>1059</v>
      </c>
      <c r="C845" s="188" t="s">
        <v>178</v>
      </c>
      <c r="D845" s="31" t="s">
        <v>793</v>
      </c>
      <c r="E845" s="22">
        <v>10</v>
      </c>
      <c r="F845" s="22">
        <v>10</v>
      </c>
      <c r="G845" s="24">
        <f>$G$585</f>
        <v>6.0999999999999999E-2</v>
      </c>
      <c r="H845" s="24">
        <f t="shared" si="306"/>
        <v>0.61</v>
      </c>
      <c r="I845" s="25">
        <f>H845+H846</f>
        <v>1.4300000000000002</v>
      </c>
      <c r="J845" s="24">
        <f t="shared" si="309"/>
        <v>0.61</v>
      </c>
      <c r="K845" s="25">
        <f>J845+J846</f>
        <v>1.4300000000000002</v>
      </c>
      <c r="L845" s="24"/>
      <c r="M845" s="24"/>
      <c r="N845" s="24"/>
      <c r="O845" s="24">
        <f>I845*$Q$7</f>
        <v>2.145E-2</v>
      </c>
      <c r="P845" s="24">
        <f>K845*$Q$7</f>
        <v>2.145E-2</v>
      </c>
      <c r="Q845" s="24"/>
      <c r="R845" s="24">
        <f>I845*$T$7</f>
        <v>0.48620000000000008</v>
      </c>
      <c r="S845" s="26">
        <f>K845*$T$7</f>
        <v>0.48620000000000008</v>
      </c>
      <c r="T845" s="44"/>
      <c r="U845" s="27">
        <f>I845*$W$7</f>
        <v>1.4300000000000003E-4</v>
      </c>
      <c r="V845" s="27">
        <f>K845*$W$7</f>
        <v>1.4300000000000003E-4</v>
      </c>
      <c r="W845" s="44"/>
      <c r="X845" s="24">
        <f>I845*$Z$7</f>
        <v>1.088802</v>
      </c>
      <c r="Y845" s="24">
        <f>K845*$Z$7</f>
        <v>1.088802</v>
      </c>
      <c r="Z845" s="44"/>
      <c r="AA845" s="24">
        <f>I845+O845+R845+U845+X845</f>
        <v>3.0265950000000004</v>
      </c>
      <c r="AB845" s="24">
        <f>K845+P845+S845+V845+Y845</f>
        <v>3.0265950000000004</v>
      </c>
      <c r="AC845" s="24">
        <f>AA845*$AE$7</f>
        <v>0.90797850000000002</v>
      </c>
      <c r="AD845" s="24">
        <f>AB845*$AE$7</f>
        <v>0.90797850000000002</v>
      </c>
      <c r="AE845" s="44"/>
      <c r="AF845" s="24">
        <f>(AA845+AC845)*$AH$7</f>
        <v>0.11803720500000001</v>
      </c>
      <c r="AG845" s="24">
        <f>(AB845+AD845)*$AH$7</f>
        <v>0.11803720500000001</v>
      </c>
      <c r="AH845" s="44"/>
      <c r="AI845" s="116">
        <v>4.25</v>
      </c>
      <c r="AJ845" s="117">
        <v>4.25</v>
      </c>
      <c r="AK845" s="117">
        <f>AI845*$AK$9</f>
        <v>4.4625000000000004</v>
      </c>
      <c r="AL845" s="117">
        <f>AJ845*$AL$9</f>
        <v>4.4625000000000004</v>
      </c>
      <c r="AM845" s="116">
        <f>AK845*$AO$7</f>
        <v>0.89250000000000007</v>
      </c>
      <c r="AN845" s="117">
        <f>AL845*$AO$7</f>
        <v>0.89250000000000007</v>
      </c>
      <c r="AO845" s="146"/>
      <c r="AP845" s="116">
        <f>AK845+AM845</f>
        <v>5.3550000000000004</v>
      </c>
      <c r="AQ845" s="117">
        <f>AL845+AN845</f>
        <v>5.3550000000000004</v>
      </c>
    </row>
    <row r="846" spans="1:43" ht="0.75" hidden="1" customHeight="1">
      <c r="A846" s="187"/>
      <c r="B846" s="182"/>
      <c r="C846" s="189"/>
      <c r="D846" s="31" t="s">
        <v>49</v>
      </c>
      <c r="E846" s="22">
        <v>20</v>
      </c>
      <c r="F846" s="22">
        <v>20</v>
      </c>
      <c r="G846" s="24">
        <f>$G$584</f>
        <v>4.1000000000000002E-2</v>
      </c>
      <c r="H846" s="24">
        <f t="shared" si="306"/>
        <v>0.82000000000000006</v>
      </c>
      <c r="I846" s="25"/>
      <c r="J846" s="24">
        <f t="shared" si="309"/>
        <v>0.82000000000000006</v>
      </c>
      <c r="K846" s="25"/>
      <c r="L846" s="24"/>
      <c r="M846" s="24"/>
      <c r="N846" s="24"/>
      <c r="O846" s="24"/>
      <c r="P846" s="24"/>
      <c r="Q846" s="24"/>
      <c r="R846" s="24"/>
      <c r="S846" s="26"/>
      <c r="T846" s="44"/>
      <c r="U846" s="27"/>
      <c r="V846" s="27"/>
      <c r="W846" s="44"/>
      <c r="X846" s="24"/>
      <c r="Y846" s="24"/>
      <c r="Z846" s="44"/>
      <c r="AA846" s="24"/>
      <c r="AB846" s="24"/>
      <c r="AC846" s="24"/>
      <c r="AD846" s="24"/>
      <c r="AE846" s="44"/>
      <c r="AF846" s="24"/>
      <c r="AG846" s="24"/>
      <c r="AH846" s="44"/>
      <c r="AI846" s="116"/>
      <c r="AJ846" s="117"/>
      <c r="AK846" s="117"/>
      <c r="AL846" s="117"/>
      <c r="AM846" s="116"/>
      <c r="AN846" s="117"/>
      <c r="AO846" s="146"/>
      <c r="AP846" s="116"/>
      <c r="AQ846" s="117"/>
    </row>
    <row r="847" spans="1:43" ht="37.5" customHeight="1">
      <c r="A847" s="114" t="s">
        <v>1060</v>
      </c>
      <c r="B847" s="30" t="s">
        <v>1061</v>
      </c>
      <c r="C847" s="115"/>
      <c r="D847" s="31"/>
      <c r="E847" s="22"/>
      <c r="F847" s="22"/>
      <c r="G847" s="24"/>
      <c r="H847" s="24"/>
      <c r="I847" s="25"/>
      <c r="J847" s="24"/>
      <c r="K847" s="25"/>
      <c r="L847" s="24"/>
      <c r="M847" s="24"/>
      <c r="N847" s="24"/>
      <c r="O847" s="24"/>
      <c r="P847" s="24"/>
      <c r="Q847" s="24"/>
      <c r="R847" s="24"/>
      <c r="S847" s="26"/>
      <c r="T847" s="44"/>
      <c r="U847" s="27"/>
      <c r="V847" s="27"/>
      <c r="W847" s="44"/>
      <c r="X847" s="24"/>
      <c r="Y847" s="24"/>
      <c r="Z847" s="44"/>
      <c r="AA847" s="24"/>
      <c r="AB847" s="24"/>
      <c r="AC847" s="24"/>
      <c r="AD847" s="24"/>
      <c r="AE847" s="44"/>
      <c r="AF847" s="24"/>
      <c r="AG847" s="24"/>
      <c r="AH847" s="44"/>
      <c r="AI847" s="116"/>
      <c r="AJ847" s="117"/>
      <c r="AK847" s="117"/>
      <c r="AL847" s="117"/>
      <c r="AM847" s="116"/>
      <c r="AN847" s="117"/>
      <c r="AO847" s="146"/>
      <c r="AP847" s="116"/>
      <c r="AQ847" s="117"/>
    </row>
    <row r="848" spans="1:43" ht="23.25" customHeight="1">
      <c r="A848" s="114" t="s">
        <v>1062</v>
      </c>
      <c r="B848" s="30" t="s">
        <v>1053</v>
      </c>
      <c r="C848" s="115"/>
      <c r="D848" s="31"/>
      <c r="E848" s="22"/>
      <c r="F848" s="22"/>
      <c r="G848" s="24"/>
      <c r="H848" s="24"/>
      <c r="I848" s="25"/>
      <c r="J848" s="24"/>
      <c r="K848" s="25"/>
      <c r="L848" s="24"/>
      <c r="M848" s="24"/>
      <c r="N848" s="24"/>
      <c r="O848" s="24"/>
      <c r="P848" s="24"/>
      <c r="Q848" s="24"/>
      <c r="R848" s="24"/>
      <c r="S848" s="26"/>
      <c r="T848" s="44"/>
      <c r="U848" s="27"/>
      <c r="V848" s="27"/>
      <c r="W848" s="44"/>
      <c r="X848" s="24"/>
      <c r="Y848" s="24"/>
      <c r="Z848" s="44"/>
      <c r="AA848" s="24"/>
      <c r="AB848" s="24"/>
      <c r="AC848" s="24"/>
      <c r="AD848" s="24"/>
      <c r="AE848" s="44"/>
      <c r="AF848" s="24"/>
      <c r="AG848" s="24"/>
      <c r="AH848" s="44"/>
      <c r="AI848" s="116"/>
      <c r="AJ848" s="117"/>
      <c r="AK848" s="117"/>
      <c r="AL848" s="117"/>
      <c r="AM848" s="116"/>
      <c r="AN848" s="117"/>
      <c r="AO848" s="146"/>
      <c r="AP848" s="116"/>
      <c r="AQ848" s="117"/>
    </row>
    <row r="849" spans="1:43" ht="24" customHeight="1">
      <c r="A849" s="186" t="s">
        <v>1063</v>
      </c>
      <c r="B849" s="181" t="s">
        <v>1064</v>
      </c>
      <c r="C849" s="188" t="s">
        <v>178</v>
      </c>
      <c r="D849" s="31" t="s">
        <v>793</v>
      </c>
      <c r="E849" s="22">
        <v>5</v>
      </c>
      <c r="F849" s="22">
        <v>5</v>
      </c>
      <c r="G849" s="24">
        <f>$G$585</f>
        <v>6.0999999999999999E-2</v>
      </c>
      <c r="H849" s="24">
        <f t="shared" si="306"/>
        <v>0.30499999999999999</v>
      </c>
      <c r="I849" s="25">
        <f>H849+H850</f>
        <v>0.71500000000000008</v>
      </c>
      <c r="J849" s="24">
        <f t="shared" si="309"/>
        <v>0.30499999999999999</v>
      </c>
      <c r="K849" s="25">
        <f>J849+J850</f>
        <v>0.71500000000000008</v>
      </c>
      <c r="L849" s="24"/>
      <c r="M849" s="24"/>
      <c r="N849" s="24"/>
      <c r="O849" s="24">
        <f>I849*$Q$7</f>
        <v>1.0725E-2</v>
      </c>
      <c r="P849" s="24">
        <f>K849*$Q$7</f>
        <v>1.0725E-2</v>
      </c>
      <c r="Q849" s="24"/>
      <c r="R849" s="24">
        <f>I849*$T$7</f>
        <v>0.24310000000000004</v>
      </c>
      <c r="S849" s="26">
        <f>K849*$T$7</f>
        <v>0.24310000000000004</v>
      </c>
      <c r="T849" s="44"/>
      <c r="U849" s="27">
        <f>I849*$W$7</f>
        <v>7.1500000000000017E-5</v>
      </c>
      <c r="V849" s="27">
        <f>K849*$W$7</f>
        <v>7.1500000000000017E-5</v>
      </c>
      <c r="W849" s="44"/>
      <c r="X849" s="24">
        <f>I849*$Z$7</f>
        <v>0.54440100000000002</v>
      </c>
      <c r="Y849" s="24">
        <f>K849*$Z$7</f>
        <v>0.54440100000000002</v>
      </c>
      <c r="Z849" s="44"/>
      <c r="AA849" s="24">
        <f>I849+O849+R849+U849+X849</f>
        <v>1.5132975000000002</v>
      </c>
      <c r="AB849" s="24">
        <f>K849+P849+S849+V849+Y849</f>
        <v>1.5132975000000002</v>
      </c>
      <c r="AC849" s="24">
        <f>AA849*$AE$7</f>
        <v>0.45398925000000001</v>
      </c>
      <c r="AD849" s="24">
        <f>AB849*$AE$7</f>
        <v>0.45398925000000001</v>
      </c>
      <c r="AE849" s="44"/>
      <c r="AF849" s="24">
        <f>(AA849+AC849)*$AH$7</f>
        <v>5.9018602500000003E-2</v>
      </c>
      <c r="AG849" s="24">
        <f>(AB849+AD849)*$AH$7</f>
        <v>5.9018602500000003E-2</v>
      </c>
      <c r="AH849" s="44"/>
      <c r="AI849" s="116">
        <v>2.13</v>
      </c>
      <c r="AJ849" s="117">
        <v>2.13</v>
      </c>
      <c r="AK849" s="117">
        <f>AI849*$AK$9</f>
        <v>2.2364999999999999</v>
      </c>
      <c r="AL849" s="117">
        <f>AJ849*$AL$9</f>
        <v>2.2364999999999999</v>
      </c>
      <c r="AM849" s="116">
        <f t="shared" ref="AM849:AN851" si="320">AK849*$AO$7</f>
        <v>0.44730000000000003</v>
      </c>
      <c r="AN849" s="117">
        <f t="shared" si="320"/>
        <v>0.44730000000000003</v>
      </c>
      <c r="AO849" s="146"/>
      <c r="AP849" s="116">
        <f t="shared" ref="AP849:AQ851" si="321">AK849+AM849</f>
        <v>2.6837999999999997</v>
      </c>
      <c r="AQ849" s="117">
        <f t="shared" si="321"/>
        <v>2.6837999999999997</v>
      </c>
    </row>
    <row r="850" spans="1:43" ht="51.75" hidden="1" customHeight="1">
      <c r="A850" s="187"/>
      <c r="B850" s="182"/>
      <c r="C850" s="189"/>
      <c r="D850" s="31" t="s">
        <v>49</v>
      </c>
      <c r="E850" s="22">
        <v>10</v>
      </c>
      <c r="F850" s="22">
        <v>10</v>
      </c>
      <c r="G850" s="24">
        <f>$G$584</f>
        <v>4.1000000000000002E-2</v>
      </c>
      <c r="H850" s="24">
        <f t="shared" si="306"/>
        <v>0.41000000000000003</v>
      </c>
      <c r="I850" s="25"/>
      <c r="J850" s="24">
        <f t="shared" si="309"/>
        <v>0.41000000000000003</v>
      </c>
      <c r="K850" s="25"/>
      <c r="L850" s="24"/>
      <c r="M850" s="24"/>
      <c r="N850" s="24"/>
      <c r="O850" s="24"/>
      <c r="P850" s="24"/>
      <c r="Q850" s="24"/>
      <c r="R850" s="24"/>
      <c r="S850" s="26"/>
      <c r="T850" s="44"/>
      <c r="U850" s="27"/>
      <c r="V850" s="27"/>
      <c r="W850" s="44"/>
      <c r="X850" s="24"/>
      <c r="Y850" s="24"/>
      <c r="Z850" s="44"/>
      <c r="AA850" s="24"/>
      <c r="AB850" s="24"/>
      <c r="AC850" s="24"/>
      <c r="AD850" s="24"/>
      <c r="AE850" s="44"/>
      <c r="AF850" s="24"/>
      <c r="AG850" s="24"/>
      <c r="AH850" s="44"/>
      <c r="AI850" s="116"/>
      <c r="AJ850" s="117"/>
      <c r="AK850" s="117">
        <f>AI850*$AK$9</f>
        <v>0</v>
      </c>
      <c r="AL850" s="117">
        <f>AJ850*$AL$9</f>
        <v>0</v>
      </c>
      <c r="AM850" s="116">
        <f t="shared" si="320"/>
        <v>0</v>
      </c>
      <c r="AN850" s="117">
        <f t="shared" si="320"/>
        <v>0</v>
      </c>
      <c r="AO850" s="146"/>
      <c r="AP850" s="116">
        <f t="shared" si="321"/>
        <v>0</v>
      </c>
      <c r="AQ850" s="117">
        <f t="shared" si="321"/>
        <v>0</v>
      </c>
    </row>
    <row r="851" spans="1:43" ht="33" customHeight="1">
      <c r="A851" s="186" t="s">
        <v>1065</v>
      </c>
      <c r="B851" s="181" t="s">
        <v>961</v>
      </c>
      <c r="C851" s="188" t="s">
        <v>178</v>
      </c>
      <c r="D851" s="31" t="s">
        <v>793</v>
      </c>
      <c r="E851" s="22">
        <v>9</v>
      </c>
      <c r="F851" s="22">
        <v>9</v>
      </c>
      <c r="G851" s="24">
        <f>$G$585</f>
        <v>6.0999999999999999E-2</v>
      </c>
      <c r="H851" s="24">
        <f t="shared" si="306"/>
        <v>0.54899999999999993</v>
      </c>
      <c r="I851" s="25">
        <f>H851+H852</f>
        <v>1.2050000000000001</v>
      </c>
      <c r="J851" s="24">
        <f t="shared" si="309"/>
        <v>0.54899999999999993</v>
      </c>
      <c r="K851" s="25">
        <f>J851+J852</f>
        <v>1.2050000000000001</v>
      </c>
      <c r="L851" s="24"/>
      <c r="M851" s="24"/>
      <c r="N851" s="24"/>
      <c r="O851" s="24">
        <f>I851*$Q$7</f>
        <v>1.8075000000000001E-2</v>
      </c>
      <c r="P851" s="24">
        <f>K851*$Q$7</f>
        <v>1.8075000000000001E-2</v>
      </c>
      <c r="Q851" s="24"/>
      <c r="R851" s="24">
        <f>I851*$T$7</f>
        <v>0.40970000000000006</v>
      </c>
      <c r="S851" s="26">
        <f>K851*$T$7</f>
        <v>0.40970000000000006</v>
      </c>
      <c r="T851" s="44"/>
      <c r="U851" s="27">
        <f>I851*$W$7</f>
        <v>1.2050000000000002E-4</v>
      </c>
      <c r="V851" s="27">
        <f>K851*$W$7</f>
        <v>1.2050000000000002E-4</v>
      </c>
      <c r="W851" s="44"/>
      <c r="X851" s="24">
        <f>I851*$Z$7</f>
        <v>0.91748700000000005</v>
      </c>
      <c r="Y851" s="24">
        <f>K851*$Z$7</f>
        <v>0.91748700000000005</v>
      </c>
      <c r="Z851" s="44"/>
      <c r="AA851" s="24">
        <f>I851+O851+R851+U851+X851</f>
        <v>2.5503825</v>
      </c>
      <c r="AB851" s="24">
        <f>K851+P851+S851+V851+Y851</f>
        <v>2.5503825</v>
      </c>
      <c r="AC851" s="24">
        <f>AA851*$AE$7</f>
        <v>0.76511474999999995</v>
      </c>
      <c r="AD851" s="24">
        <f>AB851*$AE$7</f>
        <v>0.76511474999999995</v>
      </c>
      <c r="AE851" s="44"/>
      <c r="AF851" s="24">
        <f>(AA851+AC851)*$AH$7</f>
        <v>9.94649175E-2</v>
      </c>
      <c r="AG851" s="24">
        <f>(AB851+AD851)*$AH$7</f>
        <v>9.94649175E-2</v>
      </c>
      <c r="AH851" s="44"/>
      <c r="AI851" s="116">
        <v>3.58</v>
      </c>
      <c r="AJ851" s="117">
        <v>3.58</v>
      </c>
      <c r="AK851" s="117">
        <f>AI851*$AK$9</f>
        <v>3.7590000000000003</v>
      </c>
      <c r="AL851" s="117">
        <f>AJ851*$AL$9</f>
        <v>3.7590000000000003</v>
      </c>
      <c r="AM851" s="116">
        <f t="shared" si="320"/>
        <v>0.75180000000000013</v>
      </c>
      <c r="AN851" s="117">
        <f t="shared" si="320"/>
        <v>0.75180000000000013</v>
      </c>
      <c r="AO851" s="146"/>
      <c r="AP851" s="116">
        <f t="shared" si="321"/>
        <v>4.5108000000000006</v>
      </c>
      <c r="AQ851" s="117">
        <f t="shared" si="321"/>
        <v>4.5108000000000006</v>
      </c>
    </row>
    <row r="852" spans="1:43" ht="0.75" customHeight="1">
      <c r="A852" s="187"/>
      <c r="B852" s="182"/>
      <c r="C852" s="189"/>
      <c r="D852" s="31" t="s">
        <v>49</v>
      </c>
      <c r="E852" s="22">
        <v>16</v>
      </c>
      <c r="F852" s="22">
        <v>16</v>
      </c>
      <c r="G852" s="24">
        <f>$G$584</f>
        <v>4.1000000000000002E-2</v>
      </c>
      <c r="H852" s="24">
        <f t="shared" si="306"/>
        <v>0.65600000000000003</v>
      </c>
      <c r="I852" s="25"/>
      <c r="J852" s="24">
        <f t="shared" si="309"/>
        <v>0.65600000000000003</v>
      </c>
      <c r="K852" s="25"/>
      <c r="L852" s="24"/>
      <c r="M852" s="24"/>
      <c r="N852" s="24"/>
      <c r="O852" s="24"/>
      <c r="P852" s="24"/>
      <c r="Q852" s="24"/>
      <c r="R852" s="24"/>
      <c r="S852" s="26"/>
      <c r="T852" s="44"/>
      <c r="U852" s="27"/>
      <c r="V852" s="27"/>
      <c r="W852" s="44"/>
      <c r="X852" s="24"/>
      <c r="Y852" s="24"/>
      <c r="Z852" s="44"/>
      <c r="AA852" s="24"/>
      <c r="AB852" s="24"/>
      <c r="AC852" s="24"/>
      <c r="AD852" s="24"/>
      <c r="AE852" s="44"/>
      <c r="AF852" s="24"/>
      <c r="AG852" s="24"/>
      <c r="AH852" s="44"/>
      <c r="AI852" s="116"/>
      <c r="AJ852" s="117"/>
      <c r="AK852" s="117"/>
      <c r="AL852" s="117"/>
      <c r="AM852" s="116"/>
      <c r="AN852" s="117"/>
      <c r="AO852" s="146"/>
      <c r="AP852" s="116"/>
      <c r="AQ852" s="117"/>
    </row>
    <row r="853" spans="1:43" ht="24" customHeight="1">
      <c r="A853" s="114" t="s">
        <v>1066</v>
      </c>
      <c r="B853" s="30" t="s">
        <v>1057</v>
      </c>
      <c r="C853" s="115"/>
      <c r="D853" s="31"/>
      <c r="E853" s="22"/>
      <c r="F853" s="22"/>
      <c r="G853" s="24"/>
      <c r="H853" s="24"/>
      <c r="I853" s="25"/>
      <c r="J853" s="24"/>
      <c r="K853" s="25"/>
      <c r="L853" s="24"/>
      <c r="M853" s="24"/>
      <c r="N853" s="24"/>
      <c r="O853" s="24"/>
      <c r="P853" s="24"/>
      <c r="Q853" s="24"/>
      <c r="R853" s="24"/>
      <c r="S853" s="26"/>
      <c r="T853" s="44"/>
      <c r="U853" s="27"/>
      <c r="V853" s="27"/>
      <c r="W853" s="44"/>
      <c r="X853" s="24"/>
      <c r="Y853" s="24"/>
      <c r="Z853" s="44"/>
      <c r="AA853" s="24"/>
      <c r="AB853" s="24"/>
      <c r="AC853" s="24"/>
      <c r="AD853" s="24"/>
      <c r="AE853" s="44"/>
      <c r="AF853" s="24"/>
      <c r="AG853" s="24"/>
      <c r="AH853" s="44"/>
      <c r="AI853" s="116"/>
      <c r="AJ853" s="117"/>
      <c r="AK853" s="117"/>
      <c r="AL853" s="117"/>
      <c r="AM853" s="116"/>
      <c r="AN853" s="117"/>
      <c r="AO853" s="146"/>
      <c r="AP853" s="116"/>
      <c r="AQ853" s="117"/>
    </row>
    <row r="854" spans="1:43" ht="24" customHeight="1">
      <c r="A854" s="186" t="s">
        <v>1067</v>
      </c>
      <c r="B854" s="181" t="s">
        <v>1059</v>
      </c>
      <c r="C854" s="188" t="s">
        <v>178</v>
      </c>
      <c r="D854" s="31" t="s">
        <v>793</v>
      </c>
      <c r="E854" s="22">
        <v>15</v>
      </c>
      <c r="F854" s="22">
        <v>15</v>
      </c>
      <c r="G854" s="24">
        <f>$G$585</f>
        <v>6.0999999999999999E-2</v>
      </c>
      <c r="H854" s="24">
        <f t="shared" si="306"/>
        <v>0.91500000000000004</v>
      </c>
      <c r="I854" s="25">
        <f>H854+H855</f>
        <v>1.9400000000000002</v>
      </c>
      <c r="J854" s="24">
        <f t="shared" si="309"/>
        <v>0.91500000000000004</v>
      </c>
      <c r="K854" s="25">
        <f>J854+J855</f>
        <v>1.9400000000000002</v>
      </c>
      <c r="L854" s="24"/>
      <c r="M854" s="24"/>
      <c r="N854" s="24"/>
      <c r="O854" s="24">
        <f>I854*$Q$7</f>
        <v>2.9100000000000001E-2</v>
      </c>
      <c r="P854" s="24">
        <f>K854*$Q$7</f>
        <v>2.9100000000000001E-2</v>
      </c>
      <c r="Q854" s="24"/>
      <c r="R854" s="24">
        <f>I854*$T$7</f>
        <v>0.65960000000000008</v>
      </c>
      <c r="S854" s="26">
        <f>K854*$T$7</f>
        <v>0.65960000000000008</v>
      </c>
      <c r="T854" s="44"/>
      <c r="U854" s="27">
        <f>I854*$W$7</f>
        <v>1.9400000000000003E-4</v>
      </c>
      <c r="V854" s="27">
        <f>K854*$W$7</f>
        <v>1.9400000000000003E-4</v>
      </c>
      <c r="W854" s="44"/>
      <c r="X854" s="24">
        <f>I854*$Z$7</f>
        <v>1.4771160000000001</v>
      </c>
      <c r="Y854" s="24">
        <f>K854*$Z$7</f>
        <v>1.4771160000000001</v>
      </c>
      <c r="Z854" s="44"/>
      <c r="AA854" s="24">
        <f>I854+O854+R854+U854+X854</f>
        <v>4.1060100000000004</v>
      </c>
      <c r="AB854" s="24">
        <f>K854+P854+S854+V854+Y854</f>
        <v>4.1060100000000004</v>
      </c>
      <c r="AC854" s="24">
        <f>AA854*$AE$7</f>
        <v>1.231803</v>
      </c>
      <c r="AD854" s="24">
        <f>AB854*$AE$7</f>
        <v>1.231803</v>
      </c>
      <c r="AE854" s="44"/>
      <c r="AF854" s="24">
        <f>(AA854+AC854)*$AH$7</f>
        <v>0.16013439000000002</v>
      </c>
      <c r="AG854" s="24">
        <f>(AB854+AD854)*$AH$7</f>
        <v>0.16013439000000002</v>
      </c>
      <c r="AH854" s="44"/>
      <c r="AI854" s="116">
        <v>5.78</v>
      </c>
      <c r="AJ854" s="117">
        <v>5.78</v>
      </c>
      <c r="AK854" s="117">
        <f>AI854*$AK$9</f>
        <v>6.0690000000000008</v>
      </c>
      <c r="AL854" s="117">
        <f>AJ854*$AL$9</f>
        <v>6.0690000000000008</v>
      </c>
      <c r="AM854" s="116">
        <f>AK854*$AO$7</f>
        <v>1.2138000000000002</v>
      </c>
      <c r="AN854" s="117">
        <f>AL854*$AO$7</f>
        <v>1.2138000000000002</v>
      </c>
      <c r="AO854" s="146"/>
      <c r="AP854" s="116">
        <f>AK854+AM854</f>
        <v>7.2828000000000008</v>
      </c>
      <c r="AQ854" s="117">
        <f>AL854+AN854</f>
        <v>7.2828000000000008</v>
      </c>
    </row>
    <row r="855" spans="1:43" ht="51.75" hidden="1" customHeight="1">
      <c r="A855" s="187"/>
      <c r="B855" s="182"/>
      <c r="C855" s="189"/>
      <c r="D855" s="31" t="s">
        <v>49</v>
      </c>
      <c r="E855" s="22">
        <v>25</v>
      </c>
      <c r="F855" s="22">
        <v>25</v>
      </c>
      <c r="G855" s="24">
        <f>$G$584</f>
        <v>4.1000000000000002E-2</v>
      </c>
      <c r="H855" s="24">
        <f t="shared" si="306"/>
        <v>1.0250000000000001</v>
      </c>
      <c r="I855" s="25"/>
      <c r="J855" s="24">
        <f t="shared" si="309"/>
        <v>1.0250000000000001</v>
      </c>
      <c r="K855" s="25"/>
      <c r="L855" s="24"/>
      <c r="M855" s="24"/>
      <c r="N855" s="24"/>
      <c r="O855" s="24"/>
      <c r="P855" s="24"/>
      <c r="Q855" s="24"/>
      <c r="R855" s="24"/>
      <c r="S855" s="26"/>
      <c r="T855" s="44"/>
      <c r="U855" s="27"/>
      <c r="V855" s="27"/>
      <c r="W855" s="44"/>
      <c r="X855" s="24"/>
      <c r="Y855" s="24"/>
      <c r="Z855" s="44"/>
      <c r="AA855" s="24"/>
      <c r="AB855" s="24"/>
      <c r="AC855" s="24"/>
      <c r="AD855" s="24"/>
      <c r="AE855" s="44"/>
      <c r="AF855" s="24"/>
      <c r="AG855" s="24"/>
      <c r="AH855" s="44"/>
      <c r="AI855" s="116"/>
      <c r="AJ855" s="117"/>
      <c r="AK855" s="117"/>
      <c r="AL855" s="117"/>
      <c r="AM855" s="116"/>
      <c r="AN855" s="117"/>
      <c r="AO855" s="146"/>
      <c r="AP855" s="116"/>
      <c r="AQ855" s="117"/>
    </row>
    <row r="856" spans="1:43" ht="39.75" customHeight="1">
      <c r="A856" s="114" t="s">
        <v>1068</v>
      </c>
      <c r="B856" s="30" t="s">
        <v>1069</v>
      </c>
      <c r="C856" s="115"/>
      <c r="D856" s="31"/>
      <c r="E856" s="22"/>
      <c r="F856" s="22"/>
      <c r="G856" s="24"/>
      <c r="H856" s="24"/>
      <c r="I856" s="25"/>
      <c r="J856" s="24"/>
      <c r="K856" s="25"/>
      <c r="L856" s="24"/>
      <c r="M856" s="24"/>
      <c r="N856" s="24"/>
      <c r="O856" s="24"/>
      <c r="P856" s="24"/>
      <c r="Q856" s="24"/>
      <c r="R856" s="24"/>
      <c r="S856" s="26"/>
      <c r="T856" s="44"/>
      <c r="U856" s="27"/>
      <c r="V856" s="27"/>
      <c r="W856" s="44"/>
      <c r="X856" s="24"/>
      <c r="Y856" s="24"/>
      <c r="Z856" s="44"/>
      <c r="AA856" s="24"/>
      <c r="AB856" s="24"/>
      <c r="AC856" s="24"/>
      <c r="AD856" s="24"/>
      <c r="AE856" s="44"/>
      <c r="AF856" s="24"/>
      <c r="AG856" s="24"/>
      <c r="AH856" s="44"/>
      <c r="AI856" s="116"/>
      <c r="AJ856" s="117"/>
      <c r="AK856" s="117"/>
      <c r="AL856" s="117"/>
      <c r="AM856" s="116"/>
      <c r="AN856" s="117"/>
      <c r="AO856" s="146"/>
      <c r="AP856" s="116"/>
      <c r="AQ856" s="117"/>
    </row>
    <row r="857" spans="1:43" ht="38.25" customHeight="1">
      <c r="A857" s="186" t="s">
        <v>1070</v>
      </c>
      <c r="B857" s="181" t="s">
        <v>1071</v>
      </c>
      <c r="C857" s="188" t="s">
        <v>178</v>
      </c>
      <c r="D857" s="31" t="s">
        <v>793</v>
      </c>
      <c r="E857" s="22">
        <v>5</v>
      </c>
      <c r="F857" s="22">
        <v>5</v>
      </c>
      <c r="G857" s="24">
        <f>$G$585</f>
        <v>6.0999999999999999E-2</v>
      </c>
      <c r="H857" s="24">
        <f t="shared" si="306"/>
        <v>0.30499999999999999</v>
      </c>
      <c r="I857" s="25">
        <f>H857+H858</f>
        <v>0.71500000000000008</v>
      </c>
      <c r="J857" s="24">
        <f t="shared" si="309"/>
        <v>0.30499999999999999</v>
      </c>
      <c r="K857" s="25">
        <f>J857+J858</f>
        <v>0.71500000000000008</v>
      </c>
      <c r="L857" s="24"/>
      <c r="M857" s="24"/>
      <c r="N857" s="24"/>
      <c r="O857" s="24">
        <f>I857*$Q$7</f>
        <v>1.0725E-2</v>
      </c>
      <c r="P857" s="24">
        <f>K857*$Q$7</f>
        <v>1.0725E-2</v>
      </c>
      <c r="Q857" s="24"/>
      <c r="R857" s="24">
        <f>I857*$T$7</f>
        <v>0.24310000000000004</v>
      </c>
      <c r="S857" s="26">
        <f>K857*$T$7</f>
        <v>0.24310000000000004</v>
      </c>
      <c r="T857" s="44"/>
      <c r="U857" s="27">
        <f>I857*$W$7</f>
        <v>7.1500000000000017E-5</v>
      </c>
      <c r="V857" s="27">
        <f>K857*$W$7</f>
        <v>7.1500000000000017E-5</v>
      </c>
      <c r="W857" s="44"/>
      <c r="X857" s="24">
        <f>I857*$Z$7</f>
        <v>0.54440100000000002</v>
      </c>
      <c r="Y857" s="24">
        <f>K857*$Z$7</f>
        <v>0.54440100000000002</v>
      </c>
      <c r="Z857" s="44"/>
      <c r="AA857" s="24">
        <f>I857+O857+R857+U857+X857</f>
        <v>1.5132975000000002</v>
      </c>
      <c r="AB857" s="24">
        <f>K857+P857+S857+V857+Y857</f>
        <v>1.5132975000000002</v>
      </c>
      <c r="AC857" s="24">
        <f>AA857*$AE$7</f>
        <v>0.45398925000000001</v>
      </c>
      <c r="AD857" s="24">
        <f>AB857*$AE$7</f>
        <v>0.45398925000000001</v>
      </c>
      <c r="AE857" s="44"/>
      <c r="AF857" s="24">
        <f>(AA857+AC857)*$AH$7</f>
        <v>5.9018602500000003E-2</v>
      </c>
      <c r="AG857" s="24">
        <f>(AB857+AD857)*$AH$7</f>
        <v>5.9018602500000003E-2</v>
      </c>
      <c r="AH857" s="44"/>
      <c r="AI857" s="116">
        <v>2.13</v>
      </c>
      <c r="AJ857" s="117">
        <v>2.13</v>
      </c>
      <c r="AK857" s="117">
        <f>AI857*$AK$9</f>
        <v>2.2364999999999999</v>
      </c>
      <c r="AL857" s="117">
        <f>AJ857*$AL$9</f>
        <v>2.2364999999999999</v>
      </c>
      <c r="AM857" s="116">
        <f>AK857*$AO$7</f>
        <v>0.44730000000000003</v>
      </c>
      <c r="AN857" s="117">
        <f>AL857*$AO$7</f>
        <v>0.44730000000000003</v>
      </c>
      <c r="AO857" s="146"/>
      <c r="AP857" s="116">
        <f>AK857+AM857</f>
        <v>2.6837999999999997</v>
      </c>
      <c r="AQ857" s="117">
        <f>AL857+AN857</f>
        <v>2.6837999999999997</v>
      </c>
    </row>
    <row r="858" spans="1:43" ht="51.75" hidden="1" customHeight="1">
      <c r="A858" s="187"/>
      <c r="B858" s="182"/>
      <c r="C858" s="189"/>
      <c r="D858" s="31" t="s">
        <v>49</v>
      </c>
      <c r="E858" s="22">
        <v>10</v>
      </c>
      <c r="F858" s="22">
        <v>10</v>
      </c>
      <c r="G858" s="24">
        <f>$G$584</f>
        <v>4.1000000000000002E-2</v>
      </c>
      <c r="H858" s="24">
        <f t="shared" si="306"/>
        <v>0.41000000000000003</v>
      </c>
      <c r="I858" s="25"/>
      <c r="J858" s="24">
        <f t="shared" si="309"/>
        <v>0.41000000000000003</v>
      </c>
      <c r="K858" s="25"/>
      <c r="L858" s="24"/>
      <c r="M858" s="24"/>
      <c r="N858" s="24"/>
      <c r="O858" s="24"/>
      <c r="P858" s="24"/>
      <c r="Q858" s="24"/>
      <c r="R858" s="24"/>
      <c r="S858" s="26"/>
      <c r="T858" s="44"/>
      <c r="U858" s="27"/>
      <c r="V858" s="27"/>
      <c r="W858" s="44"/>
      <c r="X858" s="24"/>
      <c r="Y858" s="24"/>
      <c r="Z858" s="44"/>
      <c r="AA858" s="24"/>
      <c r="AB858" s="24"/>
      <c r="AC858" s="24"/>
      <c r="AD858" s="24"/>
      <c r="AE858" s="44"/>
      <c r="AF858" s="24"/>
      <c r="AG858" s="24"/>
      <c r="AH858" s="44"/>
      <c r="AI858" s="116"/>
      <c r="AJ858" s="117"/>
      <c r="AK858" s="117"/>
      <c r="AL858" s="117"/>
      <c r="AM858" s="116"/>
      <c r="AN858" s="117"/>
      <c r="AO858" s="146"/>
      <c r="AP858" s="116"/>
      <c r="AQ858" s="117"/>
    </row>
    <row r="859" spans="1:43" ht="30.75" customHeight="1">
      <c r="A859" s="114" t="s">
        <v>1072</v>
      </c>
      <c r="B859" s="30" t="s">
        <v>1045</v>
      </c>
      <c r="C859" s="115"/>
      <c r="D859" s="31"/>
      <c r="E859" s="22"/>
      <c r="F859" s="22"/>
      <c r="G859" s="24"/>
      <c r="H859" s="24"/>
      <c r="I859" s="25"/>
      <c r="J859" s="24"/>
      <c r="K859" s="25"/>
      <c r="L859" s="24"/>
      <c r="M859" s="24"/>
      <c r="N859" s="24"/>
      <c r="O859" s="24"/>
      <c r="P859" s="24"/>
      <c r="Q859" s="24"/>
      <c r="R859" s="24"/>
      <c r="S859" s="26"/>
      <c r="T859" s="44"/>
      <c r="U859" s="27"/>
      <c r="V859" s="27"/>
      <c r="W859" s="44"/>
      <c r="X859" s="24"/>
      <c r="Y859" s="24"/>
      <c r="Z859" s="44"/>
      <c r="AA859" s="24"/>
      <c r="AB859" s="24"/>
      <c r="AC859" s="24"/>
      <c r="AD859" s="24"/>
      <c r="AE859" s="44"/>
      <c r="AF859" s="24"/>
      <c r="AG859" s="24"/>
      <c r="AH859" s="44"/>
      <c r="AI859" s="116"/>
      <c r="AJ859" s="117"/>
      <c r="AK859" s="117"/>
      <c r="AL859" s="117"/>
      <c r="AM859" s="116"/>
      <c r="AN859" s="117"/>
      <c r="AO859" s="146"/>
      <c r="AP859" s="116"/>
      <c r="AQ859" s="117"/>
    </row>
    <row r="860" spans="1:43" ht="24" customHeight="1">
      <c r="A860" s="186" t="s">
        <v>1073</v>
      </c>
      <c r="B860" s="181" t="s">
        <v>1047</v>
      </c>
      <c r="C860" s="188" t="s">
        <v>178</v>
      </c>
      <c r="D860" s="31" t="s">
        <v>793</v>
      </c>
      <c r="E860" s="22">
        <v>7</v>
      </c>
      <c r="F860" s="22">
        <v>7</v>
      </c>
      <c r="G860" s="24">
        <f>$G$585</f>
        <v>6.0999999999999999E-2</v>
      </c>
      <c r="H860" s="24">
        <f t="shared" si="306"/>
        <v>0.42699999999999999</v>
      </c>
      <c r="I860" s="25">
        <f>H860+H861</f>
        <v>0.96</v>
      </c>
      <c r="J860" s="24">
        <f t="shared" si="309"/>
        <v>0.42699999999999999</v>
      </c>
      <c r="K860" s="25">
        <f>J860+J861</f>
        <v>0.96</v>
      </c>
      <c r="L860" s="24"/>
      <c r="M860" s="24"/>
      <c r="N860" s="24"/>
      <c r="O860" s="24">
        <f>I860*$Q$7</f>
        <v>1.44E-2</v>
      </c>
      <c r="P860" s="24">
        <f>K860*$Q$7</f>
        <v>1.44E-2</v>
      </c>
      <c r="Q860" s="24"/>
      <c r="R860" s="24">
        <f>I860*$T$7</f>
        <v>0.32640000000000002</v>
      </c>
      <c r="S860" s="26">
        <f>K860*$T$7</f>
        <v>0.32640000000000002</v>
      </c>
      <c r="T860" s="44"/>
      <c r="U860" s="27">
        <f>I860*$W$7</f>
        <v>9.6000000000000002E-5</v>
      </c>
      <c r="V860" s="27">
        <f>K860*$W$7</f>
        <v>9.6000000000000002E-5</v>
      </c>
      <c r="W860" s="44"/>
      <c r="X860" s="24">
        <f>I860*$Z$7</f>
        <v>0.73094399999999993</v>
      </c>
      <c r="Y860" s="24">
        <f>K860*$Z$7</f>
        <v>0.73094399999999993</v>
      </c>
      <c r="Z860" s="44"/>
      <c r="AA860" s="24">
        <f>I860+O860+R860+U860+X860</f>
        <v>2.0318399999999999</v>
      </c>
      <c r="AB860" s="24">
        <f>K860+P860+S860+V860+Y860</f>
        <v>2.0318399999999999</v>
      </c>
      <c r="AC860" s="24">
        <f>AA860*$AE$7</f>
        <v>0.60955199999999998</v>
      </c>
      <c r="AD860" s="24">
        <f>AB860*$AE$7</f>
        <v>0.60955199999999998</v>
      </c>
      <c r="AE860" s="44"/>
      <c r="AF860" s="24">
        <f>(AA860+AC860)*$AH$7</f>
        <v>7.9241759999999994E-2</v>
      </c>
      <c r="AG860" s="24">
        <f>(AB860+AD860)*$AH$7</f>
        <v>7.9241759999999994E-2</v>
      </c>
      <c r="AH860" s="44"/>
      <c r="AI860" s="116">
        <v>2.86</v>
      </c>
      <c r="AJ860" s="117">
        <v>2.86</v>
      </c>
      <c r="AK860" s="117">
        <f>AI860*$AK$9</f>
        <v>3.0030000000000001</v>
      </c>
      <c r="AL860" s="117">
        <f>AJ860*$AL$9</f>
        <v>3.0030000000000001</v>
      </c>
      <c r="AM860" s="116">
        <f t="shared" ref="AM860:AN862" si="322">AK860*$AO$7</f>
        <v>0.60060000000000002</v>
      </c>
      <c r="AN860" s="117">
        <f t="shared" si="322"/>
        <v>0.60060000000000002</v>
      </c>
      <c r="AO860" s="146"/>
      <c r="AP860" s="116">
        <f t="shared" ref="AP860:AQ862" si="323">AK860+AM860</f>
        <v>3.6036000000000001</v>
      </c>
      <c r="AQ860" s="117">
        <f t="shared" si="323"/>
        <v>3.6036000000000001</v>
      </c>
    </row>
    <row r="861" spans="1:43" ht="0.75" hidden="1" customHeight="1">
      <c r="A861" s="187"/>
      <c r="B861" s="182"/>
      <c r="C861" s="189"/>
      <c r="D861" s="31" t="s">
        <v>49</v>
      </c>
      <c r="E861" s="22">
        <v>13</v>
      </c>
      <c r="F861" s="22">
        <v>13</v>
      </c>
      <c r="G861" s="24">
        <f>$G$584</f>
        <v>4.1000000000000002E-2</v>
      </c>
      <c r="H861" s="24">
        <f t="shared" si="306"/>
        <v>0.53300000000000003</v>
      </c>
      <c r="I861" s="25"/>
      <c r="J861" s="24">
        <f t="shared" si="309"/>
        <v>0.53300000000000003</v>
      </c>
      <c r="K861" s="25"/>
      <c r="L861" s="24"/>
      <c r="M861" s="24"/>
      <c r="N861" s="24"/>
      <c r="O861" s="24"/>
      <c r="P861" s="24"/>
      <c r="Q861" s="24"/>
      <c r="R861" s="24"/>
      <c r="S861" s="26"/>
      <c r="T861" s="44"/>
      <c r="U861" s="27"/>
      <c r="V861" s="27"/>
      <c r="W861" s="44"/>
      <c r="X861" s="24"/>
      <c r="Y861" s="24"/>
      <c r="Z861" s="44"/>
      <c r="AA861" s="24"/>
      <c r="AB861" s="24"/>
      <c r="AC861" s="24"/>
      <c r="AD861" s="24"/>
      <c r="AE861" s="44"/>
      <c r="AF861" s="24"/>
      <c r="AG861" s="24"/>
      <c r="AH861" s="44"/>
      <c r="AI861" s="116"/>
      <c r="AJ861" s="117"/>
      <c r="AK861" s="117">
        <f>AI861*$AK$9</f>
        <v>0</v>
      </c>
      <c r="AL861" s="117">
        <f>AJ861*$AL$9</f>
        <v>0</v>
      </c>
      <c r="AM861" s="116">
        <f t="shared" si="322"/>
        <v>0</v>
      </c>
      <c r="AN861" s="117">
        <f t="shared" si="322"/>
        <v>0</v>
      </c>
      <c r="AO861" s="146"/>
      <c r="AP861" s="116">
        <f t="shared" si="323"/>
        <v>0</v>
      </c>
      <c r="AQ861" s="117">
        <f t="shared" si="323"/>
        <v>0</v>
      </c>
    </row>
    <row r="862" spans="1:43" ht="27" customHeight="1">
      <c r="A862" s="186" t="s">
        <v>1074</v>
      </c>
      <c r="B862" s="181" t="s">
        <v>1049</v>
      </c>
      <c r="C862" s="188" t="s">
        <v>178</v>
      </c>
      <c r="D862" s="31" t="s">
        <v>793</v>
      </c>
      <c r="E862" s="22">
        <v>9</v>
      </c>
      <c r="F862" s="22">
        <v>9</v>
      </c>
      <c r="G862" s="24">
        <f>$G$585</f>
        <v>6.0999999999999999E-2</v>
      </c>
      <c r="H862" s="24">
        <f t="shared" si="306"/>
        <v>0.54899999999999993</v>
      </c>
      <c r="I862" s="25">
        <f>H862+H863</f>
        <v>1.2050000000000001</v>
      </c>
      <c r="J862" s="24">
        <f t="shared" si="309"/>
        <v>0.54899999999999993</v>
      </c>
      <c r="K862" s="25">
        <f>J862+J863</f>
        <v>1.2050000000000001</v>
      </c>
      <c r="L862" s="24"/>
      <c r="M862" s="24"/>
      <c r="N862" s="24"/>
      <c r="O862" s="24">
        <f>I862*$Q$7</f>
        <v>1.8075000000000001E-2</v>
      </c>
      <c r="P862" s="24">
        <f>K862*$Q$7</f>
        <v>1.8075000000000001E-2</v>
      </c>
      <c r="Q862" s="24"/>
      <c r="R862" s="24">
        <f>I862*$T$7</f>
        <v>0.40970000000000006</v>
      </c>
      <c r="S862" s="26">
        <f>K862*$T$7</f>
        <v>0.40970000000000006</v>
      </c>
      <c r="T862" s="44"/>
      <c r="U862" s="27">
        <f>I862*$W$7</f>
        <v>1.2050000000000002E-4</v>
      </c>
      <c r="V862" s="27">
        <f>K862*$W$7</f>
        <v>1.2050000000000002E-4</v>
      </c>
      <c r="W862" s="44"/>
      <c r="X862" s="24">
        <f>I862*$Z$7</f>
        <v>0.91748700000000005</v>
      </c>
      <c r="Y862" s="24">
        <f>K862*$Z$7</f>
        <v>0.91748700000000005</v>
      </c>
      <c r="Z862" s="44"/>
      <c r="AA862" s="24">
        <f>I862+O862+R862+U862+X862</f>
        <v>2.5503825</v>
      </c>
      <c r="AB862" s="24">
        <f>K862+P862+S862+V862+Y862</f>
        <v>2.5503825</v>
      </c>
      <c r="AC862" s="24">
        <f>AA862*$AE$7</f>
        <v>0.76511474999999995</v>
      </c>
      <c r="AD862" s="24">
        <f>AB862*$AE$7</f>
        <v>0.76511474999999995</v>
      </c>
      <c r="AE862" s="44"/>
      <c r="AF862" s="24">
        <f>(AA862+AC862)*$AH$7</f>
        <v>9.94649175E-2</v>
      </c>
      <c r="AG862" s="24">
        <f>(AB862+AD862)*$AH$7</f>
        <v>9.94649175E-2</v>
      </c>
      <c r="AH862" s="44"/>
      <c r="AI862" s="116">
        <v>3.58</v>
      </c>
      <c r="AJ862" s="117">
        <v>3.58</v>
      </c>
      <c r="AK862" s="117">
        <f>AI862*$AK$9</f>
        <v>3.7590000000000003</v>
      </c>
      <c r="AL862" s="117">
        <f>AJ862*$AL$9</f>
        <v>3.7590000000000003</v>
      </c>
      <c r="AM862" s="116">
        <f t="shared" si="322"/>
        <v>0.75180000000000013</v>
      </c>
      <c r="AN862" s="117">
        <f t="shared" si="322"/>
        <v>0.75180000000000013</v>
      </c>
      <c r="AO862" s="146"/>
      <c r="AP862" s="116">
        <f t="shared" si="323"/>
        <v>4.5108000000000006</v>
      </c>
      <c r="AQ862" s="117">
        <f t="shared" si="323"/>
        <v>4.5108000000000006</v>
      </c>
    </row>
    <row r="863" spans="1:43" ht="51.75" hidden="1" customHeight="1">
      <c r="A863" s="187"/>
      <c r="B863" s="182"/>
      <c r="C863" s="189"/>
      <c r="D863" s="31" t="s">
        <v>49</v>
      </c>
      <c r="E863" s="22">
        <v>16</v>
      </c>
      <c r="F863" s="22">
        <v>16</v>
      </c>
      <c r="G863" s="24">
        <f>$G$584</f>
        <v>4.1000000000000002E-2</v>
      </c>
      <c r="H863" s="24">
        <f t="shared" si="306"/>
        <v>0.65600000000000003</v>
      </c>
      <c r="I863" s="25"/>
      <c r="J863" s="24">
        <f t="shared" si="309"/>
        <v>0.65600000000000003</v>
      </c>
      <c r="K863" s="25"/>
      <c r="L863" s="24"/>
      <c r="M863" s="24"/>
      <c r="N863" s="24"/>
      <c r="O863" s="24"/>
      <c r="P863" s="24"/>
      <c r="Q863" s="24"/>
      <c r="R863" s="24"/>
      <c r="S863" s="26"/>
      <c r="T863" s="44"/>
      <c r="U863" s="27"/>
      <c r="V863" s="27"/>
      <c r="W863" s="44"/>
      <c r="X863" s="24"/>
      <c r="Y863" s="24"/>
      <c r="Z863" s="44"/>
      <c r="AA863" s="24"/>
      <c r="AB863" s="24"/>
      <c r="AC863" s="24"/>
      <c r="AD863" s="24"/>
      <c r="AE863" s="44"/>
      <c r="AF863" s="24"/>
      <c r="AG863" s="24"/>
      <c r="AH863" s="44"/>
      <c r="AI863" s="116"/>
      <c r="AJ863" s="117"/>
      <c r="AK863" s="117"/>
      <c r="AL863" s="117"/>
      <c r="AM863" s="116"/>
      <c r="AN863" s="117"/>
      <c r="AO863" s="146"/>
      <c r="AP863" s="116"/>
      <c r="AQ863" s="117"/>
    </row>
    <row r="864" spans="1:43" ht="18" customHeight="1">
      <c r="A864" s="114" t="s">
        <v>1075</v>
      </c>
      <c r="B864" s="30" t="s">
        <v>1057</v>
      </c>
      <c r="C864" s="115"/>
      <c r="D864" s="31"/>
      <c r="E864" s="22"/>
      <c r="F864" s="22"/>
      <c r="G864" s="24"/>
      <c r="H864" s="24"/>
      <c r="I864" s="25"/>
      <c r="J864" s="24"/>
      <c r="K864" s="25"/>
      <c r="L864" s="24"/>
      <c r="M864" s="24"/>
      <c r="N864" s="24"/>
      <c r="O864" s="24"/>
      <c r="P864" s="24"/>
      <c r="Q864" s="24"/>
      <c r="R864" s="24"/>
      <c r="S864" s="26"/>
      <c r="T864" s="44"/>
      <c r="U864" s="27"/>
      <c r="V864" s="27"/>
      <c r="W864" s="44"/>
      <c r="X864" s="24"/>
      <c r="Y864" s="24"/>
      <c r="Z864" s="44"/>
      <c r="AA864" s="24"/>
      <c r="AB864" s="24"/>
      <c r="AC864" s="24"/>
      <c r="AD864" s="24"/>
      <c r="AE864" s="44"/>
      <c r="AF864" s="24"/>
      <c r="AG864" s="24"/>
      <c r="AH864" s="44"/>
      <c r="AI864" s="116"/>
      <c r="AJ864" s="117"/>
      <c r="AK864" s="117"/>
      <c r="AL864" s="117"/>
      <c r="AM864" s="116"/>
      <c r="AN864" s="117"/>
      <c r="AO864" s="146"/>
      <c r="AP864" s="116"/>
      <c r="AQ864" s="117"/>
    </row>
    <row r="865" spans="1:43" ht="25.5" customHeight="1">
      <c r="A865" s="186" t="s">
        <v>1076</v>
      </c>
      <c r="B865" s="181" t="s">
        <v>1059</v>
      </c>
      <c r="C865" s="188" t="s">
        <v>178</v>
      </c>
      <c r="D865" s="31" t="s">
        <v>793</v>
      </c>
      <c r="E865" s="22">
        <v>14</v>
      </c>
      <c r="F865" s="22">
        <v>14</v>
      </c>
      <c r="G865" s="24">
        <f>$G$585</f>
        <v>6.0999999999999999E-2</v>
      </c>
      <c r="H865" s="24">
        <f t="shared" ref="H865:H928" si="324">E865*G865</f>
        <v>0.85399999999999998</v>
      </c>
      <c r="I865" s="25">
        <f>H865+H866</f>
        <v>1.7149999999999999</v>
      </c>
      <c r="J865" s="24">
        <f t="shared" si="309"/>
        <v>0.85399999999999998</v>
      </c>
      <c r="K865" s="25">
        <f>J865+J866</f>
        <v>1.7149999999999999</v>
      </c>
      <c r="L865" s="24"/>
      <c r="M865" s="24"/>
      <c r="N865" s="24"/>
      <c r="O865" s="24">
        <f>I865*$Q$7</f>
        <v>2.5724999999999998E-2</v>
      </c>
      <c r="P865" s="24">
        <f>K865*$Q$7</f>
        <v>2.5724999999999998E-2</v>
      </c>
      <c r="Q865" s="24"/>
      <c r="R865" s="24">
        <f>I865*$T$7</f>
        <v>0.58309999999999995</v>
      </c>
      <c r="S865" s="26">
        <f>K865*$T$7</f>
        <v>0.58309999999999995</v>
      </c>
      <c r="T865" s="44"/>
      <c r="U865" s="27">
        <f>I865*$W$7</f>
        <v>1.7149999999999999E-4</v>
      </c>
      <c r="V865" s="27">
        <f>K865*$W$7</f>
        <v>1.7149999999999999E-4</v>
      </c>
      <c r="W865" s="44"/>
      <c r="X865" s="24">
        <f>I865*$Z$7</f>
        <v>1.3058009999999998</v>
      </c>
      <c r="Y865" s="24">
        <f>K865*$Z$7</f>
        <v>1.3058009999999998</v>
      </c>
      <c r="Z865" s="44"/>
      <c r="AA865" s="24">
        <f>I865+O865+R865+U865+X865</f>
        <v>3.6297974999999996</v>
      </c>
      <c r="AB865" s="24">
        <f>K865+P865+S865+V865+Y865</f>
        <v>3.6297974999999996</v>
      </c>
      <c r="AC865" s="24">
        <f>AA865*$AE$7</f>
        <v>1.0889392499999999</v>
      </c>
      <c r="AD865" s="24">
        <f>AB865*$AE$7</f>
        <v>1.0889392499999999</v>
      </c>
      <c r="AE865" s="44"/>
      <c r="AF865" s="24">
        <f>(AA865+AC865)*$AH$7</f>
        <v>0.14156210249999998</v>
      </c>
      <c r="AG865" s="24">
        <f>(AB865+AD865)*$AH$7</f>
        <v>0.14156210249999998</v>
      </c>
      <c r="AH865" s="44"/>
      <c r="AI865" s="116">
        <v>5.0999999999999996</v>
      </c>
      <c r="AJ865" s="117">
        <v>5.0999999999999996</v>
      </c>
      <c r="AK865" s="117">
        <f>AI865*$AK$9</f>
        <v>5.3549999999999995</v>
      </c>
      <c r="AL865" s="117">
        <f>AJ865*$AL$9</f>
        <v>5.3549999999999995</v>
      </c>
      <c r="AM865" s="116">
        <f>AK865*$AO$7</f>
        <v>1.071</v>
      </c>
      <c r="AN865" s="117">
        <f>AL865*$AO$7</f>
        <v>1.071</v>
      </c>
      <c r="AO865" s="146"/>
      <c r="AP865" s="116">
        <f>AK865+AM865</f>
        <v>6.4259999999999993</v>
      </c>
      <c r="AQ865" s="117">
        <f>AL865+AN865</f>
        <v>6.4259999999999993</v>
      </c>
    </row>
    <row r="866" spans="1:43" ht="51.75" hidden="1" customHeight="1">
      <c r="A866" s="187"/>
      <c r="B866" s="182"/>
      <c r="C866" s="189"/>
      <c r="D866" s="31" t="s">
        <v>49</v>
      </c>
      <c r="E866" s="22">
        <v>21</v>
      </c>
      <c r="F866" s="22">
        <v>21</v>
      </c>
      <c r="G866" s="24">
        <f>$G$584</f>
        <v>4.1000000000000002E-2</v>
      </c>
      <c r="H866" s="24">
        <f t="shared" si="324"/>
        <v>0.86099999999999999</v>
      </c>
      <c r="I866" s="25"/>
      <c r="J866" s="24">
        <f t="shared" ref="J866:J929" si="325">F866*G866</f>
        <v>0.86099999999999999</v>
      </c>
      <c r="K866" s="25"/>
      <c r="L866" s="24"/>
      <c r="M866" s="24"/>
      <c r="N866" s="24"/>
      <c r="O866" s="24"/>
      <c r="P866" s="24"/>
      <c r="Q866" s="24"/>
      <c r="R866" s="24"/>
      <c r="S866" s="26"/>
      <c r="T866" s="44"/>
      <c r="U866" s="27"/>
      <c r="V866" s="27"/>
      <c r="W866" s="44"/>
      <c r="X866" s="24"/>
      <c r="Y866" s="24"/>
      <c r="Z866" s="44"/>
      <c r="AA866" s="24"/>
      <c r="AB866" s="24"/>
      <c r="AC866" s="24"/>
      <c r="AD866" s="24"/>
      <c r="AE866" s="44"/>
      <c r="AF866" s="24"/>
      <c r="AG866" s="24"/>
      <c r="AH866" s="44"/>
      <c r="AI866" s="116"/>
      <c r="AJ866" s="117"/>
      <c r="AK866" s="117"/>
      <c r="AL866" s="117"/>
      <c r="AM866" s="116"/>
      <c r="AN866" s="117"/>
      <c r="AO866" s="146"/>
      <c r="AP866" s="116"/>
      <c r="AQ866" s="117"/>
    </row>
    <row r="867" spans="1:43" ht="38.25" customHeight="1">
      <c r="A867" s="114" t="s">
        <v>1077</v>
      </c>
      <c r="B867" s="30" t="s">
        <v>1078</v>
      </c>
      <c r="C867" s="115"/>
      <c r="D867" s="31"/>
      <c r="E867" s="22"/>
      <c r="F867" s="22"/>
      <c r="G867" s="24"/>
      <c r="H867" s="24"/>
      <c r="I867" s="25"/>
      <c r="J867" s="24"/>
      <c r="K867" s="25"/>
      <c r="L867" s="24"/>
      <c r="M867" s="24"/>
      <c r="N867" s="24"/>
      <c r="O867" s="24"/>
      <c r="P867" s="24"/>
      <c r="Q867" s="24"/>
      <c r="R867" s="24"/>
      <c r="S867" s="26"/>
      <c r="T867" s="44"/>
      <c r="U867" s="27"/>
      <c r="V867" s="27"/>
      <c r="W867" s="44"/>
      <c r="X867" s="24"/>
      <c r="Y867" s="24"/>
      <c r="Z867" s="44"/>
      <c r="AA867" s="24"/>
      <c r="AB867" s="24"/>
      <c r="AC867" s="24"/>
      <c r="AD867" s="24"/>
      <c r="AE867" s="44"/>
      <c r="AF867" s="24"/>
      <c r="AG867" s="24"/>
      <c r="AH867" s="44"/>
      <c r="AI867" s="116"/>
      <c r="AJ867" s="117"/>
      <c r="AK867" s="117"/>
      <c r="AL867" s="117"/>
      <c r="AM867" s="116"/>
      <c r="AN867" s="117"/>
      <c r="AO867" s="146"/>
      <c r="AP867" s="116"/>
      <c r="AQ867" s="117"/>
    </row>
    <row r="868" spans="1:43" ht="43.5" customHeight="1">
      <c r="A868" s="186" t="s">
        <v>1079</v>
      </c>
      <c r="B868" s="181" t="s">
        <v>1080</v>
      </c>
      <c r="C868" s="188" t="s">
        <v>178</v>
      </c>
      <c r="D868" s="31" t="s">
        <v>793</v>
      </c>
      <c r="E868" s="22">
        <v>4</v>
      </c>
      <c r="F868" s="22">
        <v>4</v>
      </c>
      <c r="G868" s="24">
        <f>$G$585</f>
        <v>6.0999999999999999E-2</v>
      </c>
      <c r="H868" s="24">
        <f t="shared" si="324"/>
        <v>0.24399999999999999</v>
      </c>
      <c r="I868" s="25">
        <f>H868+H869</f>
        <v>0.57200000000000006</v>
      </c>
      <c r="J868" s="24">
        <f t="shared" si="325"/>
        <v>0.24399999999999999</v>
      </c>
      <c r="K868" s="25">
        <f>J868+J869</f>
        <v>0.57200000000000006</v>
      </c>
      <c r="L868" s="24"/>
      <c r="M868" s="24"/>
      <c r="N868" s="24"/>
      <c r="O868" s="24">
        <f>I868*$Q$7</f>
        <v>8.5800000000000008E-3</v>
      </c>
      <c r="P868" s="24">
        <f>K868*$Q$7</f>
        <v>8.5800000000000008E-3</v>
      </c>
      <c r="Q868" s="24"/>
      <c r="R868" s="24">
        <f>I868*$T$7</f>
        <v>0.19448000000000004</v>
      </c>
      <c r="S868" s="26">
        <f>K868*$T$7</f>
        <v>0.19448000000000004</v>
      </c>
      <c r="T868" s="44"/>
      <c r="U868" s="27">
        <f>I868*$W$7</f>
        <v>5.7200000000000008E-5</v>
      </c>
      <c r="V868" s="27">
        <f>K868*$W$7</f>
        <v>5.7200000000000008E-5</v>
      </c>
      <c r="W868" s="44"/>
      <c r="X868" s="24">
        <f>I868*$Z$7</f>
        <v>0.43552080000000004</v>
      </c>
      <c r="Y868" s="24">
        <f>K868*$Z$7</f>
        <v>0.43552080000000004</v>
      </c>
      <c r="Z868" s="44"/>
      <c r="AA868" s="24">
        <f>I868+O868+R868+U868+X868</f>
        <v>1.2106380000000001</v>
      </c>
      <c r="AB868" s="24">
        <f>K868+P868+S868+V868+Y868</f>
        <v>1.2106380000000001</v>
      </c>
      <c r="AC868" s="24">
        <f>AA868*$AE$7</f>
        <v>0.3631914</v>
      </c>
      <c r="AD868" s="24">
        <f>AB868*$AE$7</f>
        <v>0.3631914</v>
      </c>
      <c r="AE868" s="44"/>
      <c r="AF868" s="24">
        <f>(AA868+AC868)*$AH$7</f>
        <v>4.7214882E-2</v>
      </c>
      <c r="AG868" s="24">
        <f>(AB868+AD868)*$AH$7</f>
        <v>4.7214882E-2</v>
      </c>
      <c r="AH868" s="44"/>
      <c r="AI868" s="116">
        <v>1.7</v>
      </c>
      <c r="AJ868" s="117">
        <v>1.7</v>
      </c>
      <c r="AK868" s="117">
        <f>AI868*$AK$9</f>
        <v>1.7849999999999999</v>
      </c>
      <c r="AL868" s="117">
        <f>AJ868*$AL$9</f>
        <v>1.7849999999999999</v>
      </c>
      <c r="AM868" s="116">
        <f t="shared" ref="AM868:AN870" si="326">AK868*$AO$7</f>
        <v>0.35699999999999998</v>
      </c>
      <c r="AN868" s="117">
        <f t="shared" si="326"/>
        <v>0.35699999999999998</v>
      </c>
      <c r="AO868" s="146"/>
      <c r="AP868" s="116">
        <f t="shared" ref="AP868:AQ870" si="327">AK868+AM868</f>
        <v>2.1419999999999999</v>
      </c>
      <c r="AQ868" s="117">
        <f t="shared" si="327"/>
        <v>2.1419999999999999</v>
      </c>
    </row>
    <row r="869" spans="1:43" ht="50.25" hidden="1" customHeight="1">
      <c r="A869" s="187"/>
      <c r="B869" s="182"/>
      <c r="C869" s="189"/>
      <c r="D869" s="31" t="s">
        <v>49</v>
      </c>
      <c r="E869" s="22">
        <v>8</v>
      </c>
      <c r="F869" s="22">
        <v>8</v>
      </c>
      <c r="G869" s="24">
        <f>$G$584</f>
        <v>4.1000000000000002E-2</v>
      </c>
      <c r="H869" s="24">
        <f t="shared" si="324"/>
        <v>0.32800000000000001</v>
      </c>
      <c r="I869" s="25"/>
      <c r="J869" s="24">
        <f t="shared" si="325"/>
        <v>0.32800000000000001</v>
      </c>
      <c r="K869" s="25"/>
      <c r="L869" s="24"/>
      <c r="M869" s="24"/>
      <c r="N869" s="24"/>
      <c r="O869" s="24"/>
      <c r="P869" s="24"/>
      <c r="Q869" s="24"/>
      <c r="R869" s="24"/>
      <c r="S869" s="26"/>
      <c r="T869" s="44"/>
      <c r="U869" s="27"/>
      <c r="V869" s="27"/>
      <c r="W869" s="44"/>
      <c r="X869" s="24"/>
      <c r="Y869" s="24"/>
      <c r="Z869" s="44"/>
      <c r="AA869" s="24"/>
      <c r="AB869" s="24"/>
      <c r="AC869" s="24"/>
      <c r="AD869" s="24"/>
      <c r="AE869" s="44"/>
      <c r="AF869" s="24"/>
      <c r="AG869" s="24"/>
      <c r="AH869" s="44"/>
      <c r="AI869" s="116"/>
      <c r="AJ869" s="117"/>
      <c r="AK869" s="117">
        <f>AI869*$AK$9</f>
        <v>0</v>
      </c>
      <c r="AL869" s="117"/>
      <c r="AM869" s="116">
        <f t="shared" si="326"/>
        <v>0</v>
      </c>
      <c r="AN869" s="117">
        <f t="shared" si="326"/>
        <v>0</v>
      </c>
      <c r="AO869" s="146"/>
      <c r="AP869" s="116">
        <f t="shared" si="327"/>
        <v>0</v>
      </c>
      <c r="AQ869" s="117">
        <f t="shared" si="327"/>
        <v>0</v>
      </c>
    </row>
    <row r="870" spans="1:43" ht="39">
      <c r="A870" s="186" t="s">
        <v>1081</v>
      </c>
      <c r="B870" s="181" t="s">
        <v>961</v>
      </c>
      <c r="C870" s="188" t="s">
        <v>178</v>
      </c>
      <c r="D870" s="31" t="s">
        <v>793</v>
      </c>
      <c r="E870" s="22">
        <v>6</v>
      </c>
      <c r="F870" s="22">
        <v>6</v>
      </c>
      <c r="G870" s="24">
        <f>$G$585</f>
        <v>6.0999999999999999E-2</v>
      </c>
      <c r="H870" s="24">
        <f t="shared" si="324"/>
        <v>0.36599999999999999</v>
      </c>
      <c r="I870" s="25">
        <f>H870+H871</f>
        <v>0.85799999999999998</v>
      </c>
      <c r="J870" s="24">
        <f t="shared" si="325"/>
        <v>0.36599999999999999</v>
      </c>
      <c r="K870" s="25">
        <f>J870+J871</f>
        <v>0.85799999999999998</v>
      </c>
      <c r="L870" s="24"/>
      <c r="M870" s="24"/>
      <c r="N870" s="24"/>
      <c r="O870" s="24">
        <f>I870*$Q$7</f>
        <v>1.2869999999999999E-2</v>
      </c>
      <c r="P870" s="24">
        <f>K870*$Q$7</f>
        <v>1.2869999999999999E-2</v>
      </c>
      <c r="Q870" s="24"/>
      <c r="R870" s="24">
        <f>I870*$T$7</f>
        <v>0.29172000000000003</v>
      </c>
      <c r="S870" s="26">
        <f>K870*$T$7</f>
        <v>0.29172000000000003</v>
      </c>
      <c r="T870" s="44"/>
      <c r="U870" s="27">
        <f>I870*$W$7</f>
        <v>8.5799999999999998E-5</v>
      </c>
      <c r="V870" s="27">
        <f>K870*$W$7</f>
        <v>8.5799999999999998E-5</v>
      </c>
      <c r="W870" s="44"/>
      <c r="X870" s="24">
        <f>I870*$Z$7</f>
        <v>0.65328120000000001</v>
      </c>
      <c r="Y870" s="24">
        <f>K870*$Z$7</f>
        <v>0.65328120000000001</v>
      </c>
      <c r="Z870" s="44"/>
      <c r="AA870" s="24">
        <f>I870+O870+R870+U870+X870</f>
        <v>1.815957</v>
      </c>
      <c r="AB870" s="24">
        <f>K870+P870+S870+V870+Y870</f>
        <v>1.815957</v>
      </c>
      <c r="AC870" s="24">
        <f>AA870*$AE$7</f>
        <v>0.54478709999999997</v>
      </c>
      <c r="AD870" s="24">
        <f>AB870*$AE$7</f>
        <v>0.54478709999999997</v>
      </c>
      <c r="AE870" s="44"/>
      <c r="AF870" s="24">
        <f>(AA870+AC870)*$AH$7</f>
        <v>7.0822322999999993E-2</v>
      </c>
      <c r="AG870" s="24">
        <f>(AB870+AD870)*$AH$7</f>
        <v>7.0822322999999993E-2</v>
      </c>
      <c r="AH870" s="44"/>
      <c r="AI870" s="116">
        <v>2.5499999999999998</v>
      </c>
      <c r="AJ870" s="117">
        <v>2.5499999999999998</v>
      </c>
      <c r="AK870" s="117">
        <f>AI870*$AK$9</f>
        <v>2.6774999999999998</v>
      </c>
      <c r="AL870" s="117">
        <f>AJ870*$AL$9</f>
        <v>2.6774999999999998</v>
      </c>
      <c r="AM870" s="116">
        <f t="shared" si="326"/>
        <v>0.53549999999999998</v>
      </c>
      <c r="AN870" s="117">
        <f t="shared" si="326"/>
        <v>0.53549999999999998</v>
      </c>
      <c r="AO870" s="146"/>
      <c r="AP870" s="116">
        <f t="shared" si="327"/>
        <v>3.2129999999999996</v>
      </c>
      <c r="AQ870" s="117">
        <f t="shared" si="327"/>
        <v>3.2129999999999996</v>
      </c>
    </row>
    <row r="871" spans="1:43" ht="51.75" hidden="1" customHeight="1">
      <c r="A871" s="187"/>
      <c r="B871" s="182"/>
      <c r="C871" s="189"/>
      <c r="D871" s="31" t="s">
        <v>49</v>
      </c>
      <c r="E871" s="22">
        <v>12</v>
      </c>
      <c r="F871" s="22">
        <v>12</v>
      </c>
      <c r="G871" s="24">
        <f>$G$584</f>
        <v>4.1000000000000002E-2</v>
      </c>
      <c r="H871" s="24">
        <f t="shared" si="324"/>
        <v>0.49199999999999999</v>
      </c>
      <c r="I871" s="25"/>
      <c r="J871" s="24">
        <f t="shared" si="325"/>
        <v>0.49199999999999999</v>
      </c>
      <c r="K871" s="25"/>
      <c r="L871" s="24"/>
      <c r="M871" s="24"/>
      <c r="N871" s="24"/>
      <c r="O871" s="24"/>
      <c r="P871" s="24"/>
      <c r="Q871" s="24"/>
      <c r="R871" s="24"/>
      <c r="S871" s="26"/>
      <c r="T871" s="44"/>
      <c r="U871" s="27"/>
      <c r="V871" s="27"/>
      <c r="W871" s="44"/>
      <c r="X871" s="24"/>
      <c r="Y871" s="24"/>
      <c r="Z871" s="44"/>
      <c r="AA871" s="24"/>
      <c r="AB871" s="24"/>
      <c r="AC871" s="24"/>
      <c r="AD871" s="24"/>
      <c r="AE871" s="44"/>
      <c r="AF871" s="24"/>
      <c r="AG871" s="24"/>
      <c r="AH871" s="44"/>
      <c r="AI871" s="116"/>
      <c r="AJ871" s="117"/>
      <c r="AK871" s="117"/>
      <c r="AL871" s="117"/>
      <c r="AM871" s="116"/>
      <c r="AN871" s="117"/>
      <c r="AO871" s="146"/>
      <c r="AP871" s="116"/>
      <c r="AQ871" s="117"/>
    </row>
    <row r="872" spans="1:43" ht="18.75" customHeight="1">
      <c r="A872" s="114" t="s">
        <v>1082</v>
      </c>
      <c r="B872" s="30" t="s">
        <v>1057</v>
      </c>
      <c r="C872" s="115"/>
      <c r="D872" s="31"/>
      <c r="E872" s="22"/>
      <c r="F872" s="22"/>
      <c r="G872" s="24"/>
      <c r="H872" s="24"/>
      <c r="I872" s="25"/>
      <c r="J872" s="24"/>
      <c r="K872" s="25"/>
      <c r="L872" s="24"/>
      <c r="M872" s="24"/>
      <c r="N872" s="24"/>
      <c r="O872" s="24"/>
      <c r="P872" s="24"/>
      <c r="Q872" s="24"/>
      <c r="R872" s="24"/>
      <c r="S872" s="26"/>
      <c r="T872" s="44"/>
      <c r="U872" s="27"/>
      <c r="V872" s="27"/>
      <c r="W872" s="44"/>
      <c r="X872" s="24"/>
      <c r="Y872" s="24"/>
      <c r="Z872" s="44"/>
      <c r="AA872" s="24"/>
      <c r="AB872" s="24"/>
      <c r="AC872" s="24"/>
      <c r="AD872" s="24"/>
      <c r="AE872" s="44"/>
      <c r="AF872" s="24"/>
      <c r="AG872" s="24"/>
      <c r="AH872" s="44"/>
      <c r="AI872" s="116"/>
      <c r="AJ872" s="117"/>
      <c r="AK872" s="117"/>
      <c r="AL872" s="117"/>
      <c r="AM872" s="116"/>
      <c r="AN872" s="117"/>
      <c r="AO872" s="146"/>
      <c r="AP872" s="116"/>
      <c r="AQ872" s="117"/>
    </row>
    <row r="873" spans="1:43" ht="24" customHeight="1">
      <c r="A873" s="186" t="s">
        <v>1083</v>
      </c>
      <c r="B873" s="181" t="s">
        <v>1059</v>
      </c>
      <c r="C873" s="188" t="s">
        <v>178</v>
      </c>
      <c r="D873" s="31" t="s">
        <v>793</v>
      </c>
      <c r="E873" s="22">
        <v>11</v>
      </c>
      <c r="F873" s="22">
        <v>11</v>
      </c>
      <c r="G873" s="24">
        <f>$G$585</f>
        <v>6.0999999999999999E-2</v>
      </c>
      <c r="H873" s="24">
        <f t="shared" si="324"/>
        <v>0.67100000000000004</v>
      </c>
      <c r="I873" s="25">
        <f>H873+H874</f>
        <v>1.532</v>
      </c>
      <c r="J873" s="24">
        <f t="shared" si="325"/>
        <v>0.67100000000000004</v>
      </c>
      <c r="K873" s="25">
        <f>J873+J874</f>
        <v>1.532</v>
      </c>
      <c r="L873" s="24"/>
      <c r="M873" s="24"/>
      <c r="N873" s="24"/>
      <c r="O873" s="24">
        <f>I873*$Q$7</f>
        <v>2.298E-2</v>
      </c>
      <c r="P873" s="24">
        <f>K873*$Q$7</f>
        <v>2.298E-2</v>
      </c>
      <c r="Q873" s="24"/>
      <c r="R873" s="24">
        <f>I873*$T$7</f>
        <v>0.52088000000000001</v>
      </c>
      <c r="S873" s="26">
        <f>K873*$T$7</f>
        <v>0.52088000000000001</v>
      </c>
      <c r="T873" s="44"/>
      <c r="U873" s="27">
        <f>I873*$W$7</f>
        <v>1.5320000000000001E-4</v>
      </c>
      <c r="V873" s="27">
        <f>K873*$W$7</f>
        <v>1.5320000000000001E-4</v>
      </c>
      <c r="W873" s="44"/>
      <c r="X873" s="24">
        <f>I873*$Z$7</f>
        <v>1.1664648</v>
      </c>
      <c r="Y873" s="24">
        <f>K873*$Z$7</f>
        <v>1.1664648</v>
      </c>
      <c r="Z873" s="44"/>
      <c r="AA873" s="24">
        <f>I873+O873+R873+U873+X873</f>
        <v>3.2424780000000002</v>
      </c>
      <c r="AB873" s="24">
        <f>K873+P873+S873+V873+Y873</f>
        <v>3.2424780000000002</v>
      </c>
      <c r="AC873" s="24">
        <f>AA873*$AE$7</f>
        <v>0.97274340000000004</v>
      </c>
      <c r="AD873" s="24">
        <f>AB873*$AE$7</f>
        <v>0.97274340000000004</v>
      </c>
      <c r="AE873" s="44"/>
      <c r="AF873" s="24">
        <f>(AA873+AC873)*$AH$7</f>
        <v>0.12645664199999998</v>
      </c>
      <c r="AG873" s="24">
        <f>(AB873+AD873)*$AH$7</f>
        <v>0.12645664199999998</v>
      </c>
      <c r="AH873" s="44"/>
      <c r="AI873" s="116">
        <v>4.5599999999999996</v>
      </c>
      <c r="AJ873" s="117">
        <v>4.5599999999999996</v>
      </c>
      <c r="AK873" s="117">
        <f>AI873*$AK$9</f>
        <v>4.7879999999999994</v>
      </c>
      <c r="AL873" s="117">
        <f>AJ873*$AL$9</f>
        <v>4.7879999999999994</v>
      </c>
      <c r="AM873" s="116">
        <f t="shared" ref="AM873:AN875" si="328">AK873*$AO$7</f>
        <v>0.9575999999999999</v>
      </c>
      <c r="AN873" s="117">
        <f t="shared" si="328"/>
        <v>0.9575999999999999</v>
      </c>
      <c r="AO873" s="146"/>
      <c r="AP873" s="116">
        <f t="shared" ref="AP873:AQ875" si="329">AK873+AM873</f>
        <v>5.7455999999999996</v>
      </c>
      <c r="AQ873" s="117">
        <f t="shared" si="329"/>
        <v>5.7455999999999996</v>
      </c>
    </row>
    <row r="874" spans="1:43" ht="51.75" hidden="1" customHeight="1">
      <c r="A874" s="187"/>
      <c r="B874" s="182"/>
      <c r="C874" s="189"/>
      <c r="D874" s="31" t="s">
        <v>49</v>
      </c>
      <c r="E874" s="22">
        <v>21</v>
      </c>
      <c r="F874" s="22">
        <v>21</v>
      </c>
      <c r="G874" s="24">
        <f>$G$584</f>
        <v>4.1000000000000002E-2</v>
      </c>
      <c r="H874" s="24">
        <f t="shared" si="324"/>
        <v>0.86099999999999999</v>
      </c>
      <c r="I874" s="25"/>
      <c r="J874" s="24">
        <f t="shared" si="325"/>
        <v>0.86099999999999999</v>
      </c>
      <c r="K874" s="25"/>
      <c r="L874" s="24"/>
      <c r="M874" s="24"/>
      <c r="N874" s="24"/>
      <c r="O874" s="24"/>
      <c r="P874" s="24"/>
      <c r="Q874" s="24"/>
      <c r="R874" s="24"/>
      <c r="S874" s="26"/>
      <c r="T874" s="44"/>
      <c r="U874" s="27"/>
      <c r="V874" s="27"/>
      <c r="W874" s="44"/>
      <c r="X874" s="24"/>
      <c r="Y874" s="24"/>
      <c r="Z874" s="44"/>
      <c r="AA874" s="24"/>
      <c r="AB874" s="24"/>
      <c r="AC874" s="24"/>
      <c r="AD874" s="24"/>
      <c r="AE874" s="44"/>
      <c r="AF874" s="24"/>
      <c r="AG874" s="24"/>
      <c r="AH874" s="44"/>
      <c r="AI874" s="116"/>
      <c r="AJ874" s="117"/>
      <c r="AK874" s="117">
        <f>AI874*$AK$9</f>
        <v>0</v>
      </c>
      <c r="AL874" s="117">
        <f>AJ874*$AL$9</f>
        <v>0</v>
      </c>
      <c r="AM874" s="116">
        <f t="shared" si="328"/>
        <v>0</v>
      </c>
      <c r="AN874" s="117">
        <f t="shared" si="328"/>
        <v>0</v>
      </c>
      <c r="AO874" s="146"/>
      <c r="AP874" s="116">
        <f t="shared" si="329"/>
        <v>0</v>
      </c>
      <c r="AQ874" s="117">
        <f t="shared" si="329"/>
        <v>0</v>
      </c>
    </row>
    <row r="875" spans="1:43" ht="26.25" customHeight="1">
      <c r="A875" s="186" t="s">
        <v>1084</v>
      </c>
      <c r="B875" s="181" t="s">
        <v>1085</v>
      </c>
      <c r="C875" s="188" t="s">
        <v>178</v>
      </c>
      <c r="D875" s="31" t="s">
        <v>793</v>
      </c>
      <c r="E875" s="22">
        <v>5</v>
      </c>
      <c r="F875" s="22">
        <v>5</v>
      </c>
      <c r="G875" s="24">
        <f>$G$585</f>
        <v>6.0999999999999999E-2</v>
      </c>
      <c r="H875" s="24">
        <f t="shared" si="324"/>
        <v>0.30499999999999999</v>
      </c>
      <c r="I875" s="25">
        <f>H875+H876</f>
        <v>0.59200000000000008</v>
      </c>
      <c r="J875" s="24">
        <f t="shared" si="325"/>
        <v>0.30499999999999999</v>
      </c>
      <c r="K875" s="25">
        <f>J875+J876</f>
        <v>0.59200000000000008</v>
      </c>
      <c r="L875" s="24"/>
      <c r="M875" s="24"/>
      <c r="N875" s="24"/>
      <c r="O875" s="24">
        <f>I875*$Q$7</f>
        <v>8.8800000000000007E-3</v>
      </c>
      <c r="P875" s="24">
        <f>K875*$Q$7</f>
        <v>8.8800000000000007E-3</v>
      </c>
      <c r="Q875" s="24"/>
      <c r="R875" s="24">
        <f>I875*$T$7</f>
        <v>0.20128000000000004</v>
      </c>
      <c r="S875" s="26">
        <f>K875*$T$7</f>
        <v>0.20128000000000004</v>
      </c>
      <c r="T875" s="44"/>
      <c r="U875" s="27">
        <f>I875*$W$7</f>
        <v>5.9200000000000009E-5</v>
      </c>
      <c r="V875" s="27">
        <f>K875*$W$7</f>
        <v>5.9200000000000009E-5</v>
      </c>
      <c r="W875" s="44"/>
      <c r="X875" s="24">
        <f>I875*$Z$7</f>
        <v>0.45074880000000006</v>
      </c>
      <c r="Y875" s="24">
        <f>K875*$Z$7</f>
        <v>0.45074880000000006</v>
      </c>
      <c r="Z875" s="44"/>
      <c r="AA875" s="24">
        <f>I875+O875+R875+U875+X875</f>
        <v>1.2529680000000001</v>
      </c>
      <c r="AB875" s="24">
        <f>K875+P875+S875+V875+Y875</f>
        <v>1.2529680000000001</v>
      </c>
      <c r="AC875" s="24">
        <f>AA875*$AE$7</f>
        <v>0.37589040000000001</v>
      </c>
      <c r="AD875" s="24">
        <f>AB875*$AE$7</f>
        <v>0.37589040000000001</v>
      </c>
      <c r="AE875" s="44"/>
      <c r="AF875" s="24">
        <f>(AA875+AC875)*$AH$7</f>
        <v>4.8865752000000005E-2</v>
      </c>
      <c r="AG875" s="24">
        <f>(AB875+AD875)*$AH$7</f>
        <v>4.8865752000000005E-2</v>
      </c>
      <c r="AH875" s="44"/>
      <c r="AI875" s="116">
        <v>1.76</v>
      </c>
      <c r="AJ875" s="117">
        <v>1.76</v>
      </c>
      <c r="AK875" s="117">
        <f>AI875*$AK$9</f>
        <v>1.8480000000000001</v>
      </c>
      <c r="AL875" s="117">
        <f>AJ875*$AL$9</f>
        <v>1.8480000000000001</v>
      </c>
      <c r="AM875" s="116">
        <f t="shared" si="328"/>
        <v>0.36960000000000004</v>
      </c>
      <c r="AN875" s="117">
        <f t="shared" si="328"/>
        <v>0.36960000000000004</v>
      </c>
      <c r="AO875" s="146"/>
      <c r="AP875" s="116">
        <f t="shared" si="329"/>
        <v>2.2176</v>
      </c>
      <c r="AQ875" s="117">
        <f t="shared" si="329"/>
        <v>2.2176</v>
      </c>
    </row>
    <row r="876" spans="1:43" ht="23.25" hidden="1" customHeight="1">
      <c r="A876" s="187"/>
      <c r="B876" s="182"/>
      <c r="C876" s="189"/>
      <c r="D876" s="31" t="s">
        <v>49</v>
      </c>
      <c r="E876" s="22">
        <v>7</v>
      </c>
      <c r="F876" s="22">
        <v>7</v>
      </c>
      <c r="G876" s="24">
        <f>$G$584</f>
        <v>4.1000000000000002E-2</v>
      </c>
      <c r="H876" s="24">
        <f t="shared" si="324"/>
        <v>0.28700000000000003</v>
      </c>
      <c r="I876" s="25"/>
      <c r="J876" s="24">
        <f t="shared" si="325"/>
        <v>0.28700000000000003</v>
      </c>
      <c r="K876" s="25"/>
      <c r="L876" s="24"/>
      <c r="M876" s="24"/>
      <c r="N876" s="24"/>
      <c r="O876" s="24"/>
      <c r="P876" s="24"/>
      <c r="Q876" s="24"/>
      <c r="R876" s="24"/>
      <c r="S876" s="26"/>
      <c r="T876" s="44"/>
      <c r="U876" s="27"/>
      <c r="V876" s="27"/>
      <c r="W876" s="44"/>
      <c r="X876" s="24"/>
      <c r="Y876" s="24"/>
      <c r="Z876" s="44"/>
      <c r="AA876" s="24"/>
      <c r="AB876" s="24"/>
      <c r="AC876" s="24"/>
      <c r="AD876" s="24"/>
      <c r="AE876" s="44"/>
      <c r="AF876" s="24"/>
      <c r="AG876" s="24"/>
      <c r="AH876" s="44"/>
      <c r="AI876" s="116"/>
      <c r="AJ876" s="117"/>
      <c r="AK876" s="117"/>
      <c r="AL876" s="117"/>
      <c r="AM876" s="116"/>
      <c r="AN876" s="117"/>
      <c r="AO876" s="146"/>
      <c r="AP876" s="116"/>
      <c r="AQ876" s="117"/>
    </row>
    <row r="877" spans="1:43" ht="53.25" customHeight="1">
      <c r="A877" s="114" t="s">
        <v>1086</v>
      </c>
      <c r="B877" s="30" t="s">
        <v>1087</v>
      </c>
      <c r="C877" s="115"/>
      <c r="D877" s="31"/>
      <c r="E877" s="22"/>
      <c r="F877" s="22"/>
      <c r="G877" s="24"/>
      <c r="H877" s="24"/>
      <c r="I877" s="25"/>
      <c r="J877" s="24"/>
      <c r="K877" s="25"/>
      <c r="L877" s="24"/>
      <c r="M877" s="24"/>
      <c r="N877" s="24"/>
      <c r="O877" s="24"/>
      <c r="P877" s="24"/>
      <c r="Q877" s="24"/>
      <c r="R877" s="24"/>
      <c r="S877" s="26"/>
      <c r="T877" s="44"/>
      <c r="U877" s="27"/>
      <c r="V877" s="27"/>
      <c r="W877" s="44"/>
      <c r="X877" s="24"/>
      <c r="Y877" s="24"/>
      <c r="Z877" s="44"/>
      <c r="AA877" s="24"/>
      <c r="AB877" s="24"/>
      <c r="AC877" s="24"/>
      <c r="AD877" s="24"/>
      <c r="AE877" s="44"/>
      <c r="AF877" s="24"/>
      <c r="AG877" s="24"/>
      <c r="AH877" s="44"/>
      <c r="AI877" s="116"/>
      <c r="AJ877" s="117"/>
      <c r="AK877" s="117"/>
      <c r="AL877" s="117"/>
      <c r="AM877" s="116"/>
      <c r="AN877" s="117"/>
      <c r="AO877" s="146"/>
      <c r="AP877" s="116"/>
      <c r="AQ877" s="117"/>
    </row>
    <row r="878" spans="1:43" ht="39">
      <c r="A878" s="186" t="s">
        <v>1088</v>
      </c>
      <c r="B878" s="181" t="s">
        <v>1089</v>
      </c>
      <c r="C878" s="188" t="s">
        <v>178</v>
      </c>
      <c r="D878" s="31" t="s">
        <v>793</v>
      </c>
      <c r="E878" s="22">
        <v>5</v>
      </c>
      <c r="F878" s="22">
        <v>5</v>
      </c>
      <c r="G878" s="24">
        <f>$G$585</f>
        <v>6.0999999999999999E-2</v>
      </c>
      <c r="H878" s="24">
        <f t="shared" si="324"/>
        <v>0.30499999999999999</v>
      </c>
      <c r="I878" s="25">
        <f>H878+H879</f>
        <v>0.71500000000000008</v>
      </c>
      <c r="J878" s="24">
        <f t="shared" si="325"/>
        <v>0.30499999999999999</v>
      </c>
      <c r="K878" s="25">
        <f>J878+J879</f>
        <v>0.71500000000000008</v>
      </c>
      <c r="L878" s="24"/>
      <c r="M878" s="24"/>
      <c r="N878" s="24"/>
      <c r="O878" s="24">
        <f>I878*$Q$7</f>
        <v>1.0725E-2</v>
      </c>
      <c r="P878" s="24">
        <f>K878*$Q$7</f>
        <v>1.0725E-2</v>
      </c>
      <c r="Q878" s="24"/>
      <c r="R878" s="24">
        <f>I878*$T$7</f>
        <v>0.24310000000000004</v>
      </c>
      <c r="S878" s="26">
        <f>K878*$T$7</f>
        <v>0.24310000000000004</v>
      </c>
      <c r="T878" s="44"/>
      <c r="U878" s="27">
        <f>I878*$W$7</f>
        <v>7.1500000000000017E-5</v>
      </c>
      <c r="V878" s="27">
        <f>K878*$W$7</f>
        <v>7.1500000000000017E-5</v>
      </c>
      <c r="W878" s="44"/>
      <c r="X878" s="24">
        <f>I878*$Z$7</f>
        <v>0.54440100000000002</v>
      </c>
      <c r="Y878" s="24">
        <f>K878*$Z$7</f>
        <v>0.54440100000000002</v>
      </c>
      <c r="Z878" s="44"/>
      <c r="AA878" s="24">
        <f>I878+O878+R878+U878+X878</f>
        <v>1.5132975000000002</v>
      </c>
      <c r="AB878" s="24">
        <f>K878+P878+S878+V878+Y878</f>
        <v>1.5132975000000002</v>
      </c>
      <c r="AC878" s="24">
        <f>AA878*$AE$7</f>
        <v>0.45398925000000001</v>
      </c>
      <c r="AD878" s="24">
        <f>AB878*$AE$7</f>
        <v>0.45398925000000001</v>
      </c>
      <c r="AE878" s="44"/>
      <c r="AF878" s="24">
        <f>(AA878+AC878)*$AH$7</f>
        <v>5.9018602500000003E-2</v>
      </c>
      <c r="AG878" s="24">
        <f>(AB878+AD878)*$AH$7</f>
        <v>5.9018602500000003E-2</v>
      </c>
      <c r="AH878" s="44"/>
      <c r="AI878" s="116">
        <v>2.13</v>
      </c>
      <c r="AJ878" s="117">
        <v>2.13</v>
      </c>
      <c r="AK878" s="117">
        <f>AI878*$AK$9</f>
        <v>2.2364999999999999</v>
      </c>
      <c r="AL878" s="117">
        <f>AJ878*$AL$9</f>
        <v>2.2364999999999999</v>
      </c>
      <c r="AM878" s="116">
        <f t="shared" ref="AM878:AN880" si="330">AK878*$AO$7</f>
        <v>0.44730000000000003</v>
      </c>
      <c r="AN878" s="117">
        <f t="shared" si="330"/>
        <v>0.44730000000000003</v>
      </c>
      <c r="AO878" s="146"/>
      <c r="AP878" s="116">
        <f t="shared" ref="AP878:AQ880" si="331">AK878+AM878</f>
        <v>2.6837999999999997</v>
      </c>
      <c r="AQ878" s="117">
        <f t="shared" si="331"/>
        <v>2.6837999999999997</v>
      </c>
    </row>
    <row r="879" spans="1:43" ht="0.75" customHeight="1">
      <c r="A879" s="187"/>
      <c r="B879" s="182"/>
      <c r="C879" s="189"/>
      <c r="D879" s="31" t="s">
        <v>49</v>
      </c>
      <c r="E879" s="22">
        <v>10</v>
      </c>
      <c r="F879" s="22">
        <v>10</v>
      </c>
      <c r="G879" s="24">
        <f>$G$584</f>
        <v>4.1000000000000002E-2</v>
      </c>
      <c r="H879" s="24">
        <f t="shared" si="324"/>
        <v>0.41000000000000003</v>
      </c>
      <c r="I879" s="25"/>
      <c r="J879" s="24">
        <f t="shared" si="325"/>
        <v>0.41000000000000003</v>
      </c>
      <c r="K879" s="25"/>
      <c r="L879" s="24"/>
      <c r="M879" s="24"/>
      <c r="N879" s="24"/>
      <c r="O879" s="24"/>
      <c r="P879" s="24"/>
      <c r="Q879" s="24"/>
      <c r="R879" s="24"/>
      <c r="S879" s="26"/>
      <c r="T879" s="44"/>
      <c r="U879" s="27"/>
      <c r="V879" s="27"/>
      <c r="W879" s="44"/>
      <c r="X879" s="24"/>
      <c r="Y879" s="24"/>
      <c r="Z879" s="44"/>
      <c r="AA879" s="24"/>
      <c r="AB879" s="24"/>
      <c r="AC879" s="24"/>
      <c r="AD879" s="24"/>
      <c r="AE879" s="44"/>
      <c r="AF879" s="24"/>
      <c r="AG879" s="24"/>
      <c r="AH879" s="44"/>
      <c r="AI879" s="116"/>
      <c r="AJ879" s="117"/>
      <c r="AK879" s="117">
        <f>AI879*$AK$9</f>
        <v>0</v>
      </c>
      <c r="AL879" s="117">
        <f>AJ879*$AL$9</f>
        <v>0</v>
      </c>
      <c r="AM879" s="116">
        <f t="shared" si="330"/>
        <v>0</v>
      </c>
      <c r="AN879" s="117">
        <f t="shared" si="330"/>
        <v>0</v>
      </c>
      <c r="AO879" s="146"/>
      <c r="AP879" s="116">
        <f t="shared" si="331"/>
        <v>0</v>
      </c>
      <c r="AQ879" s="117">
        <f t="shared" si="331"/>
        <v>0</v>
      </c>
    </row>
    <row r="880" spans="1:43" ht="39">
      <c r="A880" s="186" t="s">
        <v>1090</v>
      </c>
      <c r="B880" s="181" t="s">
        <v>961</v>
      </c>
      <c r="C880" s="188" t="s">
        <v>178</v>
      </c>
      <c r="D880" s="31" t="s">
        <v>793</v>
      </c>
      <c r="E880" s="22">
        <v>8</v>
      </c>
      <c r="F880" s="22">
        <v>8</v>
      </c>
      <c r="G880" s="24">
        <f>$G$585</f>
        <v>6.0999999999999999E-2</v>
      </c>
      <c r="H880" s="24">
        <f t="shared" si="324"/>
        <v>0.48799999999999999</v>
      </c>
      <c r="I880" s="25">
        <f>H880+H881</f>
        <v>1.0209999999999999</v>
      </c>
      <c r="J880" s="24">
        <f t="shared" si="325"/>
        <v>0.48799999999999999</v>
      </c>
      <c r="K880" s="25">
        <f>J880+J881</f>
        <v>1.0209999999999999</v>
      </c>
      <c r="L880" s="24"/>
      <c r="M880" s="24"/>
      <c r="N880" s="24"/>
      <c r="O880" s="24">
        <f>I880*$Q$7</f>
        <v>1.5314999999999999E-2</v>
      </c>
      <c r="P880" s="24">
        <f>K880*$Q$7</f>
        <v>1.5314999999999999E-2</v>
      </c>
      <c r="Q880" s="24"/>
      <c r="R880" s="24">
        <f>I880*$T$7</f>
        <v>0.34714</v>
      </c>
      <c r="S880" s="26">
        <f>K880*$T$7</f>
        <v>0.34714</v>
      </c>
      <c r="T880" s="44"/>
      <c r="U880" s="27">
        <f>I880*$W$7</f>
        <v>1.021E-4</v>
      </c>
      <c r="V880" s="27">
        <f>K880*$W$7</f>
        <v>1.021E-4</v>
      </c>
      <c r="W880" s="44"/>
      <c r="X880" s="24">
        <f>I880*$Z$7</f>
        <v>0.7773893999999999</v>
      </c>
      <c r="Y880" s="24">
        <f>K880*$Z$7</f>
        <v>0.7773893999999999</v>
      </c>
      <c r="Z880" s="44"/>
      <c r="AA880" s="24">
        <f>I880+O880+R880+U880+X880</f>
        <v>2.1609464999999997</v>
      </c>
      <c r="AB880" s="24">
        <f>K880+P880+S880+V880+Y880</f>
        <v>2.1609464999999997</v>
      </c>
      <c r="AC880" s="24">
        <f>AA880*$AE$7</f>
        <v>0.64828394999999983</v>
      </c>
      <c r="AD880" s="24">
        <f>AB880*$AE$7</f>
        <v>0.64828394999999983</v>
      </c>
      <c r="AE880" s="44"/>
      <c r="AF880" s="24">
        <f>(AA880+AC880)*$AH$7</f>
        <v>8.4276913499999981E-2</v>
      </c>
      <c r="AG880" s="24">
        <f>(AB880+AD880)*$AH$7</f>
        <v>8.4276913499999981E-2</v>
      </c>
      <c r="AH880" s="44"/>
      <c r="AI880" s="116">
        <v>3.03</v>
      </c>
      <c r="AJ880" s="117">
        <v>3.03</v>
      </c>
      <c r="AK880" s="117">
        <f>AI880*$AK$9</f>
        <v>3.1814999999999998</v>
      </c>
      <c r="AL880" s="117">
        <f>AJ880*$AL$9</f>
        <v>3.1814999999999998</v>
      </c>
      <c r="AM880" s="116">
        <f t="shared" si="330"/>
        <v>0.63629999999999998</v>
      </c>
      <c r="AN880" s="117">
        <f t="shared" si="330"/>
        <v>0.63629999999999998</v>
      </c>
      <c r="AO880" s="146"/>
      <c r="AP880" s="116">
        <f t="shared" si="331"/>
        <v>3.8177999999999996</v>
      </c>
      <c r="AQ880" s="117">
        <f t="shared" si="331"/>
        <v>3.8177999999999996</v>
      </c>
    </row>
    <row r="881" spans="1:43" ht="51.75" hidden="1" customHeight="1">
      <c r="A881" s="187"/>
      <c r="B881" s="182"/>
      <c r="C881" s="189"/>
      <c r="D881" s="31" t="s">
        <v>49</v>
      </c>
      <c r="E881" s="22">
        <v>13</v>
      </c>
      <c r="F881" s="22">
        <v>13</v>
      </c>
      <c r="G881" s="24">
        <f>$G$584</f>
        <v>4.1000000000000002E-2</v>
      </c>
      <c r="H881" s="24">
        <f t="shared" si="324"/>
        <v>0.53300000000000003</v>
      </c>
      <c r="I881" s="25"/>
      <c r="J881" s="24">
        <f t="shared" si="325"/>
        <v>0.53300000000000003</v>
      </c>
      <c r="K881" s="25"/>
      <c r="L881" s="24"/>
      <c r="M881" s="24"/>
      <c r="N881" s="24"/>
      <c r="O881" s="24"/>
      <c r="P881" s="24"/>
      <c r="Q881" s="24"/>
      <c r="R881" s="24"/>
      <c r="S881" s="26"/>
      <c r="T881" s="44"/>
      <c r="U881" s="27"/>
      <c r="V881" s="27"/>
      <c r="W881" s="44"/>
      <c r="X881" s="24"/>
      <c r="Y881" s="24"/>
      <c r="Z881" s="44"/>
      <c r="AA881" s="24"/>
      <c r="AB881" s="24"/>
      <c r="AC881" s="24"/>
      <c r="AD881" s="24"/>
      <c r="AE881" s="44"/>
      <c r="AF881" s="24"/>
      <c r="AG881" s="24"/>
      <c r="AH881" s="44"/>
      <c r="AI881" s="116"/>
      <c r="AJ881" s="117"/>
      <c r="AK881" s="117"/>
      <c r="AL881" s="117"/>
      <c r="AM881" s="116"/>
      <c r="AN881" s="117"/>
      <c r="AO881" s="146"/>
      <c r="AP881" s="116"/>
      <c r="AQ881" s="117"/>
    </row>
    <row r="882" spans="1:43" ht="21" customHeight="1">
      <c r="A882" s="114" t="s">
        <v>1091</v>
      </c>
      <c r="B882" s="30" t="s">
        <v>1057</v>
      </c>
      <c r="C882" s="115"/>
      <c r="D882" s="31"/>
      <c r="E882" s="22"/>
      <c r="F882" s="22"/>
      <c r="G882" s="24"/>
      <c r="H882" s="24"/>
      <c r="I882" s="25"/>
      <c r="J882" s="24"/>
      <c r="K882" s="25"/>
      <c r="L882" s="24"/>
      <c r="M882" s="24"/>
      <c r="N882" s="24"/>
      <c r="O882" s="24"/>
      <c r="P882" s="24"/>
      <c r="Q882" s="24"/>
      <c r="R882" s="24"/>
      <c r="S882" s="26"/>
      <c r="T882" s="44"/>
      <c r="U882" s="27"/>
      <c r="V882" s="27"/>
      <c r="W882" s="44"/>
      <c r="X882" s="24"/>
      <c r="Y882" s="24"/>
      <c r="Z882" s="44"/>
      <c r="AA882" s="24"/>
      <c r="AB882" s="24"/>
      <c r="AC882" s="24"/>
      <c r="AD882" s="24"/>
      <c r="AE882" s="44"/>
      <c r="AF882" s="24"/>
      <c r="AG882" s="24"/>
      <c r="AH882" s="44"/>
      <c r="AI882" s="116"/>
      <c r="AJ882" s="117"/>
      <c r="AK882" s="117"/>
      <c r="AL882" s="117"/>
      <c r="AM882" s="116"/>
      <c r="AN882" s="117"/>
      <c r="AO882" s="146"/>
      <c r="AP882" s="116"/>
      <c r="AQ882" s="117"/>
    </row>
    <row r="883" spans="1:43" ht="24" customHeight="1">
      <c r="A883" s="186" t="s">
        <v>1092</v>
      </c>
      <c r="B883" s="181" t="s">
        <v>1059</v>
      </c>
      <c r="C883" s="188" t="s">
        <v>178</v>
      </c>
      <c r="D883" s="31" t="s">
        <v>793</v>
      </c>
      <c r="E883" s="22">
        <v>15</v>
      </c>
      <c r="F883" s="22">
        <v>15</v>
      </c>
      <c r="G883" s="24">
        <f>$G$585</f>
        <v>6.0999999999999999E-2</v>
      </c>
      <c r="H883" s="24">
        <f t="shared" si="324"/>
        <v>0.91500000000000004</v>
      </c>
      <c r="I883" s="25">
        <f>H883+H884</f>
        <v>1.9400000000000002</v>
      </c>
      <c r="J883" s="24">
        <f t="shared" si="325"/>
        <v>0.91500000000000004</v>
      </c>
      <c r="K883" s="25">
        <f>J883+J884</f>
        <v>1.9400000000000002</v>
      </c>
      <c r="L883" s="24"/>
      <c r="M883" s="24"/>
      <c r="N883" s="24"/>
      <c r="O883" s="24">
        <f>I883*$Q$7</f>
        <v>2.9100000000000001E-2</v>
      </c>
      <c r="P883" s="24">
        <f>K883*$Q$7</f>
        <v>2.9100000000000001E-2</v>
      </c>
      <c r="Q883" s="24"/>
      <c r="R883" s="24">
        <f>I883*$T$7</f>
        <v>0.65960000000000008</v>
      </c>
      <c r="S883" s="26">
        <f>K883*$T$7</f>
        <v>0.65960000000000008</v>
      </c>
      <c r="T883" s="44"/>
      <c r="U883" s="27">
        <f>I883*$W$7</f>
        <v>1.9400000000000003E-4</v>
      </c>
      <c r="V883" s="27">
        <f>K883*$W$7</f>
        <v>1.9400000000000003E-4</v>
      </c>
      <c r="W883" s="44"/>
      <c r="X883" s="24">
        <f>I883*$Z$7</f>
        <v>1.4771160000000001</v>
      </c>
      <c r="Y883" s="24">
        <f>K883*$Z$7</f>
        <v>1.4771160000000001</v>
      </c>
      <c r="Z883" s="44"/>
      <c r="AA883" s="24">
        <f>I883+O883+R883+U883+X883</f>
        <v>4.1060100000000004</v>
      </c>
      <c r="AB883" s="24">
        <f>K883+P883+S883+V883+Y883</f>
        <v>4.1060100000000004</v>
      </c>
      <c r="AC883" s="24">
        <f>AA883*$AE$7</f>
        <v>1.231803</v>
      </c>
      <c r="AD883" s="24">
        <f>AB883*$AE$7</f>
        <v>1.231803</v>
      </c>
      <c r="AE883" s="44"/>
      <c r="AF883" s="24">
        <f>(AA883+AC883)*$AH$7</f>
        <v>0.16013439000000002</v>
      </c>
      <c r="AG883" s="24">
        <f>(AB883+AD883)*$AH$7</f>
        <v>0.16013439000000002</v>
      </c>
      <c r="AH883" s="44"/>
      <c r="AI883" s="116">
        <v>5.78</v>
      </c>
      <c r="AJ883" s="117">
        <v>5.78</v>
      </c>
      <c r="AK883" s="117">
        <f>AI883*$AK$9</f>
        <v>6.0690000000000008</v>
      </c>
      <c r="AL883" s="117">
        <f>AJ883*$AL$9</f>
        <v>6.0690000000000008</v>
      </c>
      <c r="AM883" s="116">
        <f>AK883*$AO$7</f>
        <v>1.2138000000000002</v>
      </c>
      <c r="AN883" s="117">
        <f>AL883*$AO$7</f>
        <v>1.2138000000000002</v>
      </c>
      <c r="AO883" s="146"/>
      <c r="AP883" s="116">
        <f>AK883+AM883</f>
        <v>7.2828000000000008</v>
      </c>
      <c r="AQ883" s="117">
        <f>AL883+AN883</f>
        <v>7.2828000000000008</v>
      </c>
    </row>
    <row r="884" spans="1:43" ht="51.75" hidden="1" customHeight="1">
      <c r="A884" s="187"/>
      <c r="B884" s="182"/>
      <c r="C884" s="189"/>
      <c r="D884" s="31" t="s">
        <v>49</v>
      </c>
      <c r="E884" s="22">
        <v>25</v>
      </c>
      <c r="F884" s="22">
        <v>25</v>
      </c>
      <c r="G884" s="24">
        <f>$G$584</f>
        <v>4.1000000000000002E-2</v>
      </c>
      <c r="H884" s="24">
        <f t="shared" si="324"/>
        <v>1.0250000000000001</v>
      </c>
      <c r="I884" s="25"/>
      <c r="J884" s="24">
        <f t="shared" si="325"/>
        <v>1.0250000000000001</v>
      </c>
      <c r="K884" s="25"/>
      <c r="L884" s="24"/>
      <c r="M884" s="24"/>
      <c r="N884" s="24"/>
      <c r="O884" s="24"/>
      <c r="P884" s="24"/>
      <c r="Q884" s="24"/>
      <c r="R884" s="24"/>
      <c r="S884" s="26"/>
      <c r="T884" s="44"/>
      <c r="U884" s="27"/>
      <c r="V884" s="27"/>
      <c r="W884" s="44"/>
      <c r="X884" s="24"/>
      <c r="Y884" s="24"/>
      <c r="Z884" s="44"/>
      <c r="AA884" s="24"/>
      <c r="AB884" s="24"/>
      <c r="AC884" s="24"/>
      <c r="AD884" s="24"/>
      <c r="AE884" s="44"/>
      <c r="AF884" s="24"/>
      <c r="AG884" s="24"/>
      <c r="AH884" s="44"/>
      <c r="AI884" s="116"/>
      <c r="AJ884" s="117"/>
      <c r="AK884" s="117"/>
      <c r="AL884" s="117"/>
      <c r="AM884" s="116"/>
      <c r="AN884" s="117"/>
      <c r="AO884" s="146"/>
      <c r="AP884" s="116"/>
      <c r="AQ884" s="117"/>
    </row>
    <row r="885" spans="1:43" ht="25.5">
      <c r="A885" s="114" t="s">
        <v>1093</v>
      </c>
      <c r="B885" s="30" t="s">
        <v>1094</v>
      </c>
      <c r="C885" s="115"/>
      <c r="D885" s="31"/>
      <c r="E885" s="22"/>
      <c r="F885" s="22"/>
      <c r="G885" s="24"/>
      <c r="H885" s="24"/>
      <c r="I885" s="25"/>
      <c r="J885" s="24"/>
      <c r="K885" s="25"/>
      <c r="L885" s="24"/>
      <c r="M885" s="24"/>
      <c r="N885" s="24"/>
      <c r="O885" s="24"/>
      <c r="P885" s="24"/>
      <c r="Q885" s="24"/>
      <c r="R885" s="24"/>
      <c r="S885" s="26"/>
      <c r="T885" s="44"/>
      <c r="U885" s="27"/>
      <c r="V885" s="27"/>
      <c r="W885" s="44"/>
      <c r="X885" s="24"/>
      <c r="Y885" s="24"/>
      <c r="Z885" s="44"/>
      <c r="AA885" s="24"/>
      <c r="AB885" s="24"/>
      <c r="AC885" s="24"/>
      <c r="AD885" s="24"/>
      <c r="AE885" s="44"/>
      <c r="AF885" s="24"/>
      <c r="AG885" s="24"/>
      <c r="AH885" s="44"/>
      <c r="AI885" s="116"/>
      <c r="AJ885" s="117"/>
      <c r="AK885" s="117"/>
      <c r="AL885" s="117"/>
      <c r="AM885" s="116"/>
      <c r="AN885" s="117"/>
      <c r="AO885" s="146"/>
      <c r="AP885" s="116"/>
      <c r="AQ885" s="117"/>
    </row>
    <row r="886" spans="1:43" ht="39">
      <c r="A886" s="186" t="s">
        <v>1095</v>
      </c>
      <c r="B886" s="181" t="s">
        <v>1089</v>
      </c>
      <c r="C886" s="188" t="s">
        <v>178</v>
      </c>
      <c r="D886" s="31" t="s">
        <v>793</v>
      </c>
      <c r="E886" s="22">
        <v>4</v>
      </c>
      <c r="F886" s="22">
        <v>4</v>
      </c>
      <c r="G886" s="24">
        <f>$G$585</f>
        <v>6.0999999999999999E-2</v>
      </c>
      <c r="H886" s="24">
        <f t="shared" si="324"/>
        <v>0.24399999999999999</v>
      </c>
      <c r="I886" s="25">
        <f>H886+H887</f>
        <v>0.57200000000000006</v>
      </c>
      <c r="J886" s="24">
        <f t="shared" si="325"/>
        <v>0.24399999999999999</v>
      </c>
      <c r="K886" s="25">
        <f>J886+J887</f>
        <v>0.57200000000000006</v>
      </c>
      <c r="L886" s="24"/>
      <c r="M886" s="24"/>
      <c r="N886" s="24"/>
      <c r="O886" s="24">
        <f>I886*$Q$7</f>
        <v>8.5800000000000008E-3</v>
      </c>
      <c r="P886" s="24">
        <f>K886*$Q$7</f>
        <v>8.5800000000000008E-3</v>
      </c>
      <c r="Q886" s="24"/>
      <c r="R886" s="24">
        <f>I886*$T$7</f>
        <v>0.19448000000000004</v>
      </c>
      <c r="S886" s="26">
        <f>K886*$T$7</f>
        <v>0.19448000000000004</v>
      </c>
      <c r="T886" s="44"/>
      <c r="U886" s="27">
        <f>I886*$W$7</f>
        <v>5.7200000000000008E-5</v>
      </c>
      <c r="V886" s="27">
        <f>K886*$W$7</f>
        <v>5.7200000000000008E-5</v>
      </c>
      <c r="W886" s="44"/>
      <c r="X886" s="24">
        <f>I886*$Z$7</f>
        <v>0.43552080000000004</v>
      </c>
      <c r="Y886" s="24">
        <f>K886*$Z$7</f>
        <v>0.43552080000000004</v>
      </c>
      <c r="Z886" s="44"/>
      <c r="AA886" s="24">
        <f>I886+O886+R886+U886+X886</f>
        <v>1.2106380000000001</v>
      </c>
      <c r="AB886" s="24">
        <f>K886+P886+S886+V886+Y886</f>
        <v>1.2106380000000001</v>
      </c>
      <c r="AC886" s="24">
        <f>AA886*$AE$7</f>
        <v>0.3631914</v>
      </c>
      <c r="AD886" s="24">
        <f>AB886*$AE$7</f>
        <v>0.3631914</v>
      </c>
      <c r="AE886" s="44"/>
      <c r="AF886" s="24">
        <f>(AA886+AC886)*$AH$7</f>
        <v>4.7214882E-2</v>
      </c>
      <c r="AG886" s="24">
        <f>(AB886+AD886)*$AH$7</f>
        <v>4.7214882E-2</v>
      </c>
      <c r="AH886" s="44"/>
      <c r="AI886" s="116">
        <v>1.7</v>
      </c>
      <c r="AJ886" s="117">
        <v>1.7</v>
      </c>
      <c r="AK886" s="117">
        <f>AI886*$AK$9</f>
        <v>1.7849999999999999</v>
      </c>
      <c r="AL886" s="117">
        <f>AJ886*$AL$9</f>
        <v>1.7849999999999999</v>
      </c>
      <c r="AM886" s="116">
        <f t="shared" ref="AM886:AN888" si="332">AK886*$AO$7</f>
        <v>0.35699999999999998</v>
      </c>
      <c r="AN886" s="117">
        <f t="shared" si="332"/>
        <v>0.35699999999999998</v>
      </c>
      <c r="AO886" s="146"/>
      <c r="AP886" s="116">
        <f t="shared" ref="AP886:AQ888" si="333">AK886+AM886</f>
        <v>2.1419999999999999</v>
      </c>
      <c r="AQ886" s="117">
        <f t="shared" si="333"/>
        <v>2.1419999999999999</v>
      </c>
    </row>
    <row r="887" spans="1:43" ht="51.75" hidden="1" customHeight="1">
      <c r="A887" s="187"/>
      <c r="B887" s="182"/>
      <c r="C887" s="189"/>
      <c r="D887" s="31" t="s">
        <v>49</v>
      </c>
      <c r="E887" s="22">
        <v>8</v>
      </c>
      <c r="F887" s="22">
        <v>8</v>
      </c>
      <c r="G887" s="24">
        <f>$G$584</f>
        <v>4.1000000000000002E-2</v>
      </c>
      <c r="H887" s="24">
        <f t="shared" si="324"/>
        <v>0.32800000000000001</v>
      </c>
      <c r="I887" s="25"/>
      <c r="J887" s="24">
        <f t="shared" si="325"/>
        <v>0.32800000000000001</v>
      </c>
      <c r="K887" s="25"/>
      <c r="L887" s="24"/>
      <c r="M887" s="24"/>
      <c r="N887" s="24"/>
      <c r="O887" s="24"/>
      <c r="P887" s="24"/>
      <c r="Q887" s="24"/>
      <c r="R887" s="24"/>
      <c r="S887" s="26"/>
      <c r="T887" s="44"/>
      <c r="U887" s="27"/>
      <c r="V887" s="27"/>
      <c r="W887" s="44"/>
      <c r="X887" s="24"/>
      <c r="Y887" s="24"/>
      <c r="Z887" s="44"/>
      <c r="AA887" s="24"/>
      <c r="AB887" s="24"/>
      <c r="AC887" s="24"/>
      <c r="AD887" s="24"/>
      <c r="AE887" s="44"/>
      <c r="AF887" s="24"/>
      <c r="AG887" s="24"/>
      <c r="AH887" s="44"/>
      <c r="AI887" s="116"/>
      <c r="AJ887" s="117"/>
      <c r="AK887" s="117">
        <f>AI887*$AK$9</f>
        <v>0</v>
      </c>
      <c r="AL887" s="117">
        <f>AJ887*$AL$9</f>
        <v>0</v>
      </c>
      <c r="AM887" s="116">
        <f t="shared" si="332"/>
        <v>0</v>
      </c>
      <c r="AN887" s="117">
        <f t="shared" si="332"/>
        <v>0</v>
      </c>
      <c r="AO887" s="146"/>
      <c r="AP887" s="116">
        <f t="shared" si="333"/>
        <v>0</v>
      </c>
      <c r="AQ887" s="117">
        <f t="shared" si="333"/>
        <v>0</v>
      </c>
    </row>
    <row r="888" spans="1:43" ht="30.75" customHeight="1">
      <c r="A888" s="186" t="s">
        <v>1096</v>
      </c>
      <c r="B888" s="181" t="s">
        <v>961</v>
      </c>
      <c r="C888" s="188" t="s">
        <v>178</v>
      </c>
      <c r="D888" s="31" t="s">
        <v>793</v>
      </c>
      <c r="E888" s="22">
        <v>6</v>
      </c>
      <c r="F888" s="22">
        <v>6</v>
      </c>
      <c r="G888" s="24">
        <f>$G$585</f>
        <v>6.0999999999999999E-2</v>
      </c>
      <c r="H888" s="24">
        <f t="shared" si="324"/>
        <v>0.36599999999999999</v>
      </c>
      <c r="I888" s="25">
        <f>H888+H889</f>
        <v>0.89900000000000002</v>
      </c>
      <c r="J888" s="24">
        <f t="shared" si="325"/>
        <v>0.36599999999999999</v>
      </c>
      <c r="K888" s="25">
        <f>J888+J889</f>
        <v>0.89900000000000002</v>
      </c>
      <c r="L888" s="24"/>
      <c r="M888" s="24"/>
      <c r="N888" s="24"/>
      <c r="O888" s="24">
        <f>I888*$Q$7</f>
        <v>1.3485E-2</v>
      </c>
      <c r="P888" s="24">
        <f>K888*$Q$7</f>
        <v>1.3485E-2</v>
      </c>
      <c r="Q888" s="24"/>
      <c r="R888" s="24">
        <f>I888*$T$7</f>
        <v>0.30566000000000004</v>
      </c>
      <c r="S888" s="26">
        <f>K888*$T$7</f>
        <v>0.30566000000000004</v>
      </c>
      <c r="T888" s="44"/>
      <c r="U888" s="27">
        <f>I888*$W$7</f>
        <v>8.9900000000000003E-5</v>
      </c>
      <c r="V888" s="27">
        <f>K888*$W$7</f>
        <v>8.9900000000000003E-5</v>
      </c>
      <c r="W888" s="44"/>
      <c r="X888" s="24">
        <f>I888*$Z$7</f>
        <v>0.68449859999999996</v>
      </c>
      <c r="Y888" s="24">
        <f>K888*$Z$7</f>
        <v>0.68449859999999996</v>
      </c>
      <c r="Z888" s="44"/>
      <c r="AA888" s="24">
        <f>I888+O888+R888+U888+X888</f>
        <v>1.9027335000000001</v>
      </c>
      <c r="AB888" s="24">
        <f>K888+P888+S888+V888+Y888</f>
        <v>1.9027335000000001</v>
      </c>
      <c r="AC888" s="24">
        <f>AA888*$AE$7</f>
        <v>0.57082005000000002</v>
      </c>
      <c r="AD888" s="24">
        <f>AB888*$AE$7</f>
        <v>0.57082005000000002</v>
      </c>
      <c r="AE888" s="44"/>
      <c r="AF888" s="24">
        <f>(AA888+AC888)*$AH$7</f>
        <v>7.4206606499999994E-2</v>
      </c>
      <c r="AG888" s="24">
        <f>(AB888+AD888)*$AH$7</f>
        <v>7.4206606499999994E-2</v>
      </c>
      <c r="AH888" s="44"/>
      <c r="AI888" s="116">
        <v>2.68</v>
      </c>
      <c r="AJ888" s="117">
        <v>2.68</v>
      </c>
      <c r="AK888" s="117">
        <f>AI888*$AK$9</f>
        <v>2.8140000000000005</v>
      </c>
      <c r="AL888" s="117">
        <f>AJ888*$AL$9</f>
        <v>2.8140000000000005</v>
      </c>
      <c r="AM888" s="116">
        <f t="shared" si="332"/>
        <v>0.56280000000000008</v>
      </c>
      <c r="AN888" s="117">
        <f t="shared" si="332"/>
        <v>0.56280000000000008</v>
      </c>
      <c r="AO888" s="146"/>
      <c r="AP888" s="116">
        <f t="shared" si="333"/>
        <v>3.3768000000000007</v>
      </c>
      <c r="AQ888" s="117">
        <f t="shared" si="333"/>
        <v>3.3768000000000007</v>
      </c>
    </row>
    <row r="889" spans="1:43" ht="0.75" customHeight="1">
      <c r="A889" s="187"/>
      <c r="B889" s="182"/>
      <c r="C889" s="189"/>
      <c r="D889" s="31" t="s">
        <v>49</v>
      </c>
      <c r="E889" s="22">
        <v>13</v>
      </c>
      <c r="F889" s="22">
        <v>13</v>
      </c>
      <c r="G889" s="24">
        <f>$G$584</f>
        <v>4.1000000000000002E-2</v>
      </c>
      <c r="H889" s="24">
        <f t="shared" si="324"/>
        <v>0.53300000000000003</v>
      </c>
      <c r="I889" s="25"/>
      <c r="J889" s="24">
        <f t="shared" si="325"/>
        <v>0.53300000000000003</v>
      </c>
      <c r="K889" s="25"/>
      <c r="L889" s="24"/>
      <c r="M889" s="24"/>
      <c r="N889" s="24"/>
      <c r="O889" s="24"/>
      <c r="P889" s="24"/>
      <c r="Q889" s="24"/>
      <c r="R889" s="24"/>
      <c r="S889" s="26"/>
      <c r="T889" s="44"/>
      <c r="U889" s="27"/>
      <c r="V889" s="27"/>
      <c r="W889" s="44"/>
      <c r="X889" s="24"/>
      <c r="Y889" s="24"/>
      <c r="Z889" s="44"/>
      <c r="AA889" s="24"/>
      <c r="AB889" s="24"/>
      <c r="AC889" s="24"/>
      <c r="AD889" s="24"/>
      <c r="AE889" s="44"/>
      <c r="AF889" s="24"/>
      <c r="AG889" s="24"/>
      <c r="AH889" s="44"/>
      <c r="AI889" s="116"/>
      <c r="AJ889" s="117"/>
      <c r="AK889" s="117"/>
      <c r="AL889" s="117"/>
      <c r="AM889" s="116"/>
      <c r="AN889" s="117"/>
      <c r="AO889" s="146"/>
      <c r="AP889" s="116"/>
      <c r="AQ889" s="117"/>
    </row>
    <row r="890" spans="1:43">
      <c r="A890" s="114" t="s">
        <v>1097</v>
      </c>
      <c r="B890" s="30" t="s">
        <v>1057</v>
      </c>
      <c r="C890" s="115" t="s">
        <v>178</v>
      </c>
      <c r="D890" s="31"/>
      <c r="E890" s="22"/>
      <c r="F890" s="22"/>
      <c r="G890" s="24"/>
      <c r="H890" s="24"/>
      <c r="I890" s="25"/>
      <c r="J890" s="24"/>
      <c r="K890" s="25"/>
      <c r="L890" s="24"/>
      <c r="M890" s="24"/>
      <c r="N890" s="24"/>
      <c r="O890" s="24"/>
      <c r="P890" s="24"/>
      <c r="Q890" s="24"/>
      <c r="R890" s="24"/>
      <c r="S890" s="26"/>
      <c r="T890" s="44"/>
      <c r="U890" s="27"/>
      <c r="V890" s="27"/>
      <c r="W890" s="44"/>
      <c r="X890" s="24"/>
      <c r="Y890" s="24"/>
      <c r="Z890" s="44"/>
      <c r="AA890" s="24"/>
      <c r="AB890" s="24"/>
      <c r="AC890" s="24"/>
      <c r="AD890" s="24"/>
      <c r="AE890" s="44"/>
      <c r="AF890" s="24"/>
      <c r="AG890" s="24"/>
      <c r="AH890" s="44"/>
      <c r="AI890" s="116"/>
      <c r="AJ890" s="117"/>
      <c r="AK890" s="117"/>
      <c r="AL890" s="117"/>
      <c r="AM890" s="116"/>
      <c r="AN890" s="117"/>
      <c r="AO890" s="146"/>
      <c r="AP890" s="116"/>
      <c r="AQ890" s="117"/>
    </row>
    <row r="891" spans="1:43" ht="24.75" customHeight="1">
      <c r="A891" s="186" t="s">
        <v>1098</v>
      </c>
      <c r="B891" s="181" t="s">
        <v>1059</v>
      </c>
      <c r="C891" s="188" t="s">
        <v>178</v>
      </c>
      <c r="D891" s="31" t="s">
        <v>793</v>
      </c>
      <c r="E891" s="22">
        <v>12</v>
      </c>
      <c r="F891" s="22">
        <v>12</v>
      </c>
      <c r="G891" s="24">
        <f>$G$585</f>
        <v>6.0999999999999999E-2</v>
      </c>
      <c r="H891" s="24">
        <f t="shared" si="324"/>
        <v>0.73199999999999998</v>
      </c>
      <c r="I891" s="25">
        <f>H891+H892</f>
        <v>1.6339999999999999</v>
      </c>
      <c r="J891" s="24">
        <f t="shared" si="325"/>
        <v>0.73199999999999998</v>
      </c>
      <c r="K891" s="25">
        <f>J891+J892</f>
        <v>1.6339999999999999</v>
      </c>
      <c r="L891" s="24"/>
      <c r="M891" s="24"/>
      <c r="N891" s="24"/>
      <c r="O891" s="24">
        <f>I891*$Q$7</f>
        <v>2.4509999999999997E-2</v>
      </c>
      <c r="P891" s="24">
        <f>K891*$Q$7</f>
        <v>2.4509999999999997E-2</v>
      </c>
      <c r="Q891" s="24"/>
      <c r="R891" s="24">
        <f>I891*$T$7</f>
        <v>0.55556000000000005</v>
      </c>
      <c r="S891" s="26">
        <f>K891*$T$7</f>
        <v>0.55556000000000005</v>
      </c>
      <c r="T891" s="44"/>
      <c r="U891" s="27">
        <f>I891*$W$7</f>
        <v>1.6339999999999999E-4</v>
      </c>
      <c r="V891" s="27">
        <f>K891*$W$7</f>
        <v>1.6339999999999999E-4</v>
      </c>
      <c r="W891" s="44"/>
      <c r="X891" s="24">
        <f>I891*$Z$7</f>
        <v>1.2441275999999999</v>
      </c>
      <c r="Y891" s="24">
        <f>K891*$Z$7</f>
        <v>1.2441275999999999</v>
      </c>
      <c r="Z891" s="44"/>
      <c r="AA891" s="24">
        <f>I891+O891+R891+U891+X891</f>
        <v>3.458361</v>
      </c>
      <c r="AB891" s="24">
        <f>K891+P891+S891+V891+Y891</f>
        <v>3.458361</v>
      </c>
      <c r="AC891" s="24">
        <f>AA891*$AE$7</f>
        <v>1.0375083</v>
      </c>
      <c r="AD891" s="24">
        <f>AB891*$AE$7</f>
        <v>1.0375083</v>
      </c>
      <c r="AE891" s="44"/>
      <c r="AF891" s="24">
        <f>(AA891+AC891)*$AH$7</f>
        <v>0.13487607899999998</v>
      </c>
      <c r="AG891" s="24">
        <f>(AB891+AD891)*$AH$7</f>
        <v>0.13487607899999998</v>
      </c>
      <c r="AH891" s="44"/>
      <c r="AI891" s="116">
        <v>4.8600000000000003</v>
      </c>
      <c r="AJ891" s="117">
        <v>4.8600000000000003</v>
      </c>
      <c r="AK891" s="117">
        <f>AI891*$AK$9</f>
        <v>5.1030000000000006</v>
      </c>
      <c r="AL891" s="117">
        <f>AJ891*$AL$9</f>
        <v>5.1030000000000006</v>
      </c>
      <c r="AM891" s="116">
        <f>AK891*$AO$7</f>
        <v>1.0206000000000002</v>
      </c>
      <c r="AN891" s="117">
        <f>AL891*$AO$7</f>
        <v>1.0206000000000002</v>
      </c>
      <c r="AO891" s="146"/>
      <c r="AP891" s="116">
        <f>AK891+AM891</f>
        <v>6.1236000000000006</v>
      </c>
      <c r="AQ891" s="117">
        <f>AL891+AN891</f>
        <v>6.1236000000000006</v>
      </c>
    </row>
    <row r="892" spans="1:43" ht="51.75" hidden="1" customHeight="1">
      <c r="A892" s="187"/>
      <c r="B892" s="182"/>
      <c r="C892" s="189"/>
      <c r="D892" s="31" t="s">
        <v>49</v>
      </c>
      <c r="E892" s="22">
        <v>22</v>
      </c>
      <c r="F892" s="22">
        <v>22</v>
      </c>
      <c r="G892" s="24">
        <f>$G$584</f>
        <v>4.1000000000000002E-2</v>
      </c>
      <c r="H892" s="24">
        <f t="shared" si="324"/>
        <v>0.90200000000000002</v>
      </c>
      <c r="I892" s="25"/>
      <c r="J892" s="24">
        <f t="shared" si="325"/>
        <v>0.90200000000000002</v>
      </c>
      <c r="K892" s="25"/>
      <c r="L892" s="24"/>
      <c r="M892" s="24"/>
      <c r="N892" s="24"/>
      <c r="O892" s="24"/>
      <c r="P892" s="24"/>
      <c r="Q892" s="24"/>
      <c r="R892" s="24"/>
      <c r="S892" s="26"/>
      <c r="T892" s="44"/>
      <c r="U892" s="27"/>
      <c r="V892" s="27"/>
      <c r="W892" s="44"/>
      <c r="X892" s="24"/>
      <c r="Y892" s="24"/>
      <c r="Z892" s="44"/>
      <c r="AA892" s="24"/>
      <c r="AB892" s="24"/>
      <c r="AC892" s="24"/>
      <c r="AD892" s="24"/>
      <c r="AE892" s="44"/>
      <c r="AF892" s="24"/>
      <c r="AG892" s="24"/>
      <c r="AH892" s="44"/>
      <c r="AI892" s="116"/>
      <c r="AJ892" s="117"/>
      <c r="AK892" s="117"/>
      <c r="AL892" s="117"/>
      <c r="AM892" s="116"/>
      <c r="AN892" s="117"/>
      <c r="AO892" s="146"/>
      <c r="AP892" s="116"/>
      <c r="AQ892" s="117"/>
    </row>
    <row r="893" spans="1:43" ht="54.75" customHeight="1">
      <c r="A893" s="114" t="s">
        <v>1099</v>
      </c>
      <c r="B893" s="30" t="s">
        <v>1100</v>
      </c>
      <c r="C893" s="115"/>
      <c r="D893" s="31"/>
      <c r="E893" s="22"/>
      <c r="F893" s="22"/>
      <c r="G893" s="24"/>
      <c r="H893" s="24"/>
      <c r="I893" s="25"/>
      <c r="J893" s="24"/>
      <c r="K893" s="25"/>
      <c r="L893" s="24"/>
      <c r="M893" s="24"/>
      <c r="N893" s="24"/>
      <c r="O893" s="24"/>
      <c r="P893" s="24"/>
      <c r="Q893" s="24"/>
      <c r="R893" s="24"/>
      <c r="S893" s="26"/>
      <c r="T893" s="44"/>
      <c r="U893" s="27"/>
      <c r="V893" s="27"/>
      <c r="W893" s="44"/>
      <c r="X893" s="24"/>
      <c r="Y893" s="24"/>
      <c r="Z893" s="44"/>
      <c r="AA893" s="24"/>
      <c r="AB893" s="24"/>
      <c r="AC893" s="24"/>
      <c r="AD893" s="24"/>
      <c r="AE893" s="44"/>
      <c r="AF893" s="24"/>
      <c r="AG893" s="24"/>
      <c r="AH893" s="44"/>
      <c r="AI893" s="116"/>
      <c r="AJ893" s="117"/>
      <c r="AK893" s="117"/>
      <c r="AL893" s="117"/>
      <c r="AM893" s="116"/>
      <c r="AN893" s="117"/>
      <c r="AO893" s="146"/>
      <c r="AP893" s="116"/>
      <c r="AQ893" s="117"/>
    </row>
    <row r="894" spans="1:43" ht="33" customHeight="1">
      <c r="A894" s="186" t="s">
        <v>1101</v>
      </c>
      <c r="B894" s="181" t="s">
        <v>1089</v>
      </c>
      <c r="C894" s="188" t="s">
        <v>178</v>
      </c>
      <c r="D894" s="31" t="s">
        <v>793</v>
      </c>
      <c r="E894" s="22">
        <v>5</v>
      </c>
      <c r="F894" s="22">
        <v>5</v>
      </c>
      <c r="G894" s="24">
        <f>$G$585</f>
        <v>6.0999999999999999E-2</v>
      </c>
      <c r="H894" s="24">
        <f t="shared" si="324"/>
        <v>0.30499999999999999</v>
      </c>
      <c r="I894" s="25">
        <f>H894+H895</f>
        <v>0.71500000000000008</v>
      </c>
      <c r="J894" s="24">
        <f t="shared" si="325"/>
        <v>0.30499999999999999</v>
      </c>
      <c r="K894" s="25">
        <f>J894+J895</f>
        <v>0.71500000000000008</v>
      </c>
      <c r="L894" s="24"/>
      <c r="M894" s="24"/>
      <c r="N894" s="24"/>
      <c r="O894" s="24">
        <f>I894*$Q$7</f>
        <v>1.0725E-2</v>
      </c>
      <c r="P894" s="24">
        <f>K894*$Q$7</f>
        <v>1.0725E-2</v>
      </c>
      <c r="Q894" s="24"/>
      <c r="R894" s="24">
        <f>I894*$T$7</f>
        <v>0.24310000000000004</v>
      </c>
      <c r="S894" s="26">
        <f>K894*$T$7</f>
        <v>0.24310000000000004</v>
      </c>
      <c r="T894" s="44"/>
      <c r="U894" s="27">
        <f>I894*$W$7</f>
        <v>7.1500000000000017E-5</v>
      </c>
      <c r="V894" s="27">
        <f>K894*$W$7</f>
        <v>7.1500000000000017E-5</v>
      </c>
      <c r="W894" s="44"/>
      <c r="X894" s="24">
        <f>I894*$Z$7</f>
        <v>0.54440100000000002</v>
      </c>
      <c r="Y894" s="24">
        <f>K894*$Z$7</f>
        <v>0.54440100000000002</v>
      </c>
      <c r="Z894" s="44"/>
      <c r="AA894" s="24">
        <f>I894+O894+R894+U894+X894</f>
        <v>1.5132975000000002</v>
      </c>
      <c r="AB894" s="24">
        <f>K894+P894+S894+V894+Y894</f>
        <v>1.5132975000000002</v>
      </c>
      <c r="AC894" s="24">
        <f>AA894*$AE$7</f>
        <v>0.45398925000000001</v>
      </c>
      <c r="AD894" s="24">
        <f>AB894*$AE$7</f>
        <v>0.45398925000000001</v>
      </c>
      <c r="AE894" s="44"/>
      <c r="AF894" s="24">
        <f>(AA894+AC894)*$AH$7</f>
        <v>5.9018602500000003E-2</v>
      </c>
      <c r="AG894" s="24">
        <f>(AB894+AD894)*$AH$7</f>
        <v>5.9018602500000003E-2</v>
      </c>
      <c r="AH894" s="44"/>
      <c r="AI894" s="116">
        <v>2.13</v>
      </c>
      <c r="AJ894" s="117">
        <v>2.13</v>
      </c>
      <c r="AK894" s="117">
        <f>AI894*$AK$9</f>
        <v>2.2364999999999999</v>
      </c>
      <c r="AL894" s="117">
        <f>AJ894*$AL$9</f>
        <v>2.2364999999999999</v>
      </c>
      <c r="AM894" s="116">
        <f>AK894*$AO$7</f>
        <v>0.44730000000000003</v>
      </c>
      <c r="AN894" s="117">
        <f>AL894*$AO$7</f>
        <v>0.44730000000000003</v>
      </c>
      <c r="AO894" s="146"/>
      <c r="AP894" s="116">
        <f>AK894+AM894</f>
        <v>2.6837999999999997</v>
      </c>
      <c r="AQ894" s="117">
        <f>AL894+AN894</f>
        <v>2.6837999999999997</v>
      </c>
    </row>
    <row r="895" spans="1:43" ht="0.75" customHeight="1">
      <c r="A895" s="187"/>
      <c r="B895" s="182"/>
      <c r="C895" s="189"/>
      <c r="D895" s="31" t="s">
        <v>49</v>
      </c>
      <c r="E895" s="22">
        <v>10</v>
      </c>
      <c r="F895" s="22">
        <v>10</v>
      </c>
      <c r="G895" s="24">
        <f>$G$584</f>
        <v>4.1000000000000002E-2</v>
      </c>
      <c r="H895" s="24">
        <f t="shared" si="324"/>
        <v>0.41000000000000003</v>
      </c>
      <c r="I895" s="25"/>
      <c r="J895" s="24">
        <f t="shared" si="325"/>
        <v>0.41000000000000003</v>
      </c>
      <c r="K895" s="25"/>
      <c r="L895" s="24"/>
      <c r="M895" s="24"/>
      <c r="N895" s="24"/>
      <c r="O895" s="24"/>
      <c r="P895" s="24"/>
      <c r="Q895" s="24"/>
      <c r="R895" s="24"/>
      <c r="S895" s="26"/>
      <c r="T895" s="44"/>
      <c r="U895" s="27"/>
      <c r="V895" s="27"/>
      <c r="W895" s="44"/>
      <c r="X895" s="24"/>
      <c r="Y895" s="24"/>
      <c r="Z895" s="44"/>
      <c r="AA895" s="24"/>
      <c r="AB895" s="24"/>
      <c r="AC895" s="24"/>
      <c r="AD895" s="24"/>
      <c r="AE895" s="44"/>
      <c r="AF895" s="24"/>
      <c r="AG895" s="24"/>
      <c r="AH895" s="44"/>
      <c r="AI895" s="116"/>
      <c r="AJ895" s="117"/>
      <c r="AK895" s="117"/>
      <c r="AL895" s="117"/>
      <c r="AM895" s="116"/>
      <c r="AN895" s="117"/>
      <c r="AO895" s="146"/>
      <c r="AP895" s="116"/>
      <c r="AQ895" s="117"/>
    </row>
    <row r="896" spans="1:43" ht="29.25" customHeight="1">
      <c r="A896" s="134" t="s">
        <v>1102</v>
      </c>
      <c r="B896" s="30" t="s">
        <v>1045</v>
      </c>
      <c r="C896" s="115"/>
      <c r="D896" s="31"/>
      <c r="E896" s="22"/>
      <c r="F896" s="22"/>
      <c r="G896" s="24"/>
      <c r="H896" s="24"/>
      <c r="I896" s="25"/>
      <c r="J896" s="24"/>
      <c r="K896" s="25"/>
      <c r="L896" s="24"/>
      <c r="M896" s="24"/>
      <c r="N896" s="24"/>
      <c r="O896" s="24"/>
      <c r="P896" s="24"/>
      <c r="Q896" s="24"/>
      <c r="R896" s="24"/>
      <c r="S896" s="26"/>
      <c r="T896" s="44"/>
      <c r="U896" s="27"/>
      <c r="V896" s="27"/>
      <c r="W896" s="44"/>
      <c r="X896" s="24"/>
      <c r="Y896" s="24"/>
      <c r="Z896" s="44"/>
      <c r="AA896" s="24"/>
      <c r="AB896" s="24"/>
      <c r="AC896" s="24"/>
      <c r="AD896" s="24"/>
      <c r="AE896" s="44"/>
      <c r="AF896" s="24"/>
      <c r="AG896" s="24"/>
      <c r="AH896" s="44"/>
      <c r="AI896" s="116"/>
      <c r="AJ896" s="117"/>
      <c r="AK896" s="117"/>
      <c r="AL896" s="117"/>
      <c r="AM896" s="116"/>
      <c r="AN896" s="117"/>
      <c r="AO896" s="146"/>
      <c r="AP896" s="116"/>
      <c r="AQ896" s="117"/>
    </row>
    <row r="897" spans="1:43" ht="27.75" customHeight="1">
      <c r="A897" s="186" t="s">
        <v>1103</v>
      </c>
      <c r="B897" s="181" t="s">
        <v>1047</v>
      </c>
      <c r="C897" s="188" t="s">
        <v>178</v>
      </c>
      <c r="D897" s="31" t="s">
        <v>793</v>
      </c>
      <c r="E897" s="22">
        <v>7</v>
      </c>
      <c r="F897" s="22">
        <v>7</v>
      </c>
      <c r="G897" s="24">
        <f>$G$585</f>
        <v>6.0999999999999999E-2</v>
      </c>
      <c r="H897" s="24">
        <f t="shared" si="324"/>
        <v>0.42699999999999999</v>
      </c>
      <c r="I897" s="25">
        <f>H897+H898</f>
        <v>0.96</v>
      </c>
      <c r="J897" s="24">
        <f t="shared" si="325"/>
        <v>0.42699999999999999</v>
      </c>
      <c r="K897" s="25">
        <f>J897+J898</f>
        <v>0.96</v>
      </c>
      <c r="L897" s="24"/>
      <c r="M897" s="24"/>
      <c r="N897" s="24"/>
      <c r="O897" s="24">
        <f>I897*$Q$7</f>
        <v>1.44E-2</v>
      </c>
      <c r="P897" s="24">
        <f>K897*$Q$7</f>
        <v>1.44E-2</v>
      </c>
      <c r="Q897" s="24"/>
      <c r="R897" s="24">
        <f>I897*$T$7</f>
        <v>0.32640000000000002</v>
      </c>
      <c r="S897" s="26">
        <f>K897*$T$7</f>
        <v>0.32640000000000002</v>
      </c>
      <c r="T897" s="44"/>
      <c r="U897" s="27">
        <f>I897*$W$7</f>
        <v>9.6000000000000002E-5</v>
      </c>
      <c r="V897" s="27">
        <f>K897*$W$7</f>
        <v>9.6000000000000002E-5</v>
      </c>
      <c r="W897" s="44"/>
      <c r="X897" s="24">
        <f>I897*$Z$7</f>
        <v>0.73094399999999993</v>
      </c>
      <c r="Y897" s="24">
        <f>K897*$Z$7</f>
        <v>0.73094399999999993</v>
      </c>
      <c r="Z897" s="44"/>
      <c r="AA897" s="24">
        <f>I897+O897+R897+U897+X897</f>
        <v>2.0318399999999999</v>
      </c>
      <c r="AB897" s="24">
        <f>K897+P897+S897+V897+Y897</f>
        <v>2.0318399999999999</v>
      </c>
      <c r="AC897" s="24">
        <f>AA897*$AE$7</f>
        <v>0.60955199999999998</v>
      </c>
      <c r="AD897" s="24">
        <f>AB897*$AE$7</f>
        <v>0.60955199999999998</v>
      </c>
      <c r="AE897" s="44"/>
      <c r="AF897" s="24">
        <f>(AA897+AC897)*$AH$7</f>
        <v>7.9241759999999994E-2</v>
      </c>
      <c r="AG897" s="24">
        <f>(AB897+AD897)*$AH$7</f>
        <v>7.9241759999999994E-2</v>
      </c>
      <c r="AH897" s="44"/>
      <c r="AI897" s="116">
        <v>2.86</v>
      </c>
      <c r="AJ897" s="117">
        <v>2.86</v>
      </c>
      <c r="AK897" s="117">
        <f>AI897*$AK$9</f>
        <v>3.0030000000000001</v>
      </c>
      <c r="AL897" s="117">
        <f>AJ897*$AL$9</f>
        <v>3.0030000000000001</v>
      </c>
      <c r="AM897" s="116">
        <f t="shared" ref="AM897:AN899" si="334">AK897*$AO$7</f>
        <v>0.60060000000000002</v>
      </c>
      <c r="AN897" s="117">
        <f t="shared" si="334"/>
        <v>0.60060000000000002</v>
      </c>
      <c r="AO897" s="146"/>
      <c r="AP897" s="116">
        <f t="shared" ref="AP897:AQ899" si="335">AK897+AM897</f>
        <v>3.6036000000000001</v>
      </c>
      <c r="AQ897" s="117">
        <f t="shared" si="335"/>
        <v>3.6036000000000001</v>
      </c>
    </row>
    <row r="898" spans="1:43" ht="51.75" hidden="1" customHeight="1">
      <c r="A898" s="187"/>
      <c r="B898" s="182"/>
      <c r="C898" s="189"/>
      <c r="D898" s="31" t="s">
        <v>49</v>
      </c>
      <c r="E898" s="22">
        <v>13</v>
      </c>
      <c r="F898" s="22">
        <v>13</v>
      </c>
      <c r="G898" s="24">
        <f>$G$584</f>
        <v>4.1000000000000002E-2</v>
      </c>
      <c r="H898" s="24">
        <f t="shared" si="324"/>
        <v>0.53300000000000003</v>
      </c>
      <c r="I898" s="25"/>
      <c r="J898" s="24">
        <f t="shared" si="325"/>
        <v>0.53300000000000003</v>
      </c>
      <c r="K898" s="25"/>
      <c r="L898" s="24"/>
      <c r="M898" s="24"/>
      <c r="N898" s="24"/>
      <c r="O898" s="24"/>
      <c r="P898" s="24"/>
      <c r="Q898" s="24"/>
      <c r="R898" s="24"/>
      <c r="S898" s="26"/>
      <c r="T898" s="44"/>
      <c r="U898" s="27"/>
      <c r="V898" s="27"/>
      <c r="W898" s="44"/>
      <c r="X898" s="24"/>
      <c r="Y898" s="24"/>
      <c r="Z898" s="44"/>
      <c r="AA898" s="24"/>
      <c r="AB898" s="24"/>
      <c r="AC898" s="24"/>
      <c r="AD898" s="24"/>
      <c r="AE898" s="44"/>
      <c r="AF898" s="24"/>
      <c r="AG898" s="24"/>
      <c r="AH898" s="44"/>
      <c r="AI898" s="116"/>
      <c r="AJ898" s="117"/>
      <c r="AK898" s="117">
        <f>AI898*$AK$9</f>
        <v>0</v>
      </c>
      <c r="AL898" s="117">
        <f>AJ898*$AL$9</f>
        <v>0</v>
      </c>
      <c r="AM898" s="116">
        <f t="shared" si="334"/>
        <v>0</v>
      </c>
      <c r="AN898" s="117">
        <f t="shared" si="334"/>
        <v>0</v>
      </c>
      <c r="AO898" s="146"/>
      <c r="AP898" s="116">
        <f t="shared" si="335"/>
        <v>0</v>
      </c>
      <c r="AQ898" s="117">
        <f t="shared" si="335"/>
        <v>0</v>
      </c>
    </row>
    <row r="899" spans="1:43" ht="24.75" customHeight="1">
      <c r="A899" s="186" t="s">
        <v>1104</v>
      </c>
      <c r="B899" s="181" t="s">
        <v>1049</v>
      </c>
      <c r="C899" s="188" t="s">
        <v>178</v>
      </c>
      <c r="D899" s="31" t="s">
        <v>793</v>
      </c>
      <c r="E899" s="22">
        <v>9</v>
      </c>
      <c r="F899" s="22">
        <v>9</v>
      </c>
      <c r="G899" s="24">
        <f>$G$585</f>
        <v>6.0999999999999999E-2</v>
      </c>
      <c r="H899" s="24">
        <f t="shared" si="324"/>
        <v>0.54899999999999993</v>
      </c>
      <c r="I899" s="25">
        <f>H899+H900</f>
        <v>1.2050000000000001</v>
      </c>
      <c r="J899" s="24">
        <f t="shared" si="325"/>
        <v>0.54899999999999993</v>
      </c>
      <c r="K899" s="25">
        <f>J899+J900</f>
        <v>1.2050000000000001</v>
      </c>
      <c r="L899" s="24"/>
      <c r="M899" s="24"/>
      <c r="N899" s="24"/>
      <c r="O899" s="24">
        <f>I899*$Q$7</f>
        <v>1.8075000000000001E-2</v>
      </c>
      <c r="P899" s="24">
        <f>K899*$Q$7</f>
        <v>1.8075000000000001E-2</v>
      </c>
      <c r="Q899" s="24"/>
      <c r="R899" s="24">
        <f>I899*$T$7</f>
        <v>0.40970000000000006</v>
      </c>
      <c r="S899" s="26">
        <f>K899*$T$7</f>
        <v>0.40970000000000006</v>
      </c>
      <c r="T899" s="44"/>
      <c r="U899" s="27">
        <f>I899*$W$7</f>
        <v>1.2050000000000002E-4</v>
      </c>
      <c r="V899" s="27">
        <f>K899*$W$7</f>
        <v>1.2050000000000002E-4</v>
      </c>
      <c r="W899" s="44"/>
      <c r="X899" s="24">
        <f>I899*$Z$7</f>
        <v>0.91748700000000005</v>
      </c>
      <c r="Y899" s="24">
        <f>K899*$Z$7</f>
        <v>0.91748700000000005</v>
      </c>
      <c r="Z899" s="44"/>
      <c r="AA899" s="24">
        <f>I899+O899+R899+U899+X899</f>
        <v>2.5503825</v>
      </c>
      <c r="AB899" s="24">
        <f>K899+P899+S899+V899+Y899</f>
        <v>2.5503825</v>
      </c>
      <c r="AC899" s="24">
        <f>AA899*$AE$7</f>
        <v>0.76511474999999995</v>
      </c>
      <c r="AD899" s="24">
        <f>AB899*$AE$7</f>
        <v>0.76511474999999995</v>
      </c>
      <c r="AE899" s="44"/>
      <c r="AF899" s="24">
        <f>(AA899+AC899)*$AH$7</f>
        <v>9.94649175E-2</v>
      </c>
      <c r="AG899" s="24">
        <f>(AB899+AD899)*$AH$7</f>
        <v>9.94649175E-2</v>
      </c>
      <c r="AH899" s="44"/>
      <c r="AI899" s="116">
        <v>3.58</v>
      </c>
      <c r="AJ899" s="117">
        <v>3.58</v>
      </c>
      <c r="AK899" s="117">
        <f>AI899*$AK$9</f>
        <v>3.7590000000000003</v>
      </c>
      <c r="AL899" s="117">
        <f>AJ899*$AL$9</f>
        <v>3.7590000000000003</v>
      </c>
      <c r="AM899" s="116">
        <f t="shared" si="334"/>
        <v>0.75180000000000013</v>
      </c>
      <c r="AN899" s="117">
        <f t="shared" si="334"/>
        <v>0.75180000000000013</v>
      </c>
      <c r="AO899" s="146"/>
      <c r="AP899" s="116">
        <f t="shared" si="335"/>
        <v>4.5108000000000006</v>
      </c>
      <c r="AQ899" s="117">
        <f t="shared" si="335"/>
        <v>4.5108000000000006</v>
      </c>
    </row>
    <row r="900" spans="1:43" ht="51.75" hidden="1" customHeight="1">
      <c r="A900" s="187"/>
      <c r="B900" s="182"/>
      <c r="C900" s="189"/>
      <c r="D900" s="31" t="s">
        <v>49</v>
      </c>
      <c r="E900" s="22">
        <v>16</v>
      </c>
      <c r="F900" s="22">
        <v>16</v>
      </c>
      <c r="G900" s="24">
        <f>$G$584</f>
        <v>4.1000000000000002E-2</v>
      </c>
      <c r="H900" s="24">
        <f t="shared" si="324"/>
        <v>0.65600000000000003</v>
      </c>
      <c r="I900" s="25"/>
      <c r="J900" s="24">
        <f t="shared" si="325"/>
        <v>0.65600000000000003</v>
      </c>
      <c r="K900" s="25"/>
      <c r="L900" s="24"/>
      <c r="M900" s="24"/>
      <c r="N900" s="24"/>
      <c r="O900" s="24"/>
      <c r="P900" s="24"/>
      <c r="Q900" s="24"/>
      <c r="R900" s="24"/>
      <c r="S900" s="26"/>
      <c r="T900" s="44"/>
      <c r="U900" s="27"/>
      <c r="V900" s="27"/>
      <c r="W900" s="44"/>
      <c r="X900" s="24"/>
      <c r="Y900" s="24"/>
      <c r="Z900" s="44"/>
      <c r="AA900" s="24"/>
      <c r="AB900" s="24"/>
      <c r="AC900" s="24"/>
      <c r="AD900" s="24"/>
      <c r="AE900" s="44"/>
      <c r="AF900" s="24"/>
      <c r="AG900" s="24"/>
      <c r="AH900" s="44"/>
      <c r="AI900" s="116"/>
      <c r="AJ900" s="117"/>
      <c r="AK900" s="117"/>
      <c r="AL900" s="117"/>
      <c r="AM900" s="116"/>
      <c r="AN900" s="117"/>
      <c r="AO900" s="146"/>
      <c r="AP900" s="116"/>
      <c r="AQ900" s="117"/>
    </row>
    <row r="901" spans="1:43" ht="21" customHeight="1">
      <c r="A901" s="114" t="s">
        <v>1105</v>
      </c>
      <c r="B901" s="30" t="s">
        <v>1057</v>
      </c>
      <c r="C901" s="115"/>
      <c r="D901" s="31"/>
      <c r="E901" s="22"/>
      <c r="F901" s="22"/>
      <c r="G901" s="24"/>
      <c r="H901" s="24"/>
      <c r="I901" s="25"/>
      <c r="J901" s="24"/>
      <c r="K901" s="25"/>
      <c r="L901" s="24"/>
      <c r="M901" s="24"/>
      <c r="N901" s="24"/>
      <c r="O901" s="24"/>
      <c r="P901" s="24"/>
      <c r="Q901" s="24"/>
      <c r="R901" s="24"/>
      <c r="S901" s="26"/>
      <c r="T901" s="44"/>
      <c r="U901" s="27"/>
      <c r="V901" s="27"/>
      <c r="W901" s="44"/>
      <c r="X901" s="24"/>
      <c r="Y901" s="24"/>
      <c r="Z901" s="44"/>
      <c r="AA901" s="24"/>
      <c r="AB901" s="24"/>
      <c r="AC901" s="24"/>
      <c r="AD901" s="24"/>
      <c r="AE901" s="44"/>
      <c r="AF901" s="24"/>
      <c r="AG901" s="24"/>
      <c r="AH901" s="44"/>
      <c r="AI901" s="116"/>
      <c r="AJ901" s="117"/>
      <c r="AK901" s="117"/>
      <c r="AL901" s="117"/>
      <c r="AM901" s="116"/>
      <c r="AN901" s="117"/>
      <c r="AO901" s="146"/>
      <c r="AP901" s="116"/>
      <c r="AQ901" s="117"/>
    </row>
    <row r="902" spans="1:43" ht="24.75" customHeight="1">
      <c r="A902" s="186" t="s">
        <v>1106</v>
      </c>
      <c r="B902" s="181" t="s">
        <v>1059</v>
      </c>
      <c r="C902" s="188" t="s">
        <v>178</v>
      </c>
      <c r="D902" s="31" t="s">
        <v>793</v>
      </c>
      <c r="E902" s="22">
        <v>13</v>
      </c>
      <c r="F902" s="22">
        <v>13</v>
      </c>
      <c r="G902" s="24">
        <f>$G$585</f>
        <v>6.0999999999999999E-2</v>
      </c>
      <c r="H902" s="24">
        <f t="shared" si="324"/>
        <v>0.79299999999999993</v>
      </c>
      <c r="I902" s="25">
        <f>H902+H903</f>
        <v>1.6949999999999998</v>
      </c>
      <c r="J902" s="24">
        <f t="shared" si="325"/>
        <v>0.79299999999999993</v>
      </c>
      <c r="K902" s="25">
        <f>J902+J903</f>
        <v>1.6949999999999998</v>
      </c>
      <c r="L902" s="24"/>
      <c r="M902" s="24"/>
      <c r="N902" s="24"/>
      <c r="O902" s="24">
        <f>I902*$Q$7</f>
        <v>2.5424999999999996E-2</v>
      </c>
      <c r="P902" s="24">
        <f>K902*$Q$7</f>
        <v>2.5424999999999996E-2</v>
      </c>
      <c r="Q902" s="24"/>
      <c r="R902" s="24">
        <f>I902*$T$7</f>
        <v>0.57630000000000003</v>
      </c>
      <c r="S902" s="26">
        <f>K902*$T$7</f>
        <v>0.57630000000000003</v>
      </c>
      <c r="T902" s="44"/>
      <c r="U902" s="27">
        <f>I902*$W$7</f>
        <v>1.695E-4</v>
      </c>
      <c r="V902" s="27">
        <f>K902*$W$7</f>
        <v>1.695E-4</v>
      </c>
      <c r="W902" s="44"/>
      <c r="X902" s="24">
        <f>I902*$Z$7</f>
        <v>1.2905729999999997</v>
      </c>
      <c r="Y902" s="24">
        <f>K902*$Z$7</f>
        <v>1.2905729999999997</v>
      </c>
      <c r="Z902" s="44"/>
      <c r="AA902" s="24">
        <f>I902+O902+R902+U902+X902</f>
        <v>3.5874674999999998</v>
      </c>
      <c r="AB902" s="24">
        <f>K902+P902+S902+V902+Y902</f>
        <v>3.5874674999999998</v>
      </c>
      <c r="AC902" s="24">
        <f>AA902*$AE$7</f>
        <v>1.0762402499999999</v>
      </c>
      <c r="AD902" s="24">
        <f>AB902*$AE$7</f>
        <v>1.0762402499999999</v>
      </c>
      <c r="AE902" s="44"/>
      <c r="AF902" s="24">
        <f>(AA902+AC902)*$AH$7</f>
        <v>0.13991123249999998</v>
      </c>
      <c r="AG902" s="24">
        <f>(AB902+AD902)*$AH$7</f>
        <v>0.13991123249999998</v>
      </c>
      <c r="AH902" s="44"/>
      <c r="AI902" s="116">
        <v>5.04</v>
      </c>
      <c r="AJ902" s="117">
        <v>5.04</v>
      </c>
      <c r="AK902" s="117">
        <f>AI902*$AK$9</f>
        <v>5.2920000000000007</v>
      </c>
      <c r="AL902" s="117">
        <f>AJ902*$AL$9</f>
        <v>5.2920000000000007</v>
      </c>
      <c r="AM902" s="116">
        <f>AK902*$AO$7</f>
        <v>1.0584000000000002</v>
      </c>
      <c r="AN902" s="117">
        <f>AL902*$AO$7</f>
        <v>1.0584000000000002</v>
      </c>
      <c r="AO902" s="146"/>
      <c r="AP902" s="116">
        <f>AK902+AM902</f>
        <v>6.3504000000000005</v>
      </c>
      <c r="AQ902" s="117">
        <f>AL902+AN902</f>
        <v>6.3504000000000005</v>
      </c>
    </row>
    <row r="903" spans="1:43" ht="51.75" hidden="1" customHeight="1">
      <c r="A903" s="187"/>
      <c r="B903" s="182"/>
      <c r="C903" s="189"/>
      <c r="D903" s="31" t="s">
        <v>49</v>
      </c>
      <c r="E903" s="22">
        <v>22</v>
      </c>
      <c r="F903" s="22">
        <v>22</v>
      </c>
      <c r="G903" s="24">
        <f>$G$584</f>
        <v>4.1000000000000002E-2</v>
      </c>
      <c r="H903" s="24">
        <f t="shared" si="324"/>
        <v>0.90200000000000002</v>
      </c>
      <c r="I903" s="25"/>
      <c r="J903" s="24">
        <f t="shared" si="325"/>
        <v>0.90200000000000002</v>
      </c>
      <c r="K903" s="25"/>
      <c r="L903" s="24"/>
      <c r="M903" s="24"/>
      <c r="N903" s="24"/>
      <c r="O903" s="24"/>
      <c r="P903" s="24"/>
      <c r="Q903" s="24"/>
      <c r="R903" s="24"/>
      <c r="S903" s="26"/>
      <c r="T903" s="44"/>
      <c r="U903" s="27"/>
      <c r="V903" s="27"/>
      <c r="W903" s="44"/>
      <c r="X903" s="24"/>
      <c r="Y903" s="24"/>
      <c r="Z903" s="44"/>
      <c r="AA903" s="24"/>
      <c r="AB903" s="24"/>
      <c r="AC903" s="24"/>
      <c r="AD903" s="24"/>
      <c r="AE903" s="44"/>
      <c r="AF903" s="24"/>
      <c r="AG903" s="24"/>
      <c r="AH903" s="44"/>
      <c r="AI903" s="116"/>
      <c r="AJ903" s="117"/>
      <c r="AK903" s="117"/>
      <c r="AL903" s="117"/>
      <c r="AM903" s="116"/>
      <c r="AN903" s="117"/>
      <c r="AO903" s="146"/>
      <c r="AP903" s="116"/>
      <c r="AQ903" s="117"/>
    </row>
    <row r="904" spans="1:43" ht="42" customHeight="1">
      <c r="A904" s="114" t="s">
        <v>1107</v>
      </c>
      <c r="B904" s="30" t="s">
        <v>1108</v>
      </c>
      <c r="C904" s="115"/>
      <c r="D904" s="31"/>
      <c r="E904" s="22"/>
      <c r="F904" s="22"/>
      <c r="G904" s="24"/>
      <c r="H904" s="24"/>
      <c r="I904" s="25"/>
      <c r="J904" s="24"/>
      <c r="K904" s="25"/>
      <c r="L904" s="24"/>
      <c r="M904" s="24"/>
      <c r="N904" s="24"/>
      <c r="O904" s="24"/>
      <c r="P904" s="24"/>
      <c r="Q904" s="24"/>
      <c r="R904" s="24"/>
      <c r="S904" s="26"/>
      <c r="T904" s="44"/>
      <c r="U904" s="27"/>
      <c r="V904" s="27"/>
      <c r="W904" s="44"/>
      <c r="X904" s="24"/>
      <c r="Y904" s="24"/>
      <c r="Z904" s="44"/>
      <c r="AA904" s="24"/>
      <c r="AB904" s="24"/>
      <c r="AC904" s="24"/>
      <c r="AD904" s="24"/>
      <c r="AE904" s="44"/>
      <c r="AF904" s="24"/>
      <c r="AG904" s="24"/>
      <c r="AH904" s="44"/>
      <c r="AI904" s="116"/>
      <c r="AJ904" s="117"/>
      <c r="AK904" s="117"/>
      <c r="AL904" s="117"/>
      <c r="AM904" s="116"/>
      <c r="AN904" s="117"/>
      <c r="AO904" s="146"/>
      <c r="AP904" s="116"/>
      <c r="AQ904" s="117"/>
    </row>
    <row r="905" spans="1:43" ht="34.5" customHeight="1">
      <c r="A905" s="186" t="s">
        <v>1109</v>
      </c>
      <c r="B905" s="181" t="s">
        <v>1110</v>
      </c>
      <c r="C905" s="188" t="s">
        <v>178</v>
      </c>
      <c r="D905" s="31" t="s">
        <v>793</v>
      </c>
      <c r="E905" s="22">
        <v>4</v>
      </c>
      <c r="F905" s="22">
        <v>4</v>
      </c>
      <c r="G905" s="24">
        <f>$G$585</f>
        <v>6.0999999999999999E-2</v>
      </c>
      <c r="H905" s="24">
        <f t="shared" si="324"/>
        <v>0.24399999999999999</v>
      </c>
      <c r="I905" s="25">
        <f>H905+H906</f>
        <v>0.57200000000000006</v>
      </c>
      <c r="J905" s="24">
        <f t="shared" si="325"/>
        <v>0.24399999999999999</v>
      </c>
      <c r="K905" s="25">
        <f>J905+J906</f>
        <v>0.57200000000000006</v>
      </c>
      <c r="L905" s="24"/>
      <c r="M905" s="24"/>
      <c r="N905" s="24"/>
      <c r="O905" s="24">
        <f>I905*$Q$7</f>
        <v>8.5800000000000008E-3</v>
      </c>
      <c r="P905" s="24">
        <f>K905*$Q$7</f>
        <v>8.5800000000000008E-3</v>
      </c>
      <c r="Q905" s="24"/>
      <c r="R905" s="24">
        <f>I905*$T$7</f>
        <v>0.19448000000000004</v>
      </c>
      <c r="S905" s="26">
        <f>K905*$T$7</f>
        <v>0.19448000000000004</v>
      </c>
      <c r="T905" s="44"/>
      <c r="U905" s="27">
        <f>I905*$W$7</f>
        <v>5.7200000000000008E-5</v>
      </c>
      <c r="V905" s="27">
        <f>K905*$W$7</f>
        <v>5.7200000000000008E-5</v>
      </c>
      <c r="W905" s="44"/>
      <c r="X905" s="24">
        <f>I905*$Z$7</f>
        <v>0.43552080000000004</v>
      </c>
      <c r="Y905" s="24">
        <f>K905*$Z$7</f>
        <v>0.43552080000000004</v>
      </c>
      <c r="Z905" s="44"/>
      <c r="AA905" s="24">
        <f>I905+O905+R905+U905+X905</f>
        <v>1.2106380000000001</v>
      </c>
      <c r="AB905" s="24">
        <f>K905+P905+S905+V905+Y905</f>
        <v>1.2106380000000001</v>
      </c>
      <c r="AC905" s="24">
        <f>AA905*$AE$7</f>
        <v>0.3631914</v>
      </c>
      <c r="AD905" s="24">
        <f>AB905*$AE$7</f>
        <v>0.3631914</v>
      </c>
      <c r="AE905" s="44"/>
      <c r="AF905" s="24">
        <f>(AA905+AC905)*$AH$7</f>
        <v>4.7214882E-2</v>
      </c>
      <c r="AG905" s="24">
        <f>(AB905+AD905)*$AH$7</f>
        <v>4.7214882E-2</v>
      </c>
      <c r="AH905" s="44"/>
      <c r="AI905" s="116">
        <v>1.7</v>
      </c>
      <c r="AJ905" s="117">
        <v>1.7</v>
      </c>
      <c r="AK905" s="117">
        <f>AI905*$AK$9</f>
        <v>1.7849999999999999</v>
      </c>
      <c r="AL905" s="117">
        <f>AJ905*$AL$9</f>
        <v>1.7849999999999999</v>
      </c>
      <c r="AM905" s="116">
        <f t="shared" ref="AM905:AN907" si="336">AK905*$AO$7</f>
        <v>0.35699999999999998</v>
      </c>
      <c r="AN905" s="117">
        <f t="shared" si="336"/>
        <v>0.35699999999999998</v>
      </c>
      <c r="AO905" s="146"/>
      <c r="AP905" s="116">
        <f t="shared" ref="AP905:AQ907" si="337">AK905+AM905</f>
        <v>2.1419999999999999</v>
      </c>
      <c r="AQ905" s="117">
        <f t="shared" si="337"/>
        <v>2.1419999999999999</v>
      </c>
    </row>
    <row r="906" spans="1:43" ht="51.75" hidden="1" customHeight="1">
      <c r="A906" s="187"/>
      <c r="B906" s="182"/>
      <c r="C906" s="189"/>
      <c r="D906" s="31" t="s">
        <v>49</v>
      </c>
      <c r="E906" s="22">
        <v>8</v>
      </c>
      <c r="F906" s="22">
        <v>8</v>
      </c>
      <c r="G906" s="24">
        <f>$G$584</f>
        <v>4.1000000000000002E-2</v>
      </c>
      <c r="H906" s="24">
        <f t="shared" si="324"/>
        <v>0.32800000000000001</v>
      </c>
      <c r="I906" s="25"/>
      <c r="J906" s="24">
        <f t="shared" si="325"/>
        <v>0.32800000000000001</v>
      </c>
      <c r="K906" s="25"/>
      <c r="L906" s="24"/>
      <c r="M906" s="24"/>
      <c r="N906" s="24"/>
      <c r="O906" s="24"/>
      <c r="P906" s="24"/>
      <c r="Q906" s="24"/>
      <c r="R906" s="24"/>
      <c r="S906" s="26"/>
      <c r="T906" s="44"/>
      <c r="U906" s="27"/>
      <c r="V906" s="27"/>
      <c r="W906" s="44"/>
      <c r="X906" s="24"/>
      <c r="Y906" s="24"/>
      <c r="Z906" s="44"/>
      <c r="AA906" s="24"/>
      <c r="AB906" s="24"/>
      <c r="AC906" s="24"/>
      <c r="AD906" s="24"/>
      <c r="AE906" s="44"/>
      <c r="AF906" s="24"/>
      <c r="AG906" s="24"/>
      <c r="AH906" s="44"/>
      <c r="AI906" s="116"/>
      <c r="AJ906" s="117"/>
      <c r="AK906" s="117">
        <f>AI906*$AK$9</f>
        <v>0</v>
      </c>
      <c r="AL906" s="117">
        <f>AJ906*$AL$9</f>
        <v>0</v>
      </c>
      <c r="AM906" s="116">
        <f t="shared" si="336"/>
        <v>0</v>
      </c>
      <c r="AN906" s="117">
        <f t="shared" si="336"/>
        <v>0</v>
      </c>
      <c r="AO906" s="146"/>
      <c r="AP906" s="116">
        <f t="shared" si="337"/>
        <v>0</v>
      </c>
      <c r="AQ906" s="117">
        <f t="shared" si="337"/>
        <v>0</v>
      </c>
    </row>
    <row r="907" spans="1:43" ht="35.25" customHeight="1">
      <c r="A907" s="186" t="s">
        <v>1111</v>
      </c>
      <c r="B907" s="181" t="s">
        <v>961</v>
      </c>
      <c r="C907" s="188" t="s">
        <v>178</v>
      </c>
      <c r="D907" s="31" t="s">
        <v>793</v>
      </c>
      <c r="E907" s="22">
        <v>7</v>
      </c>
      <c r="F907" s="22">
        <v>7</v>
      </c>
      <c r="G907" s="24">
        <f>$G$585</f>
        <v>6.0999999999999999E-2</v>
      </c>
      <c r="H907" s="24">
        <f t="shared" si="324"/>
        <v>0.42699999999999999</v>
      </c>
      <c r="I907" s="25">
        <f>H907+H908</f>
        <v>0.96</v>
      </c>
      <c r="J907" s="24">
        <f t="shared" si="325"/>
        <v>0.42699999999999999</v>
      </c>
      <c r="K907" s="25">
        <f>J907+J908</f>
        <v>0.96</v>
      </c>
      <c r="L907" s="24"/>
      <c r="M907" s="24"/>
      <c r="N907" s="24"/>
      <c r="O907" s="24">
        <f>I907*$Q$7</f>
        <v>1.44E-2</v>
      </c>
      <c r="P907" s="24">
        <f>K907*$Q$7</f>
        <v>1.44E-2</v>
      </c>
      <c r="Q907" s="24"/>
      <c r="R907" s="24">
        <f>I907*$T$7</f>
        <v>0.32640000000000002</v>
      </c>
      <c r="S907" s="26">
        <f>K907*$T$7</f>
        <v>0.32640000000000002</v>
      </c>
      <c r="T907" s="44"/>
      <c r="U907" s="27">
        <f>I907*$W$7</f>
        <v>9.6000000000000002E-5</v>
      </c>
      <c r="V907" s="27">
        <f>K907*$W$7</f>
        <v>9.6000000000000002E-5</v>
      </c>
      <c r="W907" s="44"/>
      <c r="X907" s="24">
        <f>I907*$Z$7</f>
        <v>0.73094399999999993</v>
      </c>
      <c r="Y907" s="24">
        <f>K907*$Z$7</f>
        <v>0.73094399999999993</v>
      </c>
      <c r="Z907" s="44"/>
      <c r="AA907" s="24">
        <f>I907+O907+R907+U907+X907</f>
        <v>2.0318399999999999</v>
      </c>
      <c r="AB907" s="24">
        <f>K907+P907+S907+V907+Y907</f>
        <v>2.0318399999999999</v>
      </c>
      <c r="AC907" s="24">
        <f>AA907*$AE$7</f>
        <v>0.60955199999999998</v>
      </c>
      <c r="AD907" s="24">
        <f>AB907*$AE$7</f>
        <v>0.60955199999999998</v>
      </c>
      <c r="AE907" s="44"/>
      <c r="AF907" s="24">
        <f>(AA907+AC907)*$AH$7</f>
        <v>7.9241759999999994E-2</v>
      </c>
      <c r="AG907" s="24">
        <f>(AB907+AD907)*$AH$7</f>
        <v>7.9241759999999994E-2</v>
      </c>
      <c r="AH907" s="44"/>
      <c r="AI907" s="116">
        <v>2.86</v>
      </c>
      <c r="AJ907" s="117">
        <v>2.86</v>
      </c>
      <c r="AK907" s="117">
        <f>AI907*$AK$9</f>
        <v>3.0030000000000001</v>
      </c>
      <c r="AL907" s="117">
        <f>AJ907*$AL$9</f>
        <v>3.0030000000000001</v>
      </c>
      <c r="AM907" s="116">
        <f t="shared" si="336"/>
        <v>0.60060000000000002</v>
      </c>
      <c r="AN907" s="117">
        <f t="shared" si="336"/>
        <v>0.60060000000000002</v>
      </c>
      <c r="AO907" s="146"/>
      <c r="AP907" s="116">
        <f t="shared" si="337"/>
        <v>3.6036000000000001</v>
      </c>
      <c r="AQ907" s="117">
        <f t="shared" si="337"/>
        <v>3.6036000000000001</v>
      </c>
    </row>
    <row r="908" spans="1:43" ht="51.75" hidden="1" customHeight="1">
      <c r="A908" s="187"/>
      <c r="B908" s="182"/>
      <c r="C908" s="189"/>
      <c r="D908" s="31" t="s">
        <v>49</v>
      </c>
      <c r="E908" s="22">
        <v>13</v>
      </c>
      <c r="F908" s="22">
        <v>13</v>
      </c>
      <c r="G908" s="24">
        <f>$G$584</f>
        <v>4.1000000000000002E-2</v>
      </c>
      <c r="H908" s="24">
        <f t="shared" si="324"/>
        <v>0.53300000000000003</v>
      </c>
      <c r="I908" s="25"/>
      <c r="J908" s="24">
        <f t="shared" si="325"/>
        <v>0.53300000000000003</v>
      </c>
      <c r="K908" s="25"/>
      <c r="L908" s="24"/>
      <c r="M908" s="24"/>
      <c r="N908" s="24"/>
      <c r="O908" s="24"/>
      <c r="P908" s="24"/>
      <c r="Q908" s="24"/>
      <c r="R908" s="24"/>
      <c r="S908" s="26"/>
      <c r="T908" s="44"/>
      <c r="U908" s="27"/>
      <c r="V908" s="27"/>
      <c r="W908" s="44"/>
      <c r="X908" s="24"/>
      <c r="Y908" s="24"/>
      <c r="Z908" s="44"/>
      <c r="AA908" s="24"/>
      <c r="AB908" s="24"/>
      <c r="AC908" s="24"/>
      <c r="AD908" s="24"/>
      <c r="AE908" s="44"/>
      <c r="AF908" s="24"/>
      <c r="AG908" s="24"/>
      <c r="AH908" s="44"/>
      <c r="AI908" s="116"/>
      <c r="AJ908" s="117"/>
      <c r="AK908" s="117"/>
      <c r="AL908" s="117"/>
      <c r="AM908" s="116"/>
      <c r="AN908" s="117"/>
      <c r="AO908" s="146"/>
      <c r="AP908" s="116"/>
      <c r="AQ908" s="117"/>
    </row>
    <row r="909" spans="1:43" ht="18" customHeight="1">
      <c r="A909" s="114" t="s">
        <v>1112</v>
      </c>
      <c r="B909" s="30" t="s">
        <v>1057</v>
      </c>
      <c r="C909" s="115"/>
      <c r="D909" s="31"/>
      <c r="E909" s="22"/>
      <c r="F909" s="22"/>
      <c r="G909" s="24"/>
      <c r="H909" s="24"/>
      <c r="I909" s="25"/>
      <c r="J909" s="24"/>
      <c r="K909" s="25"/>
      <c r="L909" s="24"/>
      <c r="M909" s="24"/>
      <c r="N909" s="24"/>
      <c r="O909" s="24"/>
      <c r="P909" s="24"/>
      <c r="Q909" s="24"/>
      <c r="R909" s="24"/>
      <c r="S909" s="26"/>
      <c r="T909" s="44"/>
      <c r="U909" s="27"/>
      <c r="V909" s="27"/>
      <c r="W909" s="44"/>
      <c r="X909" s="24"/>
      <c r="Y909" s="24"/>
      <c r="Z909" s="44"/>
      <c r="AA909" s="24"/>
      <c r="AB909" s="24"/>
      <c r="AC909" s="24"/>
      <c r="AD909" s="24"/>
      <c r="AE909" s="44"/>
      <c r="AF909" s="24"/>
      <c r="AG909" s="24"/>
      <c r="AH909" s="44"/>
      <c r="AI909" s="116"/>
      <c r="AJ909" s="117"/>
      <c r="AK909" s="117"/>
      <c r="AL909" s="117"/>
      <c r="AM909" s="116"/>
      <c r="AN909" s="117"/>
      <c r="AO909" s="146"/>
      <c r="AP909" s="116"/>
      <c r="AQ909" s="117"/>
    </row>
    <row r="910" spans="1:43" ht="24.75" customHeight="1">
      <c r="A910" s="186" t="s">
        <v>1113</v>
      </c>
      <c r="B910" s="181" t="s">
        <v>1059</v>
      </c>
      <c r="C910" s="188" t="s">
        <v>178</v>
      </c>
      <c r="D910" s="31" t="s">
        <v>793</v>
      </c>
      <c r="E910" s="22">
        <v>12</v>
      </c>
      <c r="F910" s="22">
        <v>12</v>
      </c>
      <c r="G910" s="24">
        <f>$G$585</f>
        <v>6.0999999999999999E-2</v>
      </c>
      <c r="H910" s="24">
        <f t="shared" si="324"/>
        <v>0.73199999999999998</v>
      </c>
      <c r="I910" s="25">
        <f>H910+H911</f>
        <v>1.552</v>
      </c>
      <c r="J910" s="24">
        <f t="shared" si="325"/>
        <v>0.73199999999999998</v>
      </c>
      <c r="K910" s="25">
        <f>J910+J911</f>
        <v>1.552</v>
      </c>
      <c r="L910" s="24"/>
      <c r="M910" s="24"/>
      <c r="N910" s="24"/>
      <c r="O910" s="24">
        <f>I910*$Q$7</f>
        <v>2.3279999999999999E-2</v>
      </c>
      <c r="P910" s="24">
        <f>K910*$Q$7</f>
        <v>2.3279999999999999E-2</v>
      </c>
      <c r="Q910" s="24"/>
      <c r="R910" s="24">
        <f>I910*$T$7</f>
        <v>0.52768000000000004</v>
      </c>
      <c r="S910" s="26">
        <f>K910*$T$7</f>
        <v>0.52768000000000004</v>
      </c>
      <c r="T910" s="44"/>
      <c r="U910" s="27">
        <f>I910*$W$7</f>
        <v>1.552E-4</v>
      </c>
      <c r="V910" s="27">
        <f>K910*$W$7</f>
        <v>1.552E-4</v>
      </c>
      <c r="W910" s="44"/>
      <c r="X910" s="24">
        <f>I910*$Z$7</f>
        <v>1.1816928</v>
      </c>
      <c r="Y910" s="24">
        <f>K910*$Z$7</f>
        <v>1.1816928</v>
      </c>
      <c r="Z910" s="44"/>
      <c r="AA910" s="24">
        <f>I910+O910+R910+U910+X910</f>
        <v>3.284808</v>
      </c>
      <c r="AB910" s="24">
        <f>K910+P910+S910+V910+Y910</f>
        <v>3.284808</v>
      </c>
      <c r="AC910" s="24">
        <f>AA910*$AE$7</f>
        <v>0.98544239999999994</v>
      </c>
      <c r="AD910" s="24">
        <f>AB910*$AE$7</f>
        <v>0.98544239999999994</v>
      </c>
      <c r="AE910" s="44"/>
      <c r="AF910" s="24">
        <f>(AA910+AC910)*$AH$7</f>
        <v>0.12810751200000001</v>
      </c>
      <c r="AG910" s="24">
        <f>(AB910+AD910)*$AH$7</f>
        <v>0.12810751200000001</v>
      </c>
      <c r="AH910" s="44"/>
      <c r="AI910" s="116">
        <v>4.62</v>
      </c>
      <c r="AJ910" s="117">
        <v>4.62</v>
      </c>
      <c r="AK910" s="117">
        <f>AI910*$AK$9</f>
        <v>4.851</v>
      </c>
      <c r="AL910" s="117">
        <f>AJ910*$AL$9</f>
        <v>4.851</v>
      </c>
      <c r="AM910" s="116">
        <f>AK910*$AO$7</f>
        <v>0.97020000000000006</v>
      </c>
      <c r="AN910" s="117">
        <f>AL910*$AO$7</f>
        <v>0.97020000000000006</v>
      </c>
      <c r="AO910" s="146"/>
      <c r="AP910" s="116">
        <f>AK910+AM910</f>
        <v>5.8212000000000002</v>
      </c>
      <c r="AQ910" s="117">
        <f>AL910+AN910</f>
        <v>5.8212000000000002</v>
      </c>
    </row>
    <row r="911" spans="1:43" ht="51.75" hidden="1" customHeight="1">
      <c r="A911" s="187"/>
      <c r="B911" s="182"/>
      <c r="C911" s="189"/>
      <c r="D911" s="31" t="s">
        <v>49</v>
      </c>
      <c r="E911" s="22">
        <v>20</v>
      </c>
      <c r="F911" s="22">
        <v>20</v>
      </c>
      <c r="G911" s="24">
        <f>$G$584</f>
        <v>4.1000000000000002E-2</v>
      </c>
      <c r="H911" s="24">
        <f t="shared" si="324"/>
        <v>0.82000000000000006</v>
      </c>
      <c r="I911" s="25"/>
      <c r="J911" s="24">
        <f t="shared" si="325"/>
        <v>0.82000000000000006</v>
      </c>
      <c r="K911" s="25"/>
      <c r="L911" s="24"/>
      <c r="M911" s="24"/>
      <c r="N911" s="24"/>
      <c r="O911" s="24"/>
      <c r="P911" s="24"/>
      <c r="Q911" s="24"/>
      <c r="R911" s="24"/>
      <c r="S911" s="26"/>
      <c r="T911" s="44"/>
      <c r="U911" s="27"/>
      <c r="V911" s="27"/>
      <c r="W911" s="44"/>
      <c r="X911" s="24"/>
      <c r="Y911" s="24"/>
      <c r="Z911" s="44"/>
      <c r="AA911" s="24"/>
      <c r="AB911" s="24"/>
      <c r="AC911" s="24"/>
      <c r="AD911" s="24"/>
      <c r="AE911" s="44"/>
      <c r="AF911" s="24"/>
      <c r="AG911" s="24"/>
      <c r="AH911" s="44"/>
      <c r="AI911" s="116"/>
      <c r="AJ911" s="117"/>
      <c r="AK911" s="117"/>
      <c r="AL911" s="117"/>
      <c r="AM911" s="116"/>
      <c r="AN911" s="117"/>
      <c r="AO911" s="146"/>
      <c r="AP911" s="116"/>
      <c r="AQ911" s="117"/>
    </row>
    <row r="912" spans="1:43" ht="40.5" customHeight="1">
      <c r="A912" s="114" t="s">
        <v>1114</v>
      </c>
      <c r="B912" s="30" t="s">
        <v>1115</v>
      </c>
      <c r="C912" s="115"/>
      <c r="D912" s="31"/>
      <c r="E912" s="22"/>
      <c r="F912" s="22"/>
      <c r="G912" s="24"/>
      <c r="H912" s="24"/>
      <c r="I912" s="25"/>
      <c r="J912" s="24"/>
      <c r="K912" s="25"/>
      <c r="L912" s="24"/>
      <c r="M912" s="24"/>
      <c r="N912" s="24"/>
      <c r="O912" s="24"/>
      <c r="P912" s="24"/>
      <c r="Q912" s="24"/>
      <c r="R912" s="24"/>
      <c r="S912" s="26"/>
      <c r="T912" s="44"/>
      <c r="U912" s="27"/>
      <c r="V912" s="27"/>
      <c r="W912" s="44"/>
      <c r="X912" s="24"/>
      <c r="Y912" s="24"/>
      <c r="Z912" s="44"/>
      <c r="AA912" s="24"/>
      <c r="AB912" s="24"/>
      <c r="AC912" s="24"/>
      <c r="AD912" s="24"/>
      <c r="AE912" s="44"/>
      <c r="AF912" s="24"/>
      <c r="AG912" s="24"/>
      <c r="AH912" s="44"/>
      <c r="AI912" s="116"/>
      <c r="AJ912" s="117"/>
      <c r="AK912" s="117"/>
      <c r="AL912" s="117"/>
      <c r="AM912" s="116"/>
      <c r="AN912" s="117"/>
      <c r="AO912" s="146"/>
      <c r="AP912" s="116"/>
      <c r="AQ912" s="117"/>
    </row>
    <row r="913" spans="1:43" ht="33" customHeight="1">
      <c r="A913" s="186" t="s">
        <v>1116</v>
      </c>
      <c r="B913" s="181" t="s">
        <v>1110</v>
      </c>
      <c r="C913" s="188" t="s">
        <v>178</v>
      </c>
      <c r="D913" s="31" t="s">
        <v>793</v>
      </c>
      <c r="E913" s="22">
        <v>2</v>
      </c>
      <c r="F913" s="22">
        <v>2</v>
      </c>
      <c r="G913" s="24">
        <f>$G$585</f>
        <v>6.0999999999999999E-2</v>
      </c>
      <c r="H913" s="24">
        <f t="shared" si="324"/>
        <v>0.122</v>
      </c>
      <c r="I913" s="25">
        <f>H913+H914</f>
        <v>0.36799999999999999</v>
      </c>
      <c r="J913" s="24">
        <f t="shared" si="325"/>
        <v>0.122</v>
      </c>
      <c r="K913" s="25">
        <f>J913+J914</f>
        <v>0.36799999999999999</v>
      </c>
      <c r="L913" s="24"/>
      <c r="M913" s="24"/>
      <c r="N913" s="24"/>
      <c r="O913" s="24">
        <f>I913*$Q$7</f>
        <v>5.5199999999999997E-3</v>
      </c>
      <c r="P913" s="24">
        <f>K913*$Q$7</f>
        <v>5.5199999999999997E-3</v>
      </c>
      <c r="Q913" s="24"/>
      <c r="R913" s="24">
        <f>I913*$T$7</f>
        <v>0.12512000000000001</v>
      </c>
      <c r="S913" s="26">
        <f>K913*$T$7</f>
        <v>0.12512000000000001</v>
      </c>
      <c r="T913" s="44"/>
      <c r="U913" s="27">
        <f>I913*$W$7</f>
        <v>3.68E-5</v>
      </c>
      <c r="V913" s="27">
        <f>K913*$W$7</f>
        <v>3.68E-5</v>
      </c>
      <c r="W913" s="44"/>
      <c r="X913" s="24">
        <f>I913*$Z$7</f>
        <v>0.28019519999999998</v>
      </c>
      <c r="Y913" s="24">
        <f>K913*$Z$7</f>
        <v>0.28019519999999998</v>
      </c>
      <c r="Z913" s="44"/>
      <c r="AA913" s="24">
        <f>I913+O913+R913+U913+X913</f>
        <v>0.77887200000000001</v>
      </c>
      <c r="AB913" s="24">
        <f>K913+P913+S913+V913+Y913</f>
        <v>0.77887200000000001</v>
      </c>
      <c r="AC913" s="24">
        <f>AA913*$AE$7</f>
        <v>0.2336616</v>
      </c>
      <c r="AD913" s="24">
        <f>AB913*$AE$7</f>
        <v>0.2336616</v>
      </c>
      <c r="AE913" s="44"/>
      <c r="AF913" s="24">
        <f>(AA913+AC913)*$AH$7</f>
        <v>3.0376007999999999E-2</v>
      </c>
      <c r="AG913" s="24">
        <f>(AB913+AD913)*$AH$7</f>
        <v>3.0376007999999999E-2</v>
      </c>
      <c r="AH913" s="44"/>
      <c r="AI913" s="116">
        <v>1.0900000000000001</v>
      </c>
      <c r="AJ913" s="117">
        <v>1.0900000000000001</v>
      </c>
      <c r="AK913" s="117">
        <f>AI913*$AK$9</f>
        <v>1.1445000000000001</v>
      </c>
      <c r="AL913" s="117">
        <f>AJ913*$AL$9</f>
        <v>1.1445000000000001</v>
      </c>
      <c r="AM913" s="116">
        <f>AK913*$AO$7</f>
        <v>0.22890000000000002</v>
      </c>
      <c r="AN913" s="117">
        <f>AL913*$AO$7</f>
        <v>0.22890000000000002</v>
      </c>
      <c r="AO913" s="146"/>
      <c r="AP913" s="116">
        <f>AK913+AM913</f>
        <v>1.3734000000000002</v>
      </c>
      <c r="AQ913" s="117">
        <f>AL913+AN913</f>
        <v>1.3734000000000002</v>
      </c>
    </row>
    <row r="914" spans="1:43" ht="51.75" hidden="1" customHeight="1">
      <c r="A914" s="187"/>
      <c r="B914" s="182"/>
      <c r="C914" s="189"/>
      <c r="D914" s="31" t="s">
        <v>49</v>
      </c>
      <c r="E914" s="22">
        <v>6</v>
      </c>
      <c r="F914" s="22">
        <v>6</v>
      </c>
      <c r="G914" s="24">
        <f>$G$584</f>
        <v>4.1000000000000002E-2</v>
      </c>
      <c r="H914" s="24">
        <f t="shared" si="324"/>
        <v>0.246</v>
      </c>
      <c r="I914" s="25"/>
      <c r="J914" s="24">
        <f t="shared" si="325"/>
        <v>0.246</v>
      </c>
      <c r="K914" s="25"/>
      <c r="L914" s="24"/>
      <c r="M914" s="24"/>
      <c r="N914" s="24"/>
      <c r="O914" s="24"/>
      <c r="P914" s="24"/>
      <c r="Q914" s="24"/>
      <c r="R914" s="24"/>
      <c r="S914" s="26"/>
      <c r="T914" s="44"/>
      <c r="U914" s="27"/>
      <c r="V914" s="27"/>
      <c r="W914" s="44"/>
      <c r="X914" s="24"/>
      <c r="Y914" s="24"/>
      <c r="Z914" s="44"/>
      <c r="AA914" s="24"/>
      <c r="AB914" s="24"/>
      <c r="AC914" s="24"/>
      <c r="AD914" s="24"/>
      <c r="AE914" s="44"/>
      <c r="AF914" s="24"/>
      <c r="AG914" s="24"/>
      <c r="AH914" s="44"/>
      <c r="AI914" s="116"/>
      <c r="AJ914" s="117"/>
      <c r="AK914" s="117"/>
      <c r="AL914" s="117"/>
      <c r="AM914" s="116"/>
      <c r="AN914" s="117"/>
      <c r="AO914" s="146"/>
      <c r="AP914" s="116"/>
      <c r="AQ914" s="117"/>
    </row>
    <row r="915" spans="1:43" ht="29.25" customHeight="1">
      <c r="A915" s="114" t="s">
        <v>1117</v>
      </c>
      <c r="B915" s="30" t="s">
        <v>1045</v>
      </c>
      <c r="C915" s="115"/>
      <c r="D915" s="31"/>
      <c r="E915" s="22"/>
      <c r="F915" s="22"/>
      <c r="G915" s="24"/>
      <c r="H915" s="24"/>
      <c r="I915" s="25"/>
      <c r="J915" s="24"/>
      <c r="K915" s="25"/>
      <c r="L915" s="24"/>
      <c r="M915" s="24"/>
      <c r="N915" s="24"/>
      <c r="O915" s="24"/>
      <c r="P915" s="24"/>
      <c r="Q915" s="24"/>
      <c r="R915" s="24"/>
      <c r="S915" s="26"/>
      <c r="T915" s="44"/>
      <c r="U915" s="27"/>
      <c r="V915" s="27"/>
      <c r="W915" s="44"/>
      <c r="X915" s="24"/>
      <c r="Y915" s="24"/>
      <c r="Z915" s="44"/>
      <c r="AA915" s="24"/>
      <c r="AB915" s="24"/>
      <c r="AC915" s="24"/>
      <c r="AD915" s="24"/>
      <c r="AE915" s="44"/>
      <c r="AF915" s="24"/>
      <c r="AG915" s="24"/>
      <c r="AH915" s="44"/>
      <c r="AI915" s="116"/>
      <c r="AJ915" s="117"/>
      <c r="AK915" s="117"/>
      <c r="AL915" s="117"/>
      <c r="AM915" s="116"/>
      <c r="AN915" s="117"/>
      <c r="AO915" s="146"/>
      <c r="AP915" s="116"/>
      <c r="AQ915" s="117"/>
    </row>
    <row r="916" spans="1:43" ht="23.25" customHeight="1">
      <c r="A916" s="186" t="s">
        <v>1118</v>
      </c>
      <c r="B916" s="181" t="s">
        <v>1047</v>
      </c>
      <c r="C916" s="188" t="s">
        <v>178</v>
      </c>
      <c r="D916" s="31" t="s">
        <v>793</v>
      </c>
      <c r="E916" s="22">
        <v>7</v>
      </c>
      <c r="F916" s="22">
        <v>7</v>
      </c>
      <c r="G916" s="24">
        <f>$G$585</f>
        <v>6.0999999999999999E-2</v>
      </c>
      <c r="H916" s="24">
        <f t="shared" si="324"/>
        <v>0.42699999999999999</v>
      </c>
      <c r="I916" s="25">
        <f>H916+H917</f>
        <v>0.96</v>
      </c>
      <c r="J916" s="24">
        <f t="shared" si="325"/>
        <v>0.42699999999999999</v>
      </c>
      <c r="K916" s="25">
        <f>J916+J917</f>
        <v>0.96</v>
      </c>
      <c r="L916" s="24"/>
      <c r="M916" s="24"/>
      <c r="N916" s="24"/>
      <c r="O916" s="24">
        <f>I916*$Q$7</f>
        <v>1.44E-2</v>
      </c>
      <c r="P916" s="24">
        <f>K916*$Q$7</f>
        <v>1.44E-2</v>
      </c>
      <c r="Q916" s="24"/>
      <c r="R916" s="24">
        <f>I916*$T$7</f>
        <v>0.32640000000000002</v>
      </c>
      <c r="S916" s="26">
        <f>K916*$T$7</f>
        <v>0.32640000000000002</v>
      </c>
      <c r="T916" s="44"/>
      <c r="U916" s="27">
        <f>I916*$W$7</f>
        <v>9.6000000000000002E-5</v>
      </c>
      <c r="V916" s="27">
        <f>K916*$W$7</f>
        <v>9.6000000000000002E-5</v>
      </c>
      <c r="W916" s="44"/>
      <c r="X916" s="24">
        <f>I916*$Z$7</f>
        <v>0.73094399999999993</v>
      </c>
      <c r="Y916" s="24">
        <f>K916*$Z$7</f>
        <v>0.73094399999999993</v>
      </c>
      <c r="Z916" s="44"/>
      <c r="AA916" s="24">
        <f>I916+O916+R916+U916+X916</f>
        <v>2.0318399999999999</v>
      </c>
      <c r="AB916" s="24">
        <f>K916+P916+S916+V916+Y916</f>
        <v>2.0318399999999999</v>
      </c>
      <c r="AC916" s="24">
        <f>AA916*$AE$7</f>
        <v>0.60955199999999998</v>
      </c>
      <c r="AD916" s="24">
        <f>AB916*$AE$7</f>
        <v>0.60955199999999998</v>
      </c>
      <c r="AE916" s="44"/>
      <c r="AF916" s="24">
        <f>(AA916+AC916)*$AH$7</f>
        <v>7.9241759999999994E-2</v>
      </c>
      <c r="AG916" s="24">
        <f>(AB916+AD916)*$AH$7</f>
        <v>7.9241759999999994E-2</v>
      </c>
      <c r="AH916" s="44"/>
      <c r="AI916" s="116">
        <v>2.86</v>
      </c>
      <c r="AJ916" s="117">
        <v>2.86</v>
      </c>
      <c r="AK916" s="117">
        <f>AI916*$AK$9</f>
        <v>3.0030000000000001</v>
      </c>
      <c r="AL916" s="117">
        <f>AJ916*$AL$9</f>
        <v>3.0030000000000001</v>
      </c>
      <c r="AM916" s="116">
        <f t="shared" ref="AM916:AN918" si="338">AK916*$AO$7</f>
        <v>0.60060000000000002</v>
      </c>
      <c r="AN916" s="117">
        <f t="shared" si="338"/>
        <v>0.60060000000000002</v>
      </c>
      <c r="AO916" s="146"/>
      <c r="AP916" s="116">
        <f t="shared" ref="AP916:AQ918" si="339">AK916+AM916</f>
        <v>3.6036000000000001</v>
      </c>
      <c r="AQ916" s="117">
        <f t="shared" si="339"/>
        <v>3.6036000000000001</v>
      </c>
    </row>
    <row r="917" spans="1:43" ht="51.75" hidden="1" customHeight="1">
      <c r="A917" s="187"/>
      <c r="B917" s="182"/>
      <c r="C917" s="189"/>
      <c r="D917" s="31" t="s">
        <v>49</v>
      </c>
      <c r="E917" s="22">
        <v>13</v>
      </c>
      <c r="F917" s="22">
        <v>13</v>
      </c>
      <c r="G917" s="24">
        <f>$G$584</f>
        <v>4.1000000000000002E-2</v>
      </c>
      <c r="H917" s="24">
        <f t="shared" si="324"/>
        <v>0.53300000000000003</v>
      </c>
      <c r="I917" s="25"/>
      <c r="J917" s="24">
        <f t="shared" si="325"/>
        <v>0.53300000000000003</v>
      </c>
      <c r="K917" s="25"/>
      <c r="L917" s="24"/>
      <c r="M917" s="24"/>
      <c r="N917" s="24"/>
      <c r="O917" s="24"/>
      <c r="P917" s="24"/>
      <c r="Q917" s="24"/>
      <c r="R917" s="24"/>
      <c r="S917" s="26"/>
      <c r="T917" s="44"/>
      <c r="U917" s="27"/>
      <c r="V917" s="27"/>
      <c r="W917" s="44"/>
      <c r="X917" s="24"/>
      <c r="Y917" s="24"/>
      <c r="Z917" s="44"/>
      <c r="AA917" s="24"/>
      <c r="AB917" s="24"/>
      <c r="AC917" s="24"/>
      <c r="AD917" s="24"/>
      <c r="AE917" s="44"/>
      <c r="AF917" s="24"/>
      <c r="AG917" s="24"/>
      <c r="AH917" s="44"/>
      <c r="AI917" s="116"/>
      <c r="AJ917" s="117"/>
      <c r="AK917" s="117">
        <f>AI917*$AK$9</f>
        <v>0</v>
      </c>
      <c r="AL917" s="117">
        <f>AJ917*$AL$9</f>
        <v>0</v>
      </c>
      <c r="AM917" s="116">
        <f t="shared" si="338"/>
        <v>0</v>
      </c>
      <c r="AN917" s="117">
        <f t="shared" si="338"/>
        <v>0</v>
      </c>
      <c r="AO917" s="146"/>
      <c r="AP917" s="116">
        <f t="shared" si="339"/>
        <v>0</v>
      </c>
      <c r="AQ917" s="117">
        <f t="shared" si="339"/>
        <v>0</v>
      </c>
    </row>
    <row r="918" spans="1:43" ht="25.5" customHeight="1">
      <c r="A918" s="186" t="s">
        <v>1119</v>
      </c>
      <c r="B918" s="181" t="s">
        <v>1049</v>
      </c>
      <c r="C918" s="188" t="s">
        <v>178</v>
      </c>
      <c r="D918" s="31" t="s">
        <v>793</v>
      </c>
      <c r="E918" s="22">
        <v>10</v>
      </c>
      <c r="F918" s="22">
        <v>10</v>
      </c>
      <c r="G918" s="24">
        <f>$G$585</f>
        <v>6.0999999999999999E-2</v>
      </c>
      <c r="H918" s="24">
        <f t="shared" si="324"/>
        <v>0.61</v>
      </c>
      <c r="I918" s="25">
        <f>H918+H919</f>
        <v>1.2250000000000001</v>
      </c>
      <c r="J918" s="24">
        <f t="shared" si="325"/>
        <v>0.61</v>
      </c>
      <c r="K918" s="25">
        <f>J918+J919</f>
        <v>1.2250000000000001</v>
      </c>
      <c r="L918" s="24"/>
      <c r="M918" s="24"/>
      <c r="N918" s="24"/>
      <c r="O918" s="24">
        <f>I918*$Q$7</f>
        <v>1.8374999999999999E-2</v>
      </c>
      <c r="P918" s="24">
        <f>K918*$Q$7</f>
        <v>1.8374999999999999E-2</v>
      </c>
      <c r="Q918" s="24"/>
      <c r="R918" s="24">
        <f>I918*$T$7</f>
        <v>0.41650000000000004</v>
      </c>
      <c r="S918" s="26">
        <f>K918*$T$7</f>
        <v>0.41650000000000004</v>
      </c>
      <c r="T918" s="44"/>
      <c r="U918" s="27">
        <f>I918*$W$7</f>
        <v>1.2250000000000002E-4</v>
      </c>
      <c r="V918" s="27">
        <f>K918*$W$7</f>
        <v>1.2250000000000002E-4</v>
      </c>
      <c r="W918" s="44"/>
      <c r="X918" s="24">
        <f>I918*$Z$7</f>
        <v>0.93271500000000007</v>
      </c>
      <c r="Y918" s="24">
        <f>K918*$Z$7</f>
        <v>0.93271500000000007</v>
      </c>
      <c r="Z918" s="44"/>
      <c r="AA918" s="24">
        <f>I918+O918+R918+U918+X918</f>
        <v>2.5927125000000002</v>
      </c>
      <c r="AB918" s="24">
        <f>K918+P918+S918+V918+Y918</f>
        <v>2.5927125000000002</v>
      </c>
      <c r="AC918" s="24">
        <f>AA918*$AE$7</f>
        <v>0.77781375000000008</v>
      </c>
      <c r="AD918" s="24">
        <f>AB918*$AE$7</f>
        <v>0.77781375000000008</v>
      </c>
      <c r="AE918" s="44"/>
      <c r="AF918" s="24">
        <f>(AA918+AC918)*$AH$7</f>
        <v>0.1011157875</v>
      </c>
      <c r="AG918" s="24">
        <f>(AB918+AD918)*$AH$7</f>
        <v>0.1011157875</v>
      </c>
      <c r="AH918" s="44"/>
      <c r="AI918" s="116">
        <v>3.64</v>
      </c>
      <c r="AJ918" s="117">
        <v>3.64</v>
      </c>
      <c r="AK918" s="117">
        <f>AI918*$AK$9</f>
        <v>3.8220000000000005</v>
      </c>
      <c r="AL918" s="117">
        <f>AJ918*$AL$9</f>
        <v>3.8220000000000005</v>
      </c>
      <c r="AM918" s="116">
        <f t="shared" si="338"/>
        <v>0.76440000000000019</v>
      </c>
      <c r="AN918" s="117">
        <f t="shared" si="338"/>
        <v>0.76440000000000019</v>
      </c>
      <c r="AO918" s="146"/>
      <c r="AP918" s="116">
        <f t="shared" si="339"/>
        <v>4.5864000000000011</v>
      </c>
      <c r="AQ918" s="117">
        <f t="shared" si="339"/>
        <v>4.5864000000000011</v>
      </c>
    </row>
    <row r="919" spans="1:43" ht="51.75" hidden="1" customHeight="1">
      <c r="A919" s="187"/>
      <c r="B919" s="182"/>
      <c r="C919" s="189"/>
      <c r="D919" s="31" t="s">
        <v>49</v>
      </c>
      <c r="E919" s="22">
        <v>15</v>
      </c>
      <c r="F919" s="22">
        <v>15</v>
      </c>
      <c r="G919" s="24">
        <f>$G$584</f>
        <v>4.1000000000000002E-2</v>
      </c>
      <c r="H919" s="24">
        <f t="shared" si="324"/>
        <v>0.61499999999999999</v>
      </c>
      <c r="I919" s="25"/>
      <c r="J919" s="24">
        <f t="shared" si="325"/>
        <v>0.61499999999999999</v>
      </c>
      <c r="K919" s="25"/>
      <c r="L919" s="24"/>
      <c r="M919" s="24"/>
      <c r="N919" s="24"/>
      <c r="O919" s="24"/>
      <c r="P919" s="24"/>
      <c r="Q919" s="24"/>
      <c r="R919" s="24"/>
      <c r="S919" s="26"/>
      <c r="T919" s="44"/>
      <c r="U919" s="27"/>
      <c r="V919" s="27"/>
      <c r="W919" s="44"/>
      <c r="X919" s="24"/>
      <c r="Y919" s="24"/>
      <c r="Z919" s="44"/>
      <c r="AA919" s="24"/>
      <c r="AB919" s="24"/>
      <c r="AC919" s="24"/>
      <c r="AD919" s="24"/>
      <c r="AE919" s="44"/>
      <c r="AF919" s="24"/>
      <c r="AG919" s="24"/>
      <c r="AH919" s="44"/>
      <c r="AI919" s="116"/>
      <c r="AJ919" s="117"/>
      <c r="AK919" s="117"/>
      <c r="AL919" s="117"/>
      <c r="AM919" s="116"/>
      <c r="AN919" s="117"/>
      <c r="AO919" s="146"/>
      <c r="AP919" s="116"/>
      <c r="AQ919" s="117"/>
    </row>
    <row r="920" spans="1:43" ht="20.25" customHeight="1">
      <c r="A920" s="114" t="s">
        <v>1120</v>
      </c>
      <c r="B920" s="30" t="s">
        <v>1057</v>
      </c>
      <c r="C920" s="115"/>
      <c r="D920" s="31"/>
      <c r="E920" s="22"/>
      <c r="F920" s="22"/>
      <c r="G920" s="24"/>
      <c r="H920" s="24"/>
      <c r="I920" s="25"/>
      <c r="J920" s="24"/>
      <c r="K920" s="25"/>
      <c r="L920" s="24"/>
      <c r="M920" s="24"/>
      <c r="N920" s="24"/>
      <c r="O920" s="24"/>
      <c r="P920" s="24"/>
      <c r="Q920" s="24"/>
      <c r="R920" s="24"/>
      <c r="S920" s="26"/>
      <c r="T920" s="44"/>
      <c r="U920" s="27"/>
      <c r="V920" s="27"/>
      <c r="W920" s="44"/>
      <c r="X920" s="24"/>
      <c r="Y920" s="24"/>
      <c r="Z920" s="44"/>
      <c r="AA920" s="24"/>
      <c r="AB920" s="24"/>
      <c r="AC920" s="24"/>
      <c r="AD920" s="24"/>
      <c r="AE920" s="44"/>
      <c r="AF920" s="24"/>
      <c r="AG920" s="24"/>
      <c r="AH920" s="44"/>
      <c r="AI920" s="116"/>
      <c r="AJ920" s="117"/>
      <c r="AK920" s="117"/>
      <c r="AL920" s="117"/>
      <c r="AM920" s="116"/>
      <c r="AN920" s="117"/>
      <c r="AO920" s="146"/>
      <c r="AP920" s="116"/>
      <c r="AQ920" s="117"/>
    </row>
    <row r="921" spans="1:43" ht="25.5" customHeight="1">
      <c r="A921" s="186" t="s">
        <v>1121</v>
      </c>
      <c r="B921" s="181" t="s">
        <v>1059</v>
      </c>
      <c r="C921" s="188" t="s">
        <v>178</v>
      </c>
      <c r="D921" s="31" t="s">
        <v>793</v>
      </c>
      <c r="E921" s="22">
        <v>10</v>
      </c>
      <c r="F921" s="22">
        <v>10</v>
      </c>
      <c r="G921" s="24">
        <f>$G$585</f>
        <v>6.0999999999999999E-2</v>
      </c>
      <c r="H921" s="24">
        <f t="shared" si="324"/>
        <v>0.61</v>
      </c>
      <c r="I921" s="25">
        <f>H921+H922</f>
        <v>1.4300000000000002</v>
      </c>
      <c r="J921" s="24">
        <f t="shared" si="325"/>
        <v>0.61</v>
      </c>
      <c r="K921" s="25">
        <f>J921+J922</f>
        <v>1.4300000000000002</v>
      </c>
      <c r="L921" s="24"/>
      <c r="M921" s="24"/>
      <c r="N921" s="24"/>
      <c r="O921" s="24">
        <f>I921*$Q$7</f>
        <v>2.145E-2</v>
      </c>
      <c r="P921" s="24">
        <f>K921*$Q$7</f>
        <v>2.145E-2</v>
      </c>
      <c r="Q921" s="24"/>
      <c r="R921" s="24">
        <f>I921*$T$7</f>
        <v>0.48620000000000008</v>
      </c>
      <c r="S921" s="26">
        <f>K921*$T$7</f>
        <v>0.48620000000000008</v>
      </c>
      <c r="T921" s="44"/>
      <c r="U921" s="27">
        <f>I921*$W$7</f>
        <v>1.4300000000000003E-4</v>
      </c>
      <c r="V921" s="27">
        <f>K921*$W$7</f>
        <v>1.4300000000000003E-4</v>
      </c>
      <c r="W921" s="44"/>
      <c r="X921" s="24">
        <f>I921*$Z$7</f>
        <v>1.088802</v>
      </c>
      <c r="Y921" s="24">
        <f>K921*$Z$7</f>
        <v>1.088802</v>
      </c>
      <c r="Z921" s="44"/>
      <c r="AA921" s="24">
        <f>I921+O921+R921+U921+X921</f>
        <v>3.0265950000000004</v>
      </c>
      <c r="AB921" s="24">
        <f>K921+P921+S921+V921+Y921</f>
        <v>3.0265950000000004</v>
      </c>
      <c r="AC921" s="24">
        <f>AA921*$AE$7</f>
        <v>0.90797850000000002</v>
      </c>
      <c r="AD921" s="24">
        <f>AB921*$AE$7</f>
        <v>0.90797850000000002</v>
      </c>
      <c r="AE921" s="44"/>
      <c r="AF921" s="24">
        <f>(AA921+AC921)*$AH$7</f>
        <v>0.11803720500000001</v>
      </c>
      <c r="AG921" s="24">
        <f>(AB921+AD921)*$AH$7</f>
        <v>0.11803720500000001</v>
      </c>
      <c r="AH921" s="44"/>
      <c r="AI921" s="116">
        <v>4.25</v>
      </c>
      <c r="AJ921" s="117">
        <v>4.25</v>
      </c>
      <c r="AK921" s="117">
        <f>AI921*$AK$9</f>
        <v>4.4625000000000004</v>
      </c>
      <c r="AL921" s="117">
        <f>AJ921*$AL$9</f>
        <v>4.4625000000000004</v>
      </c>
      <c r="AM921" s="116">
        <f>AK921*$AO$7</f>
        <v>0.89250000000000007</v>
      </c>
      <c r="AN921" s="117">
        <f>AL921*$AO$7</f>
        <v>0.89250000000000007</v>
      </c>
      <c r="AO921" s="146"/>
      <c r="AP921" s="116">
        <f>AK921+AM921</f>
        <v>5.3550000000000004</v>
      </c>
      <c r="AQ921" s="117">
        <f>AL921+AN921</f>
        <v>5.3550000000000004</v>
      </c>
    </row>
    <row r="922" spans="1:43" ht="51.75" hidden="1" customHeight="1">
      <c r="A922" s="187"/>
      <c r="B922" s="182"/>
      <c r="C922" s="189"/>
      <c r="D922" s="31" t="s">
        <v>49</v>
      </c>
      <c r="E922" s="22">
        <v>20</v>
      </c>
      <c r="F922" s="22">
        <v>20</v>
      </c>
      <c r="G922" s="24">
        <f>$G$584</f>
        <v>4.1000000000000002E-2</v>
      </c>
      <c r="H922" s="24">
        <f t="shared" si="324"/>
        <v>0.82000000000000006</v>
      </c>
      <c r="I922" s="25"/>
      <c r="J922" s="24">
        <f t="shared" si="325"/>
        <v>0.82000000000000006</v>
      </c>
      <c r="K922" s="25"/>
      <c r="L922" s="24"/>
      <c r="M922" s="24"/>
      <c r="N922" s="24"/>
      <c r="O922" s="24"/>
      <c r="P922" s="24"/>
      <c r="Q922" s="24"/>
      <c r="R922" s="24"/>
      <c r="S922" s="26"/>
      <c r="T922" s="44"/>
      <c r="U922" s="27"/>
      <c r="V922" s="27"/>
      <c r="W922" s="44"/>
      <c r="X922" s="24"/>
      <c r="Y922" s="24"/>
      <c r="Z922" s="44"/>
      <c r="AA922" s="24"/>
      <c r="AB922" s="24"/>
      <c r="AC922" s="24"/>
      <c r="AD922" s="24"/>
      <c r="AE922" s="44"/>
      <c r="AF922" s="24"/>
      <c r="AG922" s="24"/>
      <c r="AH922" s="44"/>
      <c r="AI922" s="116"/>
      <c r="AJ922" s="117"/>
      <c r="AK922" s="117"/>
      <c r="AL922" s="117"/>
      <c r="AM922" s="116"/>
      <c r="AN922" s="117"/>
      <c r="AO922" s="146"/>
      <c r="AP922" s="116"/>
      <c r="AQ922" s="117"/>
    </row>
    <row r="923" spans="1:43" ht="38.25" customHeight="1">
      <c r="A923" s="114" t="s">
        <v>1122</v>
      </c>
      <c r="B923" s="30" t="s">
        <v>1123</v>
      </c>
      <c r="C923" s="115"/>
      <c r="D923" s="31"/>
      <c r="E923" s="22"/>
      <c r="F923" s="22"/>
      <c r="G923" s="24"/>
      <c r="H923" s="24"/>
      <c r="I923" s="25"/>
      <c r="J923" s="24"/>
      <c r="K923" s="25"/>
      <c r="L923" s="24"/>
      <c r="M923" s="24"/>
      <c r="N923" s="24"/>
      <c r="O923" s="24"/>
      <c r="P923" s="24"/>
      <c r="Q923" s="24"/>
      <c r="R923" s="24"/>
      <c r="S923" s="26"/>
      <c r="T923" s="44"/>
      <c r="U923" s="27"/>
      <c r="V923" s="27"/>
      <c r="W923" s="44"/>
      <c r="X923" s="24"/>
      <c r="Y923" s="24"/>
      <c r="Z923" s="44"/>
      <c r="AA923" s="24"/>
      <c r="AB923" s="24"/>
      <c r="AC923" s="24"/>
      <c r="AD923" s="24"/>
      <c r="AE923" s="44"/>
      <c r="AF923" s="24"/>
      <c r="AG923" s="24"/>
      <c r="AH923" s="44"/>
      <c r="AI923" s="116"/>
      <c r="AJ923" s="117"/>
      <c r="AK923" s="117"/>
      <c r="AL923" s="117"/>
      <c r="AM923" s="116"/>
      <c r="AN923" s="117"/>
      <c r="AO923" s="146"/>
      <c r="AP923" s="116"/>
      <c r="AQ923" s="117"/>
    </row>
    <row r="924" spans="1:43" ht="22.5" customHeight="1">
      <c r="A924" s="186" t="s">
        <v>1124</v>
      </c>
      <c r="B924" s="181" t="s">
        <v>1064</v>
      </c>
      <c r="C924" s="188" t="s">
        <v>178</v>
      </c>
      <c r="D924" s="31" t="s">
        <v>793</v>
      </c>
      <c r="E924" s="22">
        <v>4</v>
      </c>
      <c r="F924" s="22">
        <v>4</v>
      </c>
      <c r="G924" s="24">
        <f>$G$585</f>
        <v>6.0999999999999999E-2</v>
      </c>
      <c r="H924" s="24">
        <f t="shared" si="324"/>
        <v>0.24399999999999999</v>
      </c>
      <c r="I924" s="25">
        <f>H924+H925</f>
        <v>0.49</v>
      </c>
      <c r="J924" s="24">
        <f t="shared" si="325"/>
        <v>0.24399999999999999</v>
      </c>
      <c r="K924" s="25">
        <f>J924+J925</f>
        <v>0.49</v>
      </c>
      <c r="L924" s="24"/>
      <c r="M924" s="24"/>
      <c r="N924" s="24"/>
      <c r="O924" s="24">
        <f>I924*$Q$7</f>
        <v>7.3499999999999998E-3</v>
      </c>
      <c r="P924" s="24">
        <f>K924*$Q$7</f>
        <v>7.3499999999999998E-3</v>
      </c>
      <c r="Q924" s="24"/>
      <c r="R924" s="24">
        <f>I924*$T$7</f>
        <v>0.1666</v>
      </c>
      <c r="S924" s="26">
        <f>K924*$T$7</f>
        <v>0.1666</v>
      </c>
      <c r="T924" s="44"/>
      <c r="U924" s="27">
        <f>I924*$W$7</f>
        <v>4.8999999999999998E-5</v>
      </c>
      <c r="V924" s="27">
        <f>K924*$W$7</f>
        <v>4.8999999999999998E-5</v>
      </c>
      <c r="W924" s="44"/>
      <c r="X924" s="24">
        <f>I924*$Z$7</f>
        <v>0.37308599999999997</v>
      </c>
      <c r="Y924" s="24">
        <f>K924*$Z$7</f>
        <v>0.37308599999999997</v>
      </c>
      <c r="Z924" s="44"/>
      <c r="AA924" s="24">
        <f>I924+O924+R924+U924+X924</f>
        <v>1.037085</v>
      </c>
      <c r="AB924" s="24">
        <f>K924+P924+S924+V924+Y924</f>
        <v>1.037085</v>
      </c>
      <c r="AC924" s="24">
        <f>AA924*$AE$7</f>
        <v>0.3111255</v>
      </c>
      <c r="AD924" s="24">
        <f>AB924*$AE$7</f>
        <v>0.3111255</v>
      </c>
      <c r="AE924" s="44"/>
      <c r="AF924" s="24">
        <f>(AA924+AC924)*$AH$7</f>
        <v>4.0446314999999997E-2</v>
      </c>
      <c r="AG924" s="24">
        <f>(AB924+AD924)*$AH$7</f>
        <v>4.0446314999999997E-2</v>
      </c>
      <c r="AH924" s="44"/>
      <c r="AI924" s="116">
        <v>1.46</v>
      </c>
      <c r="AJ924" s="117">
        <v>1.46</v>
      </c>
      <c r="AK924" s="117">
        <f t="shared" ref="AK924:AK930" si="340">AI924*$AK$9</f>
        <v>1.5329999999999999</v>
      </c>
      <c r="AL924" s="117">
        <f t="shared" ref="AL924:AL930" si="341">AJ924*$AL$9</f>
        <v>1.5329999999999999</v>
      </c>
      <c r="AM924" s="116">
        <f t="shared" ref="AM924:AN930" si="342">AK924*$AO$7</f>
        <v>0.30659999999999998</v>
      </c>
      <c r="AN924" s="117">
        <f t="shared" si="342"/>
        <v>0.30659999999999998</v>
      </c>
      <c r="AO924" s="146"/>
      <c r="AP924" s="116">
        <f t="shared" ref="AP924:AQ930" si="343">AK924+AM924</f>
        <v>1.8395999999999999</v>
      </c>
      <c r="AQ924" s="117">
        <f t="shared" si="343"/>
        <v>1.8395999999999999</v>
      </c>
    </row>
    <row r="925" spans="1:43" ht="51.75" hidden="1" customHeight="1">
      <c r="A925" s="187"/>
      <c r="B925" s="182"/>
      <c r="C925" s="189"/>
      <c r="D925" s="31" t="s">
        <v>49</v>
      </c>
      <c r="E925" s="22">
        <v>6</v>
      </c>
      <c r="F925" s="22">
        <v>6</v>
      </c>
      <c r="G925" s="24">
        <f>$G$584</f>
        <v>4.1000000000000002E-2</v>
      </c>
      <c r="H925" s="24">
        <f t="shared" si="324"/>
        <v>0.246</v>
      </c>
      <c r="I925" s="25"/>
      <c r="J925" s="24">
        <f t="shared" si="325"/>
        <v>0.246</v>
      </c>
      <c r="K925" s="25"/>
      <c r="L925" s="24"/>
      <c r="M925" s="24"/>
      <c r="N925" s="24"/>
      <c r="O925" s="24"/>
      <c r="P925" s="24"/>
      <c r="Q925" s="24"/>
      <c r="R925" s="24"/>
      <c r="S925" s="26"/>
      <c r="T925" s="44"/>
      <c r="U925" s="27"/>
      <c r="V925" s="27"/>
      <c r="W925" s="44"/>
      <c r="X925" s="24"/>
      <c r="Y925" s="24"/>
      <c r="Z925" s="44"/>
      <c r="AA925" s="24"/>
      <c r="AB925" s="24"/>
      <c r="AC925" s="24"/>
      <c r="AD925" s="24"/>
      <c r="AE925" s="44"/>
      <c r="AF925" s="24"/>
      <c r="AG925" s="24"/>
      <c r="AH925" s="44"/>
      <c r="AI925" s="116"/>
      <c r="AJ925" s="117"/>
      <c r="AK925" s="117">
        <f t="shared" si="340"/>
        <v>0</v>
      </c>
      <c r="AL925" s="117">
        <f t="shared" si="341"/>
        <v>0</v>
      </c>
      <c r="AM925" s="116">
        <f t="shared" si="342"/>
        <v>0</v>
      </c>
      <c r="AN925" s="117">
        <f t="shared" si="342"/>
        <v>0</v>
      </c>
      <c r="AO925" s="146"/>
      <c r="AP925" s="116">
        <f t="shared" si="343"/>
        <v>0</v>
      </c>
      <c r="AQ925" s="117">
        <f t="shared" si="343"/>
        <v>0</v>
      </c>
    </row>
    <row r="926" spans="1:43" ht="30.75" customHeight="1">
      <c r="A926" s="186" t="s">
        <v>1125</v>
      </c>
      <c r="B926" s="181" t="s">
        <v>961</v>
      </c>
      <c r="C926" s="188" t="s">
        <v>178</v>
      </c>
      <c r="D926" s="31" t="s">
        <v>793</v>
      </c>
      <c r="E926" s="22">
        <v>13</v>
      </c>
      <c r="F926" s="22">
        <v>13</v>
      </c>
      <c r="G926" s="24">
        <f>$G$585</f>
        <v>6.0999999999999999E-2</v>
      </c>
      <c r="H926" s="24">
        <f t="shared" si="324"/>
        <v>0.79299999999999993</v>
      </c>
      <c r="I926" s="25">
        <f>H926+H927</f>
        <v>1.1619999999999999</v>
      </c>
      <c r="J926" s="24">
        <f t="shared" si="325"/>
        <v>0.79299999999999993</v>
      </c>
      <c r="K926" s="25">
        <f>J926+J927</f>
        <v>1.1619999999999999</v>
      </c>
      <c r="L926" s="24"/>
      <c r="M926" s="24"/>
      <c r="N926" s="24"/>
      <c r="O926" s="24">
        <f>I926*$Q$7</f>
        <v>1.7429999999999998E-2</v>
      </c>
      <c r="P926" s="24">
        <f>K926*$Q$7</f>
        <v>1.7429999999999998E-2</v>
      </c>
      <c r="Q926" s="24"/>
      <c r="R926" s="24">
        <f>I926*$T$7</f>
        <v>0.39507999999999999</v>
      </c>
      <c r="S926" s="26">
        <f>K926*$T$7</f>
        <v>0.39507999999999999</v>
      </c>
      <c r="T926" s="44"/>
      <c r="U926" s="27">
        <f>I926*$W$7</f>
        <v>1.1619999999999999E-4</v>
      </c>
      <c r="V926" s="27">
        <f>K926*$W$7</f>
        <v>1.1619999999999999E-4</v>
      </c>
      <c r="W926" s="44"/>
      <c r="X926" s="24">
        <f>I926*$Z$7</f>
        <v>0.88474679999999994</v>
      </c>
      <c r="Y926" s="24">
        <f>K926*$Z$7</f>
        <v>0.88474679999999994</v>
      </c>
      <c r="Z926" s="44"/>
      <c r="AA926" s="24">
        <f>I926+O926+R926+U926+X926</f>
        <v>2.4593729999999998</v>
      </c>
      <c r="AB926" s="24">
        <f>K926+P926+S926+V926+Y926</f>
        <v>2.4593729999999998</v>
      </c>
      <c r="AC926" s="24">
        <f>AA926*$AE$7</f>
        <v>0.73781189999999996</v>
      </c>
      <c r="AD926" s="24">
        <f>AB926*$AE$7</f>
        <v>0.73781189999999996</v>
      </c>
      <c r="AE926" s="44"/>
      <c r="AF926" s="24">
        <f>(AA926+AC926)*$AH$7</f>
        <v>9.591554699999999E-2</v>
      </c>
      <c r="AG926" s="24">
        <f>(AB926+AD926)*$AH$7</f>
        <v>9.591554699999999E-2</v>
      </c>
      <c r="AH926" s="44"/>
      <c r="AI926" s="116">
        <v>3.45</v>
      </c>
      <c r="AJ926" s="117">
        <v>3.45</v>
      </c>
      <c r="AK926" s="117">
        <f t="shared" si="340"/>
        <v>3.6225000000000005</v>
      </c>
      <c r="AL926" s="117">
        <f t="shared" si="341"/>
        <v>3.6225000000000005</v>
      </c>
      <c r="AM926" s="116">
        <f t="shared" si="342"/>
        <v>0.72450000000000014</v>
      </c>
      <c r="AN926" s="117">
        <f t="shared" si="342"/>
        <v>0.72450000000000014</v>
      </c>
      <c r="AO926" s="146"/>
      <c r="AP926" s="116">
        <f t="shared" si="343"/>
        <v>4.3470000000000004</v>
      </c>
      <c r="AQ926" s="117">
        <f t="shared" si="343"/>
        <v>4.3470000000000004</v>
      </c>
    </row>
    <row r="927" spans="1:43" ht="51.75" hidden="1" customHeight="1">
      <c r="A927" s="187"/>
      <c r="B927" s="182"/>
      <c r="C927" s="189"/>
      <c r="D927" s="31" t="s">
        <v>49</v>
      </c>
      <c r="E927" s="22">
        <v>9</v>
      </c>
      <c r="F927" s="22">
        <v>9</v>
      </c>
      <c r="G927" s="24">
        <f>$G$584</f>
        <v>4.1000000000000002E-2</v>
      </c>
      <c r="H927" s="24">
        <f t="shared" si="324"/>
        <v>0.36899999999999999</v>
      </c>
      <c r="I927" s="25"/>
      <c r="J927" s="24">
        <f t="shared" si="325"/>
        <v>0.36899999999999999</v>
      </c>
      <c r="K927" s="25"/>
      <c r="L927" s="24"/>
      <c r="M927" s="24"/>
      <c r="N927" s="24"/>
      <c r="O927" s="24"/>
      <c r="P927" s="24"/>
      <c r="Q927" s="24"/>
      <c r="R927" s="24"/>
      <c r="S927" s="26"/>
      <c r="T927" s="44"/>
      <c r="U927" s="27"/>
      <c r="V927" s="27"/>
      <c r="W927" s="44"/>
      <c r="X927" s="24"/>
      <c r="Y927" s="24"/>
      <c r="Z927" s="44"/>
      <c r="AA927" s="24"/>
      <c r="AB927" s="24"/>
      <c r="AC927" s="24"/>
      <c r="AD927" s="24"/>
      <c r="AE927" s="44"/>
      <c r="AF927" s="24"/>
      <c r="AG927" s="24"/>
      <c r="AH927" s="44"/>
      <c r="AI927" s="116"/>
      <c r="AJ927" s="117"/>
      <c r="AK927" s="117">
        <f t="shared" si="340"/>
        <v>0</v>
      </c>
      <c r="AL927" s="117">
        <f t="shared" si="341"/>
        <v>0</v>
      </c>
      <c r="AM927" s="116">
        <f t="shared" si="342"/>
        <v>0</v>
      </c>
      <c r="AN927" s="117">
        <f t="shared" si="342"/>
        <v>0</v>
      </c>
      <c r="AO927" s="146"/>
      <c r="AP927" s="116">
        <f t="shared" si="343"/>
        <v>0</v>
      </c>
      <c r="AQ927" s="117">
        <f t="shared" si="343"/>
        <v>0</v>
      </c>
    </row>
    <row r="928" spans="1:43" ht="27" customHeight="1">
      <c r="A928" s="186" t="s">
        <v>1126</v>
      </c>
      <c r="B928" s="181" t="s">
        <v>1127</v>
      </c>
      <c r="C928" s="188" t="s">
        <v>178</v>
      </c>
      <c r="D928" s="31" t="s">
        <v>793</v>
      </c>
      <c r="E928" s="22">
        <v>8</v>
      </c>
      <c r="F928" s="22">
        <v>8</v>
      </c>
      <c r="G928" s="24">
        <f>$G$585</f>
        <v>6.0999999999999999E-2</v>
      </c>
      <c r="H928" s="24">
        <f t="shared" si="324"/>
        <v>0.48799999999999999</v>
      </c>
      <c r="I928" s="25">
        <f>H928+H929</f>
        <v>0.98</v>
      </c>
      <c r="J928" s="24">
        <f t="shared" si="325"/>
        <v>0.48799999999999999</v>
      </c>
      <c r="K928" s="25">
        <f>J928+J929</f>
        <v>0.98</v>
      </c>
      <c r="L928" s="24"/>
      <c r="M928" s="24"/>
      <c r="N928" s="24"/>
      <c r="O928" s="24">
        <f>I928*$Q$7</f>
        <v>1.47E-2</v>
      </c>
      <c r="P928" s="24">
        <f>K928*$Q$7</f>
        <v>1.47E-2</v>
      </c>
      <c r="Q928" s="24"/>
      <c r="R928" s="24">
        <f>I928*$T$7</f>
        <v>0.3332</v>
      </c>
      <c r="S928" s="26">
        <f>K928*$T$7</f>
        <v>0.3332</v>
      </c>
      <c r="T928" s="44"/>
      <c r="U928" s="27">
        <f>I928*$W$7</f>
        <v>9.7999999999999997E-5</v>
      </c>
      <c r="V928" s="27">
        <f>K928*$W$7</f>
        <v>9.7999999999999997E-5</v>
      </c>
      <c r="W928" s="44"/>
      <c r="X928" s="24">
        <f>I928*$Z$7</f>
        <v>0.74617199999999995</v>
      </c>
      <c r="Y928" s="24">
        <f>K928*$Z$7</f>
        <v>0.74617199999999995</v>
      </c>
      <c r="Z928" s="44"/>
      <c r="AA928" s="24">
        <f>I928+O928+R928+U928+X928</f>
        <v>2.0741700000000001</v>
      </c>
      <c r="AB928" s="24">
        <f>K928+P928+S928+V928+Y928</f>
        <v>2.0741700000000001</v>
      </c>
      <c r="AC928" s="24">
        <f>AA928*$AE$7</f>
        <v>0.622251</v>
      </c>
      <c r="AD928" s="24">
        <f>AB928*$AE$7</f>
        <v>0.622251</v>
      </c>
      <c r="AE928" s="44"/>
      <c r="AF928" s="24">
        <f>(AA928+AC928)*$AH$7</f>
        <v>8.0892629999999993E-2</v>
      </c>
      <c r="AG928" s="24">
        <f>(AB928+AD928)*$AH$7</f>
        <v>8.0892629999999993E-2</v>
      </c>
      <c r="AH928" s="44"/>
      <c r="AI928" s="116">
        <v>2.92</v>
      </c>
      <c r="AJ928" s="117">
        <v>2.92</v>
      </c>
      <c r="AK928" s="117">
        <f t="shared" si="340"/>
        <v>3.0659999999999998</v>
      </c>
      <c r="AL928" s="117">
        <f t="shared" si="341"/>
        <v>3.0659999999999998</v>
      </c>
      <c r="AM928" s="116">
        <f t="shared" si="342"/>
        <v>0.61319999999999997</v>
      </c>
      <c r="AN928" s="117">
        <f t="shared" si="342"/>
        <v>0.61319999999999997</v>
      </c>
      <c r="AO928" s="146"/>
      <c r="AP928" s="116">
        <f t="shared" si="343"/>
        <v>3.6791999999999998</v>
      </c>
      <c r="AQ928" s="117">
        <f t="shared" si="343"/>
        <v>3.6791999999999998</v>
      </c>
    </row>
    <row r="929" spans="1:43" ht="51.75" hidden="1" customHeight="1">
      <c r="A929" s="187"/>
      <c r="B929" s="182"/>
      <c r="C929" s="189"/>
      <c r="D929" s="31" t="s">
        <v>49</v>
      </c>
      <c r="E929" s="22">
        <v>12</v>
      </c>
      <c r="F929" s="22">
        <v>12</v>
      </c>
      <c r="G929" s="24">
        <f>$G$584</f>
        <v>4.1000000000000002E-2</v>
      </c>
      <c r="H929" s="24">
        <f t="shared" ref="H929:H959" si="344">E929*G929</f>
        <v>0.49199999999999999</v>
      </c>
      <c r="I929" s="25"/>
      <c r="J929" s="24">
        <f t="shared" si="325"/>
        <v>0.49199999999999999</v>
      </c>
      <c r="K929" s="25"/>
      <c r="L929" s="24"/>
      <c r="M929" s="24"/>
      <c r="N929" s="24"/>
      <c r="O929" s="24"/>
      <c r="P929" s="24"/>
      <c r="Q929" s="24"/>
      <c r="R929" s="24"/>
      <c r="S929" s="26"/>
      <c r="T929" s="44"/>
      <c r="U929" s="27"/>
      <c r="V929" s="27"/>
      <c r="W929" s="44"/>
      <c r="X929" s="24"/>
      <c r="Y929" s="24"/>
      <c r="Z929" s="44"/>
      <c r="AA929" s="24"/>
      <c r="AB929" s="24"/>
      <c r="AC929" s="24"/>
      <c r="AD929" s="24"/>
      <c r="AE929" s="44"/>
      <c r="AF929" s="24"/>
      <c r="AG929" s="24"/>
      <c r="AH929" s="44"/>
      <c r="AI929" s="116"/>
      <c r="AJ929" s="117"/>
      <c r="AK929" s="117">
        <f t="shared" si="340"/>
        <v>0</v>
      </c>
      <c r="AL929" s="117">
        <f t="shared" si="341"/>
        <v>0</v>
      </c>
      <c r="AM929" s="116">
        <f t="shared" si="342"/>
        <v>0</v>
      </c>
      <c r="AN929" s="117">
        <f t="shared" si="342"/>
        <v>0</v>
      </c>
      <c r="AO929" s="146"/>
      <c r="AP929" s="116">
        <f t="shared" si="343"/>
        <v>0</v>
      </c>
      <c r="AQ929" s="117">
        <f t="shared" si="343"/>
        <v>0</v>
      </c>
    </row>
    <row r="930" spans="1:43" ht="34.5" customHeight="1">
      <c r="A930" s="186" t="s">
        <v>1128</v>
      </c>
      <c r="B930" s="181" t="s">
        <v>1129</v>
      </c>
      <c r="C930" s="188" t="s">
        <v>178</v>
      </c>
      <c r="D930" s="31" t="s">
        <v>793</v>
      </c>
      <c r="E930" s="22">
        <v>35</v>
      </c>
      <c r="F930" s="22">
        <v>35</v>
      </c>
      <c r="G930" s="24">
        <f>$G$585</f>
        <v>6.0999999999999999E-2</v>
      </c>
      <c r="H930" s="24">
        <f t="shared" si="344"/>
        <v>2.1349999999999998</v>
      </c>
      <c r="I930" s="25">
        <f>H930+H931</f>
        <v>5.21</v>
      </c>
      <c r="J930" s="24">
        <f t="shared" ref="J930:J959" si="345">F930*G930</f>
        <v>2.1349999999999998</v>
      </c>
      <c r="K930" s="25">
        <f>J930+J931</f>
        <v>5.21</v>
      </c>
      <c r="L930" s="24"/>
      <c r="M930" s="24"/>
      <c r="N930" s="24"/>
      <c r="O930" s="24">
        <f>I930*$Q$7</f>
        <v>7.8149999999999997E-2</v>
      </c>
      <c r="P930" s="24">
        <f>K930*$Q$7</f>
        <v>7.8149999999999997E-2</v>
      </c>
      <c r="Q930" s="24"/>
      <c r="R930" s="24">
        <f>I930*$T$7</f>
        <v>1.7714000000000001</v>
      </c>
      <c r="S930" s="26">
        <f>K930*$T$7</f>
        <v>1.7714000000000001</v>
      </c>
      <c r="T930" s="44"/>
      <c r="U930" s="27">
        <f>I930*$W$7</f>
        <v>5.2099999999999998E-4</v>
      </c>
      <c r="V930" s="27">
        <f>K930*$W$7</f>
        <v>5.2099999999999998E-4</v>
      </c>
      <c r="W930" s="44"/>
      <c r="X930" s="24">
        <f>I930*$Z$7</f>
        <v>3.9668939999999999</v>
      </c>
      <c r="Y930" s="24">
        <f>K930*$Z$7</f>
        <v>3.9668939999999999</v>
      </c>
      <c r="Z930" s="44"/>
      <c r="AA930" s="24">
        <f>I930+O930+R930+U930+X930</f>
        <v>11.026965000000001</v>
      </c>
      <c r="AB930" s="24">
        <f>K930+P930+S930+V930+Y930</f>
        <v>11.026965000000001</v>
      </c>
      <c r="AC930" s="24">
        <f>AA930*$AE$7</f>
        <v>3.3080894999999999</v>
      </c>
      <c r="AD930" s="24">
        <f>AB930*$AE$7</f>
        <v>3.3080894999999999</v>
      </c>
      <c r="AE930" s="44"/>
      <c r="AF930" s="24">
        <f>(AA930+AC930)*$AH$7</f>
        <v>0.43005163499999999</v>
      </c>
      <c r="AG930" s="24">
        <f>(AB930+AD930)*$AH$7</f>
        <v>0.43005163499999999</v>
      </c>
      <c r="AH930" s="44"/>
      <c r="AI930" s="116">
        <v>12.41</v>
      </c>
      <c r="AJ930" s="117">
        <v>12.41</v>
      </c>
      <c r="AK930" s="117">
        <f t="shared" si="340"/>
        <v>13.0305</v>
      </c>
      <c r="AL930" s="117">
        <f t="shared" si="341"/>
        <v>13.0305</v>
      </c>
      <c r="AM930" s="116">
        <f t="shared" si="342"/>
        <v>2.6061000000000001</v>
      </c>
      <c r="AN930" s="117">
        <f t="shared" si="342"/>
        <v>2.6061000000000001</v>
      </c>
      <c r="AO930" s="146"/>
      <c r="AP930" s="116">
        <f t="shared" si="343"/>
        <v>15.6366</v>
      </c>
      <c r="AQ930" s="117">
        <f t="shared" si="343"/>
        <v>15.6366</v>
      </c>
    </row>
    <row r="931" spans="1:43" ht="51.75" hidden="1" customHeight="1">
      <c r="A931" s="187"/>
      <c r="B931" s="182"/>
      <c r="C931" s="189"/>
      <c r="D931" s="31" t="s">
        <v>49</v>
      </c>
      <c r="E931" s="22">
        <v>75</v>
      </c>
      <c r="F931" s="22">
        <v>75</v>
      </c>
      <c r="G931" s="24">
        <f>$G$584</f>
        <v>4.1000000000000002E-2</v>
      </c>
      <c r="H931" s="24">
        <f t="shared" si="344"/>
        <v>3.0750000000000002</v>
      </c>
      <c r="I931" s="25"/>
      <c r="J931" s="24">
        <f t="shared" si="345"/>
        <v>3.0750000000000002</v>
      </c>
      <c r="K931" s="25"/>
      <c r="L931" s="24"/>
      <c r="M931" s="24"/>
      <c r="N931" s="24"/>
      <c r="O931" s="24"/>
      <c r="P931" s="24"/>
      <c r="Q931" s="24"/>
      <c r="R931" s="24"/>
      <c r="S931" s="26"/>
      <c r="T931" s="44"/>
      <c r="U931" s="27"/>
      <c r="V931" s="27"/>
      <c r="W931" s="44"/>
      <c r="X931" s="24"/>
      <c r="Y931" s="24"/>
      <c r="Z931" s="44"/>
      <c r="AA931" s="24"/>
      <c r="AB931" s="24"/>
      <c r="AC931" s="24"/>
      <c r="AD931" s="24"/>
      <c r="AE931" s="44"/>
      <c r="AF931" s="24"/>
      <c r="AG931" s="24"/>
      <c r="AH931" s="44"/>
      <c r="AI931" s="116"/>
      <c r="AJ931" s="117"/>
      <c r="AK931" s="117"/>
      <c r="AL931" s="117"/>
      <c r="AM931" s="116"/>
      <c r="AN931" s="117"/>
      <c r="AO931" s="146"/>
      <c r="AP931" s="116"/>
      <c r="AQ931" s="117"/>
    </row>
    <row r="932" spans="1:43" ht="42.75" customHeight="1">
      <c r="A932" s="114" t="s">
        <v>1130</v>
      </c>
      <c r="B932" s="30" t="s">
        <v>1131</v>
      </c>
      <c r="C932" s="115"/>
      <c r="D932" s="31"/>
      <c r="E932" s="22"/>
      <c r="F932" s="22"/>
      <c r="G932" s="24"/>
      <c r="H932" s="24"/>
      <c r="I932" s="25"/>
      <c r="J932" s="24"/>
      <c r="K932" s="25"/>
      <c r="L932" s="24"/>
      <c r="M932" s="24"/>
      <c r="N932" s="24"/>
      <c r="O932" s="24"/>
      <c r="P932" s="24"/>
      <c r="Q932" s="24"/>
      <c r="R932" s="24"/>
      <c r="S932" s="26"/>
      <c r="T932" s="44"/>
      <c r="U932" s="27"/>
      <c r="V932" s="27"/>
      <c r="W932" s="44"/>
      <c r="X932" s="24"/>
      <c r="Y932" s="24"/>
      <c r="Z932" s="44"/>
      <c r="AA932" s="24"/>
      <c r="AB932" s="24"/>
      <c r="AC932" s="24"/>
      <c r="AD932" s="24"/>
      <c r="AE932" s="44"/>
      <c r="AF932" s="24"/>
      <c r="AG932" s="24"/>
      <c r="AH932" s="44"/>
      <c r="AI932" s="116"/>
      <c r="AJ932" s="117"/>
      <c r="AK932" s="117"/>
      <c r="AL932" s="117"/>
      <c r="AM932" s="116"/>
      <c r="AN932" s="117"/>
      <c r="AO932" s="146"/>
      <c r="AP932" s="116"/>
      <c r="AQ932" s="117"/>
    </row>
    <row r="933" spans="1:43" ht="23.25" customHeight="1">
      <c r="A933" s="186" t="s">
        <v>1132</v>
      </c>
      <c r="B933" s="181" t="s">
        <v>1133</v>
      </c>
      <c r="C933" s="188" t="s">
        <v>178</v>
      </c>
      <c r="D933" s="31" t="s">
        <v>793</v>
      </c>
      <c r="E933" s="22">
        <v>5.5</v>
      </c>
      <c r="F933" s="22">
        <v>3</v>
      </c>
      <c r="G933" s="24">
        <f>$G$585</f>
        <v>6.0999999999999999E-2</v>
      </c>
      <c r="H933" s="24">
        <f t="shared" si="344"/>
        <v>0.33550000000000002</v>
      </c>
      <c r="I933" s="25">
        <f>H933+H934</f>
        <v>0.66349999999999998</v>
      </c>
      <c r="J933" s="24">
        <f t="shared" si="345"/>
        <v>0.183</v>
      </c>
      <c r="K933" s="25">
        <f>J933+J934</f>
        <v>0.42899999999999999</v>
      </c>
      <c r="L933" s="24"/>
      <c r="M933" s="24"/>
      <c r="N933" s="24"/>
      <c r="O933" s="24">
        <f>I933*$Q$7</f>
        <v>9.9524999999999995E-3</v>
      </c>
      <c r="P933" s="24">
        <f>K933*$Q$7</f>
        <v>6.4349999999999997E-3</v>
      </c>
      <c r="Q933" s="24"/>
      <c r="R933" s="24">
        <f>I933*$T$7</f>
        <v>0.22559000000000001</v>
      </c>
      <c r="S933" s="26">
        <f>K933*$T$7</f>
        <v>0.14586000000000002</v>
      </c>
      <c r="T933" s="44"/>
      <c r="U933" s="27">
        <f>I933*$W$7</f>
        <v>6.635E-5</v>
      </c>
      <c r="V933" s="27">
        <f>K933*$W$7</f>
        <v>4.2899999999999999E-5</v>
      </c>
      <c r="W933" s="44"/>
      <c r="X933" s="24">
        <f>I933*$Z$7</f>
        <v>0.50518889999999994</v>
      </c>
      <c r="Y933" s="24">
        <f>K933*$Z$7</f>
        <v>0.3266406</v>
      </c>
      <c r="Z933" s="44"/>
      <c r="AA933" s="24">
        <f>I933+O933+R933+U933+X933</f>
        <v>1.40429775</v>
      </c>
      <c r="AB933" s="24">
        <f>K933+P933+S933+V933+Y933</f>
        <v>0.90797850000000002</v>
      </c>
      <c r="AC933" s="24">
        <f>AA933*$AE$7</f>
        <v>0.42128932499999999</v>
      </c>
      <c r="AD933" s="24">
        <f>AB933*$AE$7</f>
        <v>0.27239354999999998</v>
      </c>
      <c r="AE933" s="44"/>
      <c r="AF933" s="24">
        <f>(AA933+AC933)*$AH$7</f>
        <v>5.476761225E-2</v>
      </c>
      <c r="AG933" s="24">
        <f>(AB933+AD933)*$AH$7</f>
        <v>3.5411161499999996E-2</v>
      </c>
      <c r="AH933" s="44"/>
      <c r="AI933" s="116">
        <v>1.58</v>
      </c>
      <c r="AJ933" s="117">
        <v>1.03</v>
      </c>
      <c r="AK933" s="117">
        <f>AI933*$AK$9</f>
        <v>1.6590000000000003</v>
      </c>
      <c r="AL933" s="117">
        <f>AJ933*$AL$9</f>
        <v>1.0815000000000001</v>
      </c>
      <c r="AM933" s="116">
        <f>AK933*$AO$7</f>
        <v>0.33180000000000009</v>
      </c>
      <c r="AN933" s="117">
        <f>AL933*$AO$7</f>
        <v>0.21630000000000005</v>
      </c>
      <c r="AO933" s="146"/>
      <c r="AP933" s="116">
        <f>AK933+AM933</f>
        <v>1.9908000000000003</v>
      </c>
      <c r="AQ933" s="117">
        <f>AL933+AN933</f>
        <v>1.2978000000000001</v>
      </c>
    </row>
    <row r="934" spans="1:43" ht="0.75" customHeight="1">
      <c r="A934" s="187"/>
      <c r="B934" s="182"/>
      <c r="C934" s="189"/>
      <c r="D934" s="31" t="s">
        <v>49</v>
      </c>
      <c r="E934" s="22">
        <v>8</v>
      </c>
      <c r="F934" s="22">
        <v>6</v>
      </c>
      <c r="G934" s="24">
        <f>$G$584</f>
        <v>4.1000000000000002E-2</v>
      </c>
      <c r="H934" s="24">
        <f t="shared" si="344"/>
        <v>0.32800000000000001</v>
      </c>
      <c r="I934" s="25"/>
      <c r="J934" s="24">
        <f t="shared" si="345"/>
        <v>0.246</v>
      </c>
      <c r="K934" s="25"/>
      <c r="L934" s="24"/>
      <c r="M934" s="24"/>
      <c r="N934" s="24"/>
      <c r="O934" s="24"/>
      <c r="P934" s="24"/>
      <c r="Q934" s="24"/>
      <c r="R934" s="24"/>
      <c r="S934" s="26"/>
      <c r="T934" s="44"/>
      <c r="U934" s="27"/>
      <c r="V934" s="27"/>
      <c r="W934" s="44"/>
      <c r="X934" s="24"/>
      <c r="Y934" s="24"/>
      <c r="Z934" s="44"/>
      <c r="AA934" s="24"/>
      <c r="AB934" s="24"/>
      <c r="AC934" s="24"/>
      <c r="AD934" s="24"/>
      <c r="AE934" s="44"/>
      <c r="AF934" s="24"/>
      <c r="AG934" s="24"/>
      <c r="AH934" s="44"/>
      <c r="AI934" s="116"/>
      <c r="AJ934" s="117"/>
      <c r="AK934" s="117"/>
      <c r="AL934" s="117"/>
      <c r="AM934" s="116"/>
      <c r="AN934" s="117"/>
      <c r="AO934" s="146"/>
      <c r="AP934" s="116"/>
      <c r="AQ934" s="117"/>
    </row>
    <row r="935" spans="1:43" ht="30" customHeight="1">
      <c r="A935" s="114" t="s">
        <v>1134</v>
      </c>
      <c r="B935" s="30" t="s">
        <v>1135</v>
      </c>
      <c r="C935" s="115"/>
      <c r="D935" s="31"/>
      <c r="E935" s="22"/>
      <c r="F935" s="22"/>
      <c r="G935" s="24"/>
      <c r="H935" s="24"/>
      <c r="I935" s="25"/>
      <c r="J935" s="24"/>
      <c r="K935" s="25"/>
      <c r="L935" s="24"/>
      <c r="M935" s="24"/>
      <c r="N935" s="24"/>
      <c r="O935" s="24"/>
      <c r="P935" s="24"/>
      <c r="Q935" s="24"/>
      <c r="R935" s="24"/>
      <c r="S935" s="26"/>
      <c r="T935" s="44"/>
      <c r="U935" s="27"/>
      <c r="V935" s="27"/>
      <c r="W935" s="44"/>
      <c r="X935" s="24"/>
      <c r="Y935" s="24"/>
      <c r="Z935" s="44"/>
      <c r="AA935" s="24"/>
      <c r="AB935" s="24"/>
      <c r="AC935" s="24"/>
      <c r="AD935" s="24"/>
      <c r="AE935" s="44"/>
      <c r="AF935" s="24"/>
      <c r="AG935" s="24"/>
      <c r="AH935" s="44"/>
      <c r="AI935" s="116"/>
      <c r="AJ935" s="117"/>
      <c r="AK935" s="117"/>
      <c r="AL935" s="117"/>
      <c r="AM935" s="116"/>
      <c r="AN935" s="117"/>
      <c r="AO935" s="146"/>
      <c r="AP935" s="116"/>
      <c r="AQ935" s="117"/>
    </row>
    <row r="936" spans="1:43" ht="33" customHeight="1">
      <c r="A936" s="186" t="s">
        <v>1136</v>
      </c>
      <c r="B936" s="181" t="s">
        <v>1137</v>
      </c>
      <c r="C936" s="188" t="s">
        <v>178</v>
      </c>
      <c r="D936" s="31" t="s">
        <v>793</v>
      </c>
      <c r="E936" s="22">
        <v>4</v>
      </c>
      <c r="F936" s="22">
        <v>2.5</v>
      </c>
      <c r="G936" s="24">
        <f>$G$585</f>
        <v>6.0999999999999999E-2</v>
      </c>
      <c r="H936" s="24">
        <f t="shared" si="344"/>
        <v>0.24399999999999999</v>
      </c>
      <c r="I936" s="25">
        <f>H936+H937</f>
        <v>0.53100000000000003</v>
      </c>
      <c r="J936" s="24">
        <f t="shared" si="345"/>
        <v>0.1525</v>
      </c>
      <c r="K936" s="25">
        <f>J936+J937</f>
        <v>0.33699999999999997</v>
      </c>
      <c r="L936" s="24"/>
      <c r="M936" s="24"/>
      <c r="N936" s="24"/>
      <c r="O936" s="24">
        <f>I936*$Q$7</f>
        <v>7.9649999999999999E-3</v>
      </c>
      <c r="P936" s="24">
        <f>K936*$Q$7</f>
        <v>5.0549999999999996E-3</v>
      </c>
      <c r="Q936" s="24"/>
      <c r="R936" s="24">
        <f>I936*$T$7</f>
        <v>0.18054000000000003</v>
      </c>
      <c r="S936" s="26">
        <f>K936*$T$7</f>
        <v>0.11458</v>
      </c>
      <c r="T936" s="44"/>
      <c r="U936" s="27">
        <f>I936*$W$7</f>
        <v>5.3100000000000003E-5</v>
      </c>
      <c r="V936" s="27">
        <f>K936*$W$7</f>
        <v>3.3699999999999999E-5</v>
      </c>
      <c r="W936" s="44"/>
      <c r="X936" s="24">
        <f>I936*$Z$7</f>
        <v>0.40430339999999998</v>
      </c>
      <c r="Y936" s="24">
        <f>K936*$Z$7</f>
        <v>0.25659179999999998</v>
      </c>
      <c r="Z936" s="44"/>
      <c r="AA936" s="24">
        <f>I936+O936+R936+U936+X936</f>
        <v>1.1238615000000001</v>
      </c>
      <c r="AB936" s="24">
        <f>K936+P936+S936+V936+Y936</f>
        <v>0.71326049999999996</v>
      </c>
      <c r="AC936" s="24">
        <f>AA936*$AE$7</f>
        <v>0.33715845</v>
      </c>
      <c r="AD936" s="24">
        <f>AB936*$AE$7</f>
        <v>0.21397814999999998</v>
      </c>
      <c r="AE936" s="44"/>
      <c r="AF936" s="24">
        <f>(AA936+AC936)*$AH$7</f>
        <v>4.3830598499999998E-2</v>
      </c>
      <c r="AG936" s="24">
        <f>(AB936+AD936)*$AH$7</f>
        <v>2.7817159499999997E-2</v>
      </c>
      <c r="AH936" s="44"/>
      <c r="AI936" s="116">
        <v>1.58</v>
      </c>
      <c r="AJ936" s="117">
        <v>1.01</v>
      </c>
      <c r="AK936" s="117">
        <f>AI936*$AK$9</f>
        <v>1.6590000000000003</v>
      </c>
      <c r="AL936" s="117">
        <f>AJ936*$AL$9</f>
        <v>1.0605</v>
      </c>
      <c r="AM936" s="116">
        <f t="shared" ref="AM936:AN938" si="346">AK936*$AO$7</f>
        <v>0.33180000000000009</v>
      </c>
      <c r="AN936" s="117">
        <f t="shared" si="346"/>
        <v>0.21210000000000001</v>
      </c>
      <c r="AO936" s="146"/>
      <c r="AP936" s="116">
        <f>AK936+AM936</f>
        <v>1.9908000000000003</v>
      </c>
      <c r="AQ936" s="117">
        <f>AL936+AN936</f>
        <v>1.2726</v>
      </c>
    </row>
    <row r="937" spans="1:43" ht="51.75" hidden="1" customHeight="1">
      <c r="A937" s="187"/>
      <c r="B937" s="182"/>
      <c r="C937" s="189"/>
      <c r="D937" s="31" t="s">
        <v>49</v>
      </c>
      <c r="E937" s="22">
        <v>7</v>
      </c>
      <c r="F937" s="22">
        <v>4.5</v>
      </c>
      <c r="G937" s="24">
        <f>$G$584</f>
        <v>4.1000000000000002E-2</v>
      </c>
      <c r="H937" s="24">
        <f t="shared" si="344"/>
        <v>0.28700000000000003</v>
      </c>
      <c r="I937" s="25"/>
      <c r="J937" s="24">
        <f t="shared" si="345"/>
        <v>0.1845</v>
      </c>
      <c r="K937" s="25"/>
      <c r="L937" s="24"/>
      <c r="M937" s="24"/>
      <c r="N937" s="24"/>
      <c r="O937" s="24"/>
      <c r="P937" s="24"/>
      <c r="Q937" s="24"/>
      <c r="R937" s="24"/>
      <c r="S937" s="26"/>
      <c r="T937" s="44"/>
      <c r="U937" s="27"/>
      <c r="V937" s="27"/>
      <c r="W937" s="44"/>
      <c r="X937" s="24"/>
      <c r="Y937" s="24"/>
      <c r="Z937" s="44"/>
      <c r="AA937" s="24"/>
      <c r="AB937" s="24"/>
      <c r="AC937" s="24"/>
      <c r="AD937" s="24"/>
      <c r="AE937" s="44"/>
      <c r="AF937" s="24"/>
      <c r="AG937" s="24"/>
      <c r="AH937" s="44"/>
      <c r="AI937" s="116"/>
      <c r="AJ937" s="117"/>
      <c r="AK937" s="117">
        <f>AI937*$AK$9</f>
        <v>0</v>
      </c>
      <c r="AL937" s="117">
        <f>AJ937*$AL$9</f>
        <v>0</v>
      </c>
      <c r="AM937" s="116"/>
      <c r="AN937" s="117">
        <f t="shared" si="346"/>
        <v>0</v>
      </c>
      <c r="AO937" s="146"/>
      <c r="AP937" s="116">
        <f>AK937+AM937</f>
        <v>0</v>
      </c>
      <c r="AQ937" s="117"/>
    </row>
    <row r="938" spans="1:43" ht="25.5" customHeight="1">
      <c r="A938" s="186" t="s">
        <v>1138</v>
      </c>
      <c r="B938" s="181" t="s">
        <v>1139</v>
      </c>
      <c r="C938" s="188" t="s">
        <v>178</v>
      </c>
      <c r="D938" s="31" t="s">
        <v>793</v>
      </c>
      <c r="E938" s="22">
        <v>10</v>
      </c>
      <c r="F938" s="22">
        <v>10</v>
      </c>
      <c r="G938" s="24">
        <f>$G$585</f>
        <v>6.0999999999999999E-2</v>
      </c>
      <c r="H938" s="24">
        <f t="shared" si="344"/>
        <v>0.61</v>
      </c>
      <c r="I938" s="25">
        <f>H938+H939</f>
        <v>1.4300000000000002</v>
      </c>
      <c r="J938" s="24">
        <f t="shared" si="345"/>
        <v>0.61</v>
      </c>
      <c r="K938" s="25">
        <f>J938+J939</f>
        <v>1.4300000000000002</v>
      </c>
      <c r="L938" s="24"/>
      <c r="M938" s="24"/>
      <c r="N938" s="24"/>
      <c r="O938" s="24">
        <f>I938*$Q$7</f>
        <v>2.145E-2</v>
      </c>
      <c r="P938" s="24">
        <f>K938*$Q$7</f>
        <v>2.145E-2</v>
      </c>
      <c r="Q938" s="24"/>
      <c r="R938" s="24">
        <f>I938*$T$7</f>
        <v>0.48620000000000008</v>
      </c>
      <c r="S938" s="26">
        <f>K938*$T$7</f>
        <v>0.48620000000000008</v>
      </c>
      <c r="T938" s="44"/>
      <c r="U938" s="27">
        <f>I938*$W$7</f>
        <v>1.4300000000000003E-4</v>
      </c>
      <c r="V938" s="27">
        <f>K938*$W$7</f>
        <v>1.4300000000000003E-4</v>
      </c>
      <c r="W938" s="44"/>
      <c r="X938" s="24">
        <f>I938*$Z$7</f>
        <v>1.088802</v>
      </c>
      <c r="Y938" s="24">
        <f>K938*$Z$7</f>
        <v>1.088802</v>
      </c>
      <c r="Z938" s="44"/>
      <c r="AA938" s="24">
        <f>I938+O938+R938+U938+X938</f>
        <v>3.0265950000000004</v>
      </c>
      <c r="AB938" s="24">
        <f>K938+P938+S938+V938+Y938</f>
        <v>3.0265950000000004</v>
      </c>
      <c r="AC938" s="24">
        <f>AA938*$AE$7</f>
        <v>0.90797850000000002</v>
      </c>
      <c r="AD938" s="24">
        <f>AB938*$AE$7</f>
        <v>0.90797850000000002</v>
      </c>
      <c r="AE938" s="44"/>
      <c r="AF938" s="24">
        <f>(AA938+AC938)*$AH$7</f>
        <v>0.11803720500000001</v>
      </c>
      <c r="AG938" s="24">
        <f>(AB938+AD938)*$AH$7</f>
        <v>0.11803720500000001</v>
      </c>
      <c r="AH938" s="44"/>
      <c r="AI938" s="116">
        <v>4.25</v>
      </c>
      <c r="AJ938" s="117">
        <v>4.25</v>
      </c>
      <c r="AK938" s="117">
        <f>AI938*$AK$9</f>
        <v>4.4625000000000004</v>
      </c>
      <c r="AL938" s="117">
        <f>AJ938*$AL$9</f>
        <v>4.4625000000000004</v>
      </c>
      <c r="AM938" s="116">
        <f>AK938*$AO$7</f>
        <v>0.89250000000000007</v>
      </c>
      <c r="AN938" s="117">
        <f t="shared" si="346"/>
        <v>0.89250000000000007</v>
      </c>
      <c r="AO938" s="146"/>
      <c r="AP938" s="116">
        <f>AK938+AM938</f>
        <v>5.3550000000000004</v>
      </c>
      <c r="AQ938" s="117">
        <f>AL938+AN938</f>
        <v>5.3550000000000004</v>
      </c>
    </row>
    <row r="939" spans="1:43" ht="51.75" hidden="1" customHeight="1">
      <c r="A939" s="187"/>
      <c r="B939" s="182"/>
      <c r="C939" s="189"/>
      <c r="D939" s="31" t="s">
        <v>49</v>
      </c>
      <c r="E939" s="22">
        <v>20</v>
      </c>
      <c r="F939" s="22">
        <v>20</v>
      </c>
      <c r="G939" s="24">
        <f>$G$584</f>
        <v>4.1000000000000002E-2</v>
      </c>
      <c r="H939" s="24">
        <f t="shared" si="344"/>
        <v>0.82000000000000006</v>
      </c>
      <c r="I939" s="25"/>
      <c r="J939" s="24">
        <f t="shared" si="345"/>
        <v>0.82000000000000006</v>
      </c>
      <c r="K939" s="25"/>
      <c r="L939" s="24"/>
      <c r="M939" s="24"/>
      <c r="N939" s="24"/>
      <c r="O939" s="24"/>
      <c r="P939" s="24"/>
      <c r="Q939" s="24"/>
      <c r="R939" s="24"/>
      <c r="S939" s="26"/>
      <c r="T939" s="44"/>
      <c r="U939" s="27"/>
      <c r="V939" s="27"/>
      <c r="W939" s="44"/>
      <c r="X939" s="24"/>
      <c r="Y939" s="24"/>
      <c r="Z939" s="44"/>
      <c r="AA939" s="24"/>
      <c r="AB939" s="24"/>
      <c r="AC939" s="24"/>
      <c r="AD939" s="24"/>
      <c r="AE939" s="44"/>
      <c r="AF939" s="24"/>
      <c r="AG939" s="24"/>
      <c r="AH939" s="44"/>
      <c r="AI939" s="116"/>
      <c r="AJ939" s="117"/>
      <c r="AK939" s="117"/>
      <c r="AL939" s="117"/>
      <c r="AM939" s="116"/>
      <c r="AN939" s="117"/>
      <c r="AO939" s="146"/>
      <c r="AP939" s="116"/>
      <c r="AQ939" s="117"/>
    </row>
    <row r="940" spans="1:43" ht="39.75" customHeight="1">
      <c r="A940" s="114" t="s">
        <v>1140</v>
      </c>
      <c r="B940" s="30" t="s">
        <v>1141</v>
      </c>
      <c r="C940" s="115"/>
      <c r="D940" s="31"/>
      <c r="E940" s="22"/>
      <c r="F940" s="22"/>
      <c r="G940" s="24"/>
      <c r="H940" s="24"/>
      <c r="I940" s="25"/>
      <c r="J940" s="24"/>
      <c r="K940" s="25"/>
      <c r="L940" s="24"/>
      <c r="M940" s="24"/>
      <c r="N940" s="24"/>
      <c r="O940" s="24"/>
      <c r="P940" s="24"/>
      <c r="Q940" s="24"/>
      <c r="R940" s="24"/>
      <c r="S940" s="26"/>
      <c r="T940" s="44"/>
      <c r="U940" s="27"/>
      <c r="V940" s="27"/>
      <c r="W940" s="44"/>
      <c r="X940" s="24"/>
      <c r="Y940" s="24"/>
      <c r="Z940" s="44"/>
      <c r="AA940" s="24"/>
      <c r="AB940" s="24"/>
      <c r="AC940" s="24"/>
      <c r="AD940" s="24"/>
      <c r="AE940" s="44"/>
      <c r="AF940" s="24"/>
      <c r="AG940" s="24"/>
      <c r="AH940" s="44"/>
      <c r="AI940" s="116"/>
      <c r="AJ940" s="117"/>
      <c r="AK940" s="117"/>
      <c r="AL940" s="117"/>
      <c r="AM940" s="116"/>
      <c r="AN940" s="117"/>
      <c r="AO940" s="146"/>
      <c r="AP940" s="116"/>
      <c r="AQ940" s="117"/>
    </row>
    <row r="941" spans="1:43" ht="23.25" customHeight="1">
      <c r="A941" s="186" t="s">
        <v>1142</v>
      </c>
      <c r="B941" s="181" t="s">
        <v>1143</v>
      </c>
      <c r="C941" s="188" t="s">
        <v>178</v>
      </c>
      <c r="D941" s="31" t="s">
        <v>793</v>
      </c>
      <c r="E941" s="22">
        <v>5</v>
      </c>
      <c r="F941" s="22">
        <v>5</v>
      </c>
      <c r="G941" s="24">
        <f>$G$585</f>
        <v>6.0999999999999999E-2</v>
      </c>
      <c r="H941" s="24">
        <f t="shared" si="344"/>
        <v>0.30499999999999999</v>
      </c>
      <c r="I941" s="25">
        <f>H941+H942</f>
        <v>0.38700000000000001</v>
      </c>
      <c r="J941" s="24">
        <f t="shared" si="345"/>
        <v>0.30499999999999999</v>
      </c>
      <c r="K941" s="25">
        <f>J941+J942</f>
        <v>0.38700000000000001</v>
      </c>
      <c r="L941" s="24"/>
      <c r="M941" s="24"/>
      <c r="N941" s="24"/>
      <c r="O941" s="24">
        <f>I941*$Q$7</f>
        <v>5.8050000000000003E-3</v>
      </c>
      <c r="P941" s="24">
        <f>K941*$Q$7</f>
        <v>5.8050000000000003E-3</v>
      </c>
      <c r="Q941" s="24"/>
      <c r="R941" s="24">
        <f>I941*$T$7</f>
        <v>0.13158</v>
      </c>
      <c r="S941" s="26">
        <f>K941*$T$7</f>
        <v>0.13158</v>
      </c>
      <c r="T941" s="44"/>
      <c r="U941" s="27">
        <f>I941*$W$7</f>
        <v>3.8700000000000006E-5</v>
      </c>
      <c r="V941" s="27">
        <f>K941*$W$7</f>
        <v>3.8700000000000006E-5</v>
      </c>
      <c r="W941" s="44"/>
      <c r="X941" s="24">
        <f>I941*$Z$7</f>
        <v>0.29466179999999997</v>
      </c>
      <c r="Y941" s="24">
        <f>K941*$Z$7</f>
        <v>0.29466179999999997</v>
      </c>
      <c r="Z941" s="44"/>
      <c r="AA941" s="24">
        <f>I941+O941+R941+U941+X941</f>
        <v>0.81908549999999991</v>
      </c>
      <c r="AB941" s="24">
        <f>K941+P941+S941+V941+Y941</f>
        <v>0.81908549999999991</v>
      </c>
      <c r="AC941" s="24">
        <f>AA941*$AE$7</f>
        <v>0.24572564999999996</v>
      </c>
      <c r="AD941" s="24">
        <f>AB941*$AE$7</f>
        <v>0.24572564999999996</v>
      </c>
      <c r="AE941" s="44"/>
      <c r="AF941" s="24">
        <f>(AA941+AC941)*$AH$7</f>
        <v>3.1944334499999998E-2</v>
      </c>
      <c r="AG941" s="24">
        <f>(AB941+AD941)*$AH$7</f>
        <v>3.1944334499999998E-2</v>
      </c>
      <c r="AH941" s="44"/>
      <c r="AI941" s="116">
        <v>1.1599999999999999</v>
      </c>
      <c r="AJ941" s="117">
        <v>1.1599999999999999</v>
      </c>
      <c r="AK941" s="117">
        <f>AI941*$AK$9</f>
        <v>1.218</v>
      </c>
      <c r="AL941" s="117">
        <f>AJ941*$AL$9</f>
        <v>1.218</v>
      </c>
      <c r="AM941" s="116">
        <f>AK941*$AO$7</f>
        <v>0.24360000000000001</v>
      </c>
      <c r="AN941" s="117">
        <f>AL941*$AO$7</f>
        <v>0.24360000000000001</v>
      </c>
      <c r="AO941" s="146"/>
      <c r="AP941" s="116">
        <f>AK941+AM941</f>
        <v>1.4616</v>
      </c>
      <c r="AQ941" s="117">
        <f>AL941+AN941</f>
        <v>1.4616</v>
      </c>
    </row>
    <row r="942" spans="1:43" ht="51.75" hidden="1" customHeight="1">
      <c r="A942" s="187"/>
      <c r="B942" s="182"/>
      <c r="C942" s="189"/>
      <c r="D942" s="31" t="s">
        <v>49</v>
      </c>
      <c r="E942" s="22">
        <v>2</v>
      </c>
      <c r="F942" s="22">
        <v>2</v>
      </c>
      <c r="G942" s="24">
        <f>$G$584</f>
        <v>4.1000000000000002E-2</v>
      </c>
      <c r="H942" s="24">
        <f t="shared" si="344"/>
        <v>8.2000000000000003E-2</v>
      </c>
      <c r="I942" s="25"/>
      <c r="J942" s="24">
        <f t="shared" si="345"/>
        <v>8.2000000000000003E-2</v>
      </c>
      <c r="K942" s="25"/>
      <c r="L942" s="24"/>
      <c r="M942" s="24"/>
      <c r="N942" s="24"/>
      <c r="O942" s="24"/>
      <c r="P942" s="24"/>
      <c r="Q942" s="24"/>
      <c r="R942" s="24"/>
      <c r="S942" s="26"/>
      <c r="T942" s="44"/>
      <c r="U942" s="27"/>
      <c r="V942" s="27"/>
      <c r="W942" s="44"/>
      <c r="X942" s="24"/>
      <c r="Y942" s="24"/>
      <c r="Z942" s="44"/>
      <c r="AA942" s="24"/>
      <c r="AB942" s="24"/>
      <c r="AC942" s="24"/>
      <c r="AD942" s="24"/>
      <c r="AE942" s="44"/>
      <c r="AF942" s="24"/>
      <c r="AG942" s="24"/>
      <c r="AH942" s="44"/>
      <c r="AI942" s="116"/>
      <c r="AJ942" s="117"/>
      <c r="AK942" s="117"/>
      <c r="AL942" s="117"/>
      <c r="AM942" s="116"/>
      <c r="AN942" s="117"/>
      <c r="AO942" s="146"/>
      <c r="AP942" s="116"/>
      <c r="AQ942" s="117"/>
    </row>
    <row r="943" spans="1:43" ht="18" customHeight="1">
      <c r="A943" s="114" t="s">
        <v>1144</v>
      </c>
      <c r="B943" s="30" t="s">
        <v>1145</v>
      </c>
      <c r="C943" s="115"/>
      <c r="D943" s="31"/>
      <c r="E943" s="22"/>
      <c r="F943" s="22"/>
      <c r="G943" s="24"/>
      <c r="H943" s="24"/>
      <c r="I943" s="25"/>
      <c r="J943" s="24"/>
      <c r="K943" s="25"/>
      <c r="L943" s="24"/>
      <c r="M943" s="24"/>
      <c r="N943" s="24"/>
      <c r="O943" s="24"/>
      <c r="P943" s="24"/>
      <c r="Q943" s="24"/>
      <c r="R943" s="24"/>
      <c r="S943" s="26"/>
      <c r="T943" s="44"/>
      <c r="U943" s="27"/>
      <c r="V943" s="27"/>
      <c r="W943" s="44"/>
      <c r="X943" s="24"/>
      <c r="Y943" s="24"/>
      <c r="Z943" s="44"/>
      <c r="AA943" s="24"/>
      <c r="AB943" s="24"/>
      <c r="AC943" s="24"/>
      <c r="AD943" s="24"/>
      <c r="AE943" s="44"/>
      <c r="AF943" s="24"/>
      <c r="AG943" s="24"/>
      <c r="AH943" s="44"/>
      <c r="AI943" s="116"/>
      <c r="AJ943" s="117"/>
      <c r="AK943" s="117"/>
      <c r="AL943" s="117"/>
      <c r="AM943" s="116"/>
      <c r="AN943" s="117"/>
      <c r="AO943" s="146"/>
      <c r="AP943" s="116"/>
      <c r="AQ943" s="117"/>
    </row>
    <row r="944" spans="1:43" ht="21" customHeight="1">
      <c r="A944" s="186" t="s">
        <v>1146</v>
      </c>
      <c r="B944" s="181" t="s">
        <v>1147</v>
      </c>
      <c r="C944" s="188" t="s">
        <v>178</v>
      </c>
      <c r="D944" s="31" t="s">
        <v>793</v>
      </c>
      <c r="E944" s="22">
        <v>4</v>
      </c>
      <c r="F944" s="22">
        <v>4</v>
      </c>
      <c r="G944" s="24">
        <f>$G$585</f>
        <v>6.0999999999999999E-2</v>
      </c>
      <c r="H944" s="24">
        <f t="shared" si="344"/>
        <v>0.24399999999999999</v>
      </c>
      <c r="I944" s="25">
        <f>H944+H945</f>
        <v>0.49</v>
      </c>
      <c r="J944" s="24">
        <f t="shared" si="345"/>
        <v>0.24399999999999999</v>
      </c>
      <c r="K944" s="25">
        <f>J944+J945</f>
        <v>0.49</v>
      </c>
      <c r="L944" s="24"/>
      <c r="M944" s="24"/>
      <c r="N944" s="24"/>
      <c r="O944" s="24">
        <f>I944*$Q$7</f>
        <v>7.3499999999999998E-3</v>
      </c>
      <c r="P944" s="24">
        <f>K944*$Q$7</f>
        <v>7.3499999999999998E-3</v>
      </c>
      <c r="Q944" s="24"/>
      <c r="R944" s="24">
        <f>I944*$T$7</f>
        <v>0.1666</v>
      </c>
      <c r="S944" s="26">
        <f>K944*$T$7</f>
        <v>0.1666</v>
      </c>
      <c r="T944" s="44"/>
      <c r="U944" s="27">
        <f>I944*$W$7</f>
        <v>4.8999999999999998E-5</v>
      </c>
      <c r="V944" s="27">
        <f>K944*$W$7</f>
        <v>4.8999999999999998E-5</v>
      </c>
      <c r="W944" s="44"/>
      <c r="X944" s="24">
        <f>I944*$Z$7</f>
        <v>0.37308599999999997</v>
      </c>
      <c r="Y944" s="24">
        <f>K944*$Z$7</f>
        <v>0.37308599999999997</v>
      </c>
      <c r="Z944" s="44"/>
      <c r="AA944" s="24">
        <f>I944+O944+R944+U944+X944</f>
        <v>1.037085</v>
      </c>
      <c r="AB944" s="24">
        <f>K944+P944+S944+V944+Y944</f>
        <v>1.037085</v>
      </c>
      <c r="AC944" s="24">
        <f>AA944*$AE$7</f>
        <v>0.3111255</v>
      </c>
      <c r="AD944" s="24">
        <f>AB944*$AE$7</f>
        <v>0.3111255</v>
      </c>
      <c r="AE944" s="44"/>
      <c r="AF944" s="24">
        <f>(AA944+AC944)*$AH$7</f>
        <v>4.0446314999999997E-2</v>
      </c>
      <c r="AG944" s="24">
        <f>(AB944+AD944)*$AH$7</f>
        <v>4.0446314999999997E-2</v>
      </c>
      <c r="AH944" s="44"/>
      <c r="AI944" s="116">
        <v>1.46</v>
      </c>
      <c r="AJ944" s="117">
        <v>1.46</v>
      </c>
      <c r="AK944" s="117">
        <f>AI944*$AK$9</f>
        <v>1.5329999999999999</v>
      </c>
      <c r="AL944" s="117">
        <f>AJ944*$AL$9</f>
        <v>1.5329999999999999</v>
      </c>
      <c r="AM944" s="116">
        <f>AK944*$AO$7</f>
        <v>0.30659999999999998</v>
      </c>
      <c r="AN944" s="117">
        <f>AL944*$AO$7</f>
        <v>0.30659999999999998</v>
      </c>
      <c r="AO944" s="146"/>
      <c r="AP944" s="116">
        <f>AK944+AM944</f>
        <v>1.8395999999999999</v>
      </c>
      <c r="AQ944" s="117">
        <f>AL944+AN944</f>
        <v>1.8395999999999999</v>
      </c>
    </row>
    <row r="945" spans="1:43" ht="51.75" hidden="1" customHeight="1">
      <c r="A945" s="187"/>
      <c r="B945" s="182"/>
      <c r="C945" s="189"/>
      <c r="D945" s="31" t="s">
        <v>49</v>
      </c>
      <c r="E945" s="22">
        <v>6</v>
      </c>
      <c r="F945" s="22">
        <v>6</v>
      </c>
      <c r="G945" s="24">
        <f>$G$584</f>
        <v>4.1000000000000002E-2</v>
      </c>
      <c r="H945" s="24">
        <f t="shared" si="344"/>
        <v>0.246</v>
      </c>
      <c r="I945" s="25"/>
      <c r="J945" s="24">
        <f t="shared" si="345"/>
        <v>0.246</v>
      </c>
      <c r="K945" s="25"/>
      <c r="L945" s="24"/>
      <c r="M945" s="24"/>
      <c r="N945" s="24"/>
      <c r="O945" s="24"/>
      <c r="P945" s="24"/>
      <c r="Q945" s="24"/>
      <c r="R945" s="24"/>
      <c r="S945" s="26"/>
      <c r="T945" s="44"/>
      <c r="U945" s="27"/>
      <c r="V945" s="27"/>
      <c r="W945" s="44"/>
      <c r="X945" s="24"/>
      <c r="Y945" s="24"/>
      <c r="Z945" s="44"/>
      <c r="AA945" s="24"/>
      <c r="AB945" s="24"/>
      <c r="AC945" s="24"/>
      <c r="AD945" s="24"/>
      <c r="AE945" s="44"/>
      <c r="AF945" s="24"/>
      <c r="AG945" s="24"/>
      <c r="AH945" s="44"/>
      <c r="AI945" s="116"/>
      <c r="AJ945" s="117"/>
      <c r="AK945" s="117"/>
      <c r="AL945" s="117"/>
      <c r="AM945" s="116"/>
      <c r="AN945" s="117"/>
      <c r="AO945" s="146"/>
      <c r="AP945" s="116"/>
      <c r="AQ945" s="117"/>
    </row>
    <row r="946" spans="1:43" ht="25.5">
      <c r="A946" s="114" t="s">
        <v>1148</v>
      </c>
      <c r="B946" s="30" t="s">
        <v>1149</v>
      </c>
      <c r="C946" s="115"/>
      <c r="D946" s="31"/>
      <c r="E946" s="22"/>
      <c r="F946" s="22"/>
      <c r="G946" s="24"/>
      <c r="H946" s="24"/>
      <c r="I946" s="25"/>
      <c r="J946" s="24"/>
      <c r="K946" s="25"/>
      <c r="L946" s="24"/>
      <c r="M946" s="24"/>
      <c r="N946" s="24"/>
      <c r="O946" s="24"/>
      <c r="P946" s="24"/>
      <c r="Q946" s="24"/>
      <c r="R946" s="24"/>
      <c r="S946" s="26"/>
      <c r="T946" s="44"/>
      <c r="U946" s="27"/>
      <c r="V946" s="27"/>
      <c r="W946" s="44"/>
      <c r="X946" s="24"/>
      <c r="Y946" s="24"/>
      <c r="Z946" s="44"/>
      <c r="AA946" s="24"/>
      <c r="AB946" s="24"/>
      <c r="AC946" s="24"/>
      <c r="AD946" s="24"/>
      <c r="AE946" s="44"/>
      <c r="AF946" s="24"/>
      <c r="AG946" s="24"/>
      <c r="AH946" s="44"/>
      <c r="AI946" s="116"/>
      <c r="AJ946" s="117"/>
      <c r="AK946" s="117"/>
      <c r="AL946" s="117"/>
      <c r="AM946" s="116"/>
      <c r="AN946" s="117"/>
      <c r="AO946" s="146"/>
      <c r="AP946" s="116"/>
      <c r="AQ946" s="117"/>
    </row>
    <row r="947" spans="1:43" ht="22.5" customHeight="1">
      <c r="A947" s="186" t="s">
        <v>1150</v>
      </c>
      <c r="B947" s="181" t="s">
        <v>1151</v>
      </c>
      <c r="C947" s="188" t="s">
        <v>178</v>
      </c>
      <c r="D947" s="31" t="s">
        <v>793</v>
      </c>
      <c r="E947" s="22">
        <v>4</v>
      </c>
      <c r="F947" s="22">
        <v>4</v>
      </c>
      <c r="G947" s="24">
        <f>$G$585</f>
        <v>6.0999999999999999E-2</v>
      </c>
      <c r="H947" s="24">
        <f t="shared" si="344"/>
        <v>0.24399999999999999</v>
      </c>
      <c r="I947" s="25">
        <f>H947+H948</f>
        <v>0.49</v>
      </c>
      <c r="J947" s="24">
        <f t="shared" si="345"/>
        <v>0.24399999999999999</v>
      </c>
      <c r="K947" s="25">
        <f>J947+J948</f>
        <v>0.49</v>
      </c>
      <c r="L947" s="24"/>
      <c r="M947" s="24"/>
      <c r="N947" s="24"/>
      <c r="O947" s="24">
        <f>I947*$Q$7</f>
        <v>7.3499999999999998E-3</v>
      </c>
      <c r="P947" s="24">
        <f>K947*$Q$7</f>
        <v>7.3499999999999998E-3</v>
      </c>
      <c r="Q947" s="24"/>
      <c r="R947" s="24">
        <f>I947*$T$7</f>
        <v>0.1666</v>
      </c>
      <c r="S947" s="26">
        <f>K947*$T$7</f>
        <v>0.1666</v>
      </c>
      <c r="T947" s="44"/>
      <c r="U947" s="27">
        <f>I947*$W$7</f>
        <v>4.8999999999999998E-5</v>
      </c>
      <c r="V947" s="27">
        <f>K947*$W$7</f>
        <v>4.8999999999999998E-5</v>
      </c>
      <c r="W947" s="44"/>
      <c r="X947" s="24">
        <f>I947*$Z$7</f>
        <v>0.37308599999999997</v>
      </c>
      <c r="Y947" s="24">
        <f>K947*$Z$7</f>
        <v>0.37308599999999997</v>
      </c>
      <c r="Z947" s="44"/>
      <c r="AA947" s="24">
        <f>I947+O947+R947+U947+X947</f>
        <v>1.037085</v>
      </c>
      <c r="AB947" s="24">
        <f>K947+P947+S947+V947+Y947</f>
        <v>1.037085</v>
      </c>
      <c r="AC947" s="24">
        <f>AA947*$AE$7</f>
        <v>0.3111255</v>
      </c>
      <c r="AD947" s="24">
        <f>AB947*$AE$7</f>
        <v>0.3111255</v>
      </c>
      <c r="AE947" s="44"/>
      <c r="AF947" s="24">
        <f>(AA947+AC947)*$AH$7</f>
        <v>4.0446314999999997E-2</v>
      </c>
      <c r="AG947" s="24">
        <f>(AB947+AD947)*$AH$7</f>
        <v>4.0446314999999997E-2</v>
      </c>
      <c r="AH947" s="44"/>
      <c r="AI947" s="116">
        <v>1.46</v>
      </c>
      <c r="AJ947" s="117">
        <v>1.46</v>
      </c>
      <c r="AK947" s="117">
        <f>AI947*$AK$9</f>
        <v>1.5329999999999999</v>
      </c>
      <c r="AL947" s="117">
        <f>AJ947*$AL$9</f>
        <v>1.5329999999999999</v>
      </c>
      <c r="AM947" s="116">
        <f t="shared" ref="AM947:AN949" si="347">AK947*$AO$7</f>
        <v>0.30659999999999998</v>
      </c>
      <c r="AN947" s="117">
        <f t="shared" si="347"/>
        <v>0.30659999999999998</v>
      </c>
      <c r="AO947" s="146"/>
      <c r="AP947" s="116">
        <f t="shared" ref="AP947:AQ949" si="348">AK947+AM947</f>
        <v>1.8395999999999999</v>
      </c>
      <c r="AQ947" s="117">
        <f t="shared" si="348"/>
        <v>1.8395999999999999</v>
      </c>
    </row>
    <row r="948" spans="1:43" ht="51.75" hidden="1" customHeight="1">
      <c r="A948" s="187"/>
      <c r="B948" s="182"/>
      <c r="C948" s="189"/>
      <c r="D948" s="31" t="s">
        <v>49</v>
      </c>
      <c r="E948" s="22">
        <v>6</v>
      </c>
      <c r="F948" s="22">
        <v>6</v>
      </c>
      <c r="G948" s="24">
        <f>$G$584</f>
        <v>4.1000000000000002E-2</v>
      </c>
      <c r="H948" s="24">
        <f t="shared" si="344"/>
        <v>0.246</v>
      </c>
      <c r="I948" s="25"/>
      <c r="J948" s="24">
        <f t="shared" si="345"/>
        <v>0.246</v>
      </c>
      <c r="K948" s="25"/>
      <c r="L948" s="24"/>
      <c r="M948" s="24"/>
      <c r="N948" s="24"/>
      <c r="O948" s="24"/>
      <c r="P948" s="24"/>
      <c r="Q948" s="24"/>
      <c r="R948" s="24"/>
      <c r="S948" s="26"/>
      <c r="T948" s="44"/>
      <c r="U948" s="27"/>
      <c r="V948" s="27"/>
      <c r="W948" s="44"/>
      <c r="X948" s="24"/>
      <c r="Y948" s="24"/>
      <c r="Z948" s="44"/>
      <c r="AA948" s="24"/>
      <c r="AB948" s="24"/>
      <c r="AC948" s="24"/>
      <c r="AD948" s="24"/>
      <c r="AE948" s="44"/>
      <c r="AF948" s="24"/>
      <c r="AG948" s="24"/>
      <c r="AH948" s="44"/>
      <c r="AI948" s="116"/>
      <c r="AJ948" s="117"/>
      <c r="AK948" s="117">
        <f>AI948*$AK$9</f>
        <v>0</v>
      </c>
      <c r="AL948" s="117">
        <f>AJ948*$AL$9</f>
        <v>0</v>
      </c>
      <c r="AM948" s="116">
        <f t="shared" si="347"/>
        <v>0</v>
      </c>
      <c r="AN948" s="117">
        <f t="shared" si="347"/>
        <v>0</v>
      </c>
      <c r="AO948" s="146"/>
      <c r="AP948" s="116">
        <f t="shared" si="348"/>
        <v>0</v>
      </c>
      <c r="AQ948" s="117">
        <f t="shared" si="348"/>
        <v>0</v>
      </c>
    </row>
    <row r="949" spans="1:43" ht="24.75" customHeight="1">
      <c r="A949" s="186" t="s">
        <v>1152</v>
      </c>
      <c r="B949" s="181" t="s">
        <v>1153</v>
      </c>
      <c r="C949" s="188" t="s">
        <v>178</v>
      </c>
      <c r="D949" s="31" t="s">
        <v>793</v>
      </c>
      <c r="E949" s="22">
        <v>4</v>
      </c>
      <c r="F949" s="22">
        <v>4</v>
      </c>
      <c r="G949" s="24">
        <f>$G$585</f>
        <v>6.0999999999999999E-2</v>
      </c>
      <c r="H949" s="24">
        <f t="shared" si="344"/>
        <v>0.24399999999999999</v>
      </c>
      <c r="I949" s="25">
        <f>H949+H950</f>
        <v>0.49</v>
      </c>
      <c r="J949" s="24">
        <f t="shared" si="345"/>
        <v>0.24399999999999999</v>
      </c>
      <c r="K949" s="25">
        <f>J949+J950</f>
        <v>0.49</v>
      </c>
      <c r="L949" s="24"/>
      <c r="M949" s="24"/>
      <c r="N949" s="24"/>
      <c r="O949" s="24">
        <f>I949*$Q$7</f>
        <v>7.3499999999999998E-3</v>
      </c>
      <c r="P949" s="24">
        <f>K949*$Q$7</f>
        <v>7.3499999999999998E-3</v>
      </c>
      <c r="Q949" s="24"/>
      <c r="R949" s="24">
        <f>I949*$T$7</f>
        <v>0.1666</v>
      </c>
      <c r="S949" s="26">
        <f>K949*$T$7</f>
        <v>0.1666</v>
      </c>
      <c r="T949" s="44"/>
      <c r="U949" s="27">
        <f>I949*$W$7</f>
        <v>4.8999999999999998E-5</v>
      </c>
      <c r="V949" s="27">
        <f>K949*$W$7</f>
        <v>4.8999999999999998E-5</v>
      </c>
      <c r="W949" s="44"/>
      <c r="X949" s="24">
        <f>I949*$Z$7</f>
        <v>0.37308599999999997</v>
      </c>
      <c r="Y949" s="24">
        <f>K949*$Z$7</f>
        <v>0.37308599999999997</v>
      </c>
      <c r="Z949" s="44"/>
      <c r="AA949" s="24">
        <f>I949+O949+R949+U949+X949</f>
        <v>1.037085</v>
      </c>
      <c r="AB949" s="24">
        <f>K949+P949+S949+V949+Y949</f>
        <v>1.037085</v>
      </c>
      <c r="AC949" s="24">
        <f>AA949*$AE$7</f>
        <v>0.3111255</v>
      </c>
      <c r="AD949" s="24">
        <f>AB949*$AE$7</f>
        <v>0.3111255</v>
      </c>
      <c r="AE949" s="44"/>
      <c r="AF949" s="24">
        <f>(AA949+AC949)*$AH$7</f>
        <v>4.0446314999999997E-2</v>
      </c>
      <c r="AG949" s="24">
        <f>(AB949+AD949)*$AH$7</f>
        <v>4.0446314999999997E-2</v>
      </c>
      <c r="AH949" s="44"/>
      <c r="AI949" s="116">
        <v>1.46</v>
      </c>
      <c r="AJ949" s="117">
        <v>1.46</v>
      </c>
      <c r="AK949" s="117">
        <f>AI949*$AK$9</f>
        <v>1.5329999999999999</v>
      </c>
      <c r="AL949" s="117">
        <f>AJ949*$AL$9</f>
        <v>1.5329999999999999</v>
      </c>
      <c r="AM949" s="116">
        <f t="shared" si="347"/>
        <v>0.30659999999999998</v>
      </c>
      <c r="AN949" s="117">
        <f t="shared" si="347"/>
        <v>0.30659999999999998</v>
      </c>
      <c r="AO949" s="146"/>
      <c r="AP949" s="116">
        <f t="shared" si="348"/>
        <v>1.8395999999999999</v>
      </c>
      <c r="AQ949" s="117">
        <f t="shared" si="348"/>
        <v>1.8395999999999999</v>
      </c>
    </row>
    <row r="950" spans="1:43" ht="51.75" hidden="1" customHeight="1">
      <c r="A950" s="187"/>
      <c r="B950" s="182"/>
      <c r="C950" s="189"/>
      <c r="D950" s="31" t="s">
        <v>49</v>
      </c>
      <c r="E950" s="22">
        <v>6</v>
      </c>
      <c r="F950" s="22">
        <v>6</v>
      </c>
      <c r="G950" s="24">
        <f>$G$584</f>
        <v>4.1000000000000002E-2</v>
      </c>
      <c r="H950" s="24">
        <f t="shared" si="344"/>
        <v>0.246</v>
      </c>
      <c r="I950" s="25"/>
      <c r="J950" s="24">
        <f t="shared" si="345"/>
        <v>0.246</v>
      </c>
      <c r="K950" s="25"/>
      <c r="L950" s="24"/>
      <c r="M950" s="24"/>
      <c r="N950" s="24"/>
      <c r="O950" s="24"/>
      <c r="P950" s="24"/>
      <c r="Q950" s="24"/>
      <c r="R950" s="24"/>
      <c r="S950" s="26"/>
      <c r="T950" s="44"/>
      <c r="U950" s="27"/>
      <c r="V950" s="27"/>
      <c r="W950" s="44"/>
      <c r="X950" s="24"/>
      <c r="Y950" s="24"/>
      <c r="Z950" s="44"/>
      <c r="AA950" s="24"/>
      <c r="AB950" s="24"/>
      <c r="AC950" s="24"/>
      <c r="AD950" s="24"/>
      <c r="AE950" s="44"/>
      <c r="AF950" s="24"/>
      <c r="AG950" s="24"/>
      <c r="AH950" s="44"/>
      <c r="AI950" s="116"/>
      <c r="AJ950" s="117"/>
      <c r="AK950" s="117"/>
      <c r="AL950" s="117"/>
      <c r="AM950" s="116"/>
      <c r="AN950" s="117"/>
      <c r="AO950" s="146"/>
      <c r="AP950" s="116"/>
      <c r="AQ950" s="117"/>
    </row>
    <row r="951" spans="1:43">
      <c r="A951" s="114" t="s">
        <v>1154</v>
      </c>
      <c r="B951" s="30" t="s">
        <v>1155</v>
      </c>
      <c r="C951" s="115"/>
      <c r="D951" s="31"/>
      <c r="E951" s="22"/>
      <c r="F951" s="22"/>
      <c r="G951" s="24"/>
      <c r="H951" s="24"/>
      <c r="I951" s="25"/>
      <c r="J951" s="24"/>
      <c r="K951" s="25"/>
      <c r="L951" s="24"/>
      <c r="M951" s="24"/>
      <c r="N951" s="24"/>
      <c r="O951" s="24"/>
      <c r="P951" s="24"/>
      <c r="Q951" s="24"/>
      <c r="R951" s="24"/>
      <c r="S951" s="26"/>
      <c r="T951" s="44"/>
      <c r="U951" s="27"/>
      <c r="V951" s="27"/>
      <c r="W951" s="44"/>
      <c r="X951" s="24"/>
      <c r="Y951" s="24"/>
      <c r="Z951" s="44"/>
      <c r="AA951" s="24"/>
      <c r="AB951" s="24"/>
      <c r="AC951" s="24"/>
      <c r="AD951" s="24"/>
      <c r="AE951" s="44"/>
      <c r="AF951" s="24"/>
      <c r="AG951" s="24"/>
      <c r="AH951" s="44"/>
      <c r="AI951" s="116"/>
      <c r="AJ951" s="117"/>
      <c r="AK951" s="117"/>
      <c r="AL951" s="117"/>
      <c r="AM951" s="116"/>
      <c r="AN951" s="117"/>
      <c r="AO951" s="146"/>
      <c r="AP951" s="116"/>
      <c r="AQ951" s="117"/>
    </row>
    <row r="952" spans="1:43" ht="33" customHeight="1">
      <c r="A952" s="186" t="s">
        <v>1156</v>
      </c>
      <c r="B952" s="181" t="s">
        <v>1157</v>
      </c>
      <c r="C952" s="188" t="s">
        <v>178</v>
      </c>
      <c r="D952" s="31" t="s">
        <v>793</v>
      </c>
      <c r="E952" s="22">
        <v>10</v>
      </c>
      <c r="F952" s="22">
        <v>10</v>
      </c>
      <c r="G952" s="24">
        <f>$G$585</f>
        <v>6.0999999999999999E-2</v>
      </c>
      <c r="H952" s="24">
        <f t="shared" si="344"/>
        <v>0.61</v>
      </c>
      <c r="I952" s="25">
        <f>H952+H953</f>
        <v>0.81499999999999995</v>
      </c>
      <c r="J952" s="24">
        <f t="shared" si="345"/>
        <v>0.61</v>
      </c>
      <c r="K952" s="25">
        <f>J952+J953</f>
        <v>0.81499999999999995</v>
      </c>
      <c r="L952" s="24"/>
      <c r="M952" s="24"/>
      <c r="N952" s="24"/>
      <c r="O952" s="24">
        <f>I952*$Q$7</f>
        <v>1.2224999999999998E-2</v>
      </c>
      <c r="P952" s="24">
        <f>K952*$Q$7</f>
        <v>1.2224999999999998E-2</v>
      </c>
      <c r="Q952" s="24"/>
      <c r="R952" s="24">
        <f>I952*$T$7</f>
        <v>0.27710000000000001</v>
      </c>
      <c r="S952" s="26">
        <f>K952*$T$7</f>
        <v>0.27710000000000001</v>
      </c>
      <c r="T952" s="44"/>
      <c r="U952" s="27">
        <f>I952*$W$7</f>
        <v>8.1500000000000002E-5</v>
      </c>
      <c r="V952" s="27">
        <f>K952*$W$7</f>
        <v>8.1500000000000002E-5</v>
      </c>
      <c r="W952" s="44"/>
      <c r="X952" s="24">
        <f>I952*$Z$7</f>
        <v>0.6205409999999999</v>
      </c>
      <c r="Y952" s="24">
        <f>K952*$Z$7</f>
        <v>0.6205409999999999</v>
      </c>
      <c r="Z952" s="44"/>
      <c r="AA952" s="24">
        <f>I952+O952+R952+U952+X952</f>
        <v>1.7249474999999999</v>
      </c>
      <c r="AB952" s="24">
        <f>K952+P952+S952+V952+Y952</f>
        <v>1.7249474999999999</v>
      </c>
      <c r="AC952" s="24">
        <f>AA952*$AE$7</f>
        <v>0.51748424999999998</v>
      </c>
      <c r="AD952" s="24">
        <f>AB952*$AE$7</f>
        <v>0.51748424999999998</v>
      </c>
      <c r="AE952" s="44"/>
      <c r="AF952" s="24">
        <f>(AA952+AC952)*$AH$7</f>
        <v>6.7272952499999983E-2</v>
      </c>
      <c r="AG952" s="24">
        <f>(AB952+AD952)*$AH$7</f>
        <v>6.7272952499999983E-2</v>
      </c>
      <c r="AH952" s="44"/>
      <c r="AI952" s="116">
        <v>2.4300000000000002</v>
      </c>
      <c r="AJ952" s="117">
        <v>2.4300000000000002</v>
      </c>
      <c r="AK952" s="117">
        <f>AI952*$AK$9</f>
        <v>2.5515000000000003</v>
      </c>
      <c r="AL952" s="117">
        <f>AJ952*$AL$9</f>
        <v>2.5515000000000003</v>
      </c>
      <c r="AM952" s="116">
        <f>AK952*$AO$7</f>
        <v>0.51030000000000009</v>
      </c>
      <c r="AN952" s="117">
        <f>AL952*$AO$7</f>
        <v>0.51030000000000009</v>
      </c>
      <c r="AO952" s="146"/>
      <c r="AP952" s="116">
        <f>AK952+AM952</f>
        <v>3.0618000000000003</v>
      </c>
      <c r="AQ952" s="117">
        <f>AL952+AN952</f>
        <v>3.0618000000000003</v>
      </c>
    </row>
    <row r="953" spans="1:43" ht="51.75" hidden="1" customHeight="1">
      <c r="A953" s="187"/>
      <c r="B953" s="182"/>
      <c r="C953" s="189"/>
      <c r="D953" s="31" t="s">
        <v>49</v>
      </c>
      <c r="E953" s="22">
        <v>5</v>
      </c>
      <c r="F953" s="22">
        <v>5</v>
      </c>
      <c r="G953" s="24">
        <f>$G$584</f>
        <v>4.1000000000000002E-2</v>
      </c>
      <c r="H953" s="24">
        <f t="shared" si="344"/>
        <v>0.20500000000000002</v>
      </c>
      <c r="I953" s="25"/>
      <c r="J953" s="24">
        <f t="shared" si="345"/>
        <v>0.20500000000000002</v>
      </c>
      <c r="K953" s="25"/>
      <c r="L953" s="24"/>
      <c r="M953" s="24"/>
      <c r="N953" s="24"/>
      <c r="O953" s="24"/>
      <c r="P953" s="24"/>
      <c r="Q953" s="24"/>
      <c r="R953" s="24"/>
      <c r="S953" s="26"/>
      <c r="T953" s="44"/>
      <c r="U953" s="27"/>
      <c r="V953" s="27"/>
      <c r="W953" s="44"/>
      <c r="X953" s="24"/>
      <c r="Y953" s="24"/>
      <c r="Z953" s="44"/>
      <c r="AA953" s="24"/>
      <c r="AB953" s="24"/>
      <c r="AC953" s="24"/>
      <c r="AD953" s="24"/>
      <c r="AE953" s="44"/>
      <c r="AF953" s="24"/>
      <c r="AG953" s="24"/>
      <c r="AH953" s="44"/>
      <c r="AI953" s="116"/>
      <c r="AJ953" s="117"/>
      <c r="AK953" s="117"/>
      <c r="AL953" s="117"/>
      <c r="AM953" s="116"/>
      <c r="AN953" s="117"/>
      <c r="AO953" s="146"/>
      <c r="AP953" s="116"/>
      <c r="AQ953" s="117"/>
    </row>
    <row r="954" spans="1:43">
      <c r="A954" s="114" t="s">
        <v>1158</v>
      </c>
      <c r="B954" s="30" t="s">
        <v>1159</v>
      </c>
      <c r="C954" s="115"/>
      <c r="D954" s="31"/>
      <c r="E954" s="22"/>
      <c r="F954" s="22"/>
      <c r="G954" s="24"/>
      <c r="H954" s="24"/>
      <c r="I954" s="25"/>
      <c r="J954" s="24"/>
      <c r="K954" s="25"/>
      <c r="L954" s="24"/>
      <c r="M954" s="24"/>
      <c r="N954" s="24"/>
      <c r="O954" s="24"/>
      <c r="P954" s="24"/>
      <c r="Q954" s="24"/>
      <c r="R954" s="24"/>
      <c r="S954" s="26"/>
      <c r="T954" s="44"/>
      <c r="U954" s="27"/>
      <c r="V954" s="27"/>
      <c r="W954" s="44"/>
      <c r="X954" s="24"/>
      <c r="Y954" s="24"/>
      <c r="Z954" s="44"/>
      <c r="AA954" s="24"/>
      <c r="AB954" s="24"/>
      <c r="AC954" s="24"/>
      <c r="AD954" s="24"/>
      <c r="AE954" s="44"/>
      <c r="AF954" s="24"/>
      <c r="AG954" s="24"/>
      <c r="AH954" s="44"/>
      <c r="AI954" s="116"/>
      <c r="AJ954" s="117"/>
      <c r="AK954" s="117"/>
      <c r="AL954" s="117"/>
      <c r="AM954" s="116"/>
      <c r="AN954" s="117"/>
      <c r="AO954" s="146"/>
      <c r="AP954" s="116"/>
      <c r="AQ954" s="117"/>
    </row>
    <row r="955" spans="1:43" ht="24" customHeight="1">
      <c r="A955" s="186" t="s">
        <v>1160</v>
      </c>
      <c r="B955" s="181" t="s">
        <v>1161</v>
      </c>
      <c r="C955" s="188" t="s">
        <v>178</v>
      </c>
      <c r="D955" s="31" t="s">
        <v>793</v>
      </c>
      <c r="E955" s="22">
        <v>5</v>
      </c>
      <c r="F955" s="22">
        <v>5</v>
      </c>
      <c r="G955" s="24">
        <f>$G$585</f>
        <v>6.0999999999999999E-2</v>
      </c>
      <c r="H955" s="24">
        <f t="shared" si="344"/>
        <v>0.30499999999999999</v>
      </c>
      <c r="I955" s="25">
        <f>H955+H956</f>
        <v>0.51</v>
      </c>
      <c r="J955" s="24">
        <f t="shared" si="345"/>
        <v>0.30499999999999999</v>
      </c>
      <c r="K955" s="25">
        <f>J955+J956</f>
        <v>0.51</v>
      </c>
      <c r="L955" s="24"/>
      <c r="M955" s="24"/>
      <c r="N955" s="24"/>
      <c r="O955" s="24">
        <f>I955*$Q$7</f>
        <v>7.6499999999999997E-3</v>
      </c>
      <c r="P955" s="24">
        <f>K955*$Q$7</f>
        <v>7.6499999999999997E-3</v>
      </c>
      <c r="Q955" s="24"/>
      <c r="R955" s="24">
        <f>I955*$T$7</f>
        <v>0.17340000000000003</v>
      </c>
      <c r="S955" s="26">
        <f>K955*$T$7</f>
        <v>0.17340000000000003</v>
      </c>
      <c r="T955" s="44"/>
      <c r="U955" s="27">
        <f>I955*$W$7</f>
        <v>5.1000000000000006E-5</v>
      </c>
      <c r="V955" s="27">
        <f>K955*$W$7</f>
        <v>5.1000000000000006E-5</v>
      </c>
      <c r="W955" s="44"/>
      <c r="X955" s="24">
        <f>I955*$Z$7</f>
        <v>0.38831399999999999</v>
      </c>
      <c r="Y955" s="24">
        <f>K955*$Z$7</f>
        <v>0.38831399999999999</v>
      </c>
      <c r="Z955" s="44"/>
      <c r="AA955" s="24">
        <f>I955+O955+R955+U955+X955</f>
        <v>1.079415</v>
      </c>
      <c r="AB955" s="24">
        <f>K955+P955+S955+V955+Y955</f>
        <v>1.079415</v>
      </c>
      <c r="AC955" s="24">
        <f>AA955*$AE$7</f>
        <v>0.32382450000000002</v>
      </c>
      <c r="AD955" s="24">
        <f>AB955*$AE$7</f>
        <v>0.32382450000000002</v>
      </c>
      <c r="AE955" s="44"/>
      <c r="AF955" s="24">
        <f>(AA955+AC955)*$AH$7</f>
        <v>4.2097184999999995E-2</v>
      </c>
      <c r="AG955" s="24">
        <f>(AB955+AD955)*$AH$7</f>
        <v>4.2097184999999995E-2</v>
      </c>
      <c r="AH955" s="44"/>
      <c r="AI955" s="116">
        <v>1.52</v>
      </c>
      <c r="AJ955" s="117">
        <v>1.52</v>
      </c>
      <c r="AK955" s="117">
        <f>AI955*$AK$9</f>
        <v>1.5960000000000001</v>
      </c>
      <c r="AL955" s="117">
        <f>AJ955*$AL$9</f>
        <v>1.5960000000000001</v>
      </c>
      <c r="AM955" s="116">
        <f>AK955*$AO$7</f>
        <v>0.31920000000000004</v>
      </c>
      <c r="AN955" s="117">
        <f>AL955*$AO$7</f>
        <v>0.31920000000000004</v>
      </c>
      <c r="AO955" s="146"/>
      <c r="AP955" s="116">
        <f>AK955+AM955</f>
        <v>1.9152</v>
      </c>
      <c r="AQ955" s="117">
        <f>AL955+AN955</f>
        <v>1.9152</v>
      </c>
    </row>
    <row r="956" spans="1:43" ht="51.75" hidden="1" customHeight="1">
      <c r="A956" s="187"/>
      <c r="B956" s="182"/>
      <c r="C956" s="189"/>
      <c r="D956" s="31" t="s">
        <v>49</v>
      </c>
      <c r="E956" s="22">
        <v>5</v>
      </c>
      <c r="F956" s="22">
        <v>5</v>
      </c>
      <c r="G956" s="24">
        <f>$G$584</f>
        <v>4.1000000000000002E-2</v>
      </c>
      <c r="H956" s="24">
        <f t="shared" si="344"/>
        <v>0.20500000000000002</v>
      </c>
      <c r="I956" s="25"/>
      <c r="J956" s="24">
        <f t="shared" si="345"/>
        <v>0.20500000000000002</v>
      </c>
      <c r="K956" s="25"/>
      <c r="L956" s="24"/>
      <c r="M956" s="24"/>
      <c r="N956" s="24"/>
      <c r="O956" s="24"/>
      <c r="P956" s="24"/>
      <c r="Q956" s="24"/>
      <c r="R956" s="24"/>
      <c r="S956" s="26"/>
      <c r="T956" s="44"/>
      <c r="U956" s="27"/>
      <c r="V956" s="27"/>
      <c r="W956" s="44"/>
      <c r="X956" s="24"/>
      <c r="Y956" s="24"/>
      <c r="Z956" s="44"/>
      <c r="AA956" s="24"/>
      <c r="AB956" s="24"/>
      <c r="AC956" s="24"/>
      <c r="AD956" s="24"/>
      <c r="AE956" s="44"/>
      <c r="AF956" s="24"/>
      <c r="AG956" s="24"/>
      <c r="AH956" s="44"/>
      <c r="AI956" s="116"/>
      <c r="AJ956" s="117"/>
      <c r="AK956" s="117"/>
      <c r="AL956" s="117"/>
      <c r="AM956" s="116"/>
      <c r="AN956" s="117"/>
      <c r="AO956" s="146"/>
      <c r="AP956" s="116"/>
      <c r="AQ956" s="117"/>
    </row>
    <row r="957" spans="1:43">
      <c r="A957" s="114" t="s">
        <v>1162</v>
      </c>
      <c r="B957" s="30" t="s">
        <v>1163</v>
      </c>
      <c r="C957" s="115"/>
      <c r="D957" s="31"/>
      <c r="E957" s="22"/>
      <c r="F957" s="22"/>
      <c r="G957" s="24"/>
      <c r="H957" s="24"/>
      <c r="I957" s="25"/>
      <c r="J957" s="24"/>
      <c r="K957" s="25"/>
      <c r="L957" s="24"/>
      <c r="M957" s="24"/>
      <c r="N957" s="24"/>
      <c r="O957" s="24"/>
      <c r="P957" s="24"/>
      <c r="Q957" s="24"/>
      <c r="R957" s="24"/>
      <c r="S957" s="26"/>
      <c r="T957" s="44"/>
      <c r="U957" s="27"/>
      <c r="V957" s="27"/>
      <c r="W957" s="44"/>
      <c r="X957" s="24"/>
      <c r="Y957" s="24"/>
      <c r="Z957" s="44"/>
      <c r="AA957" s="24"/>
      <c r="AB957" s="24"/>
      <c r="AC957" s="24"/>
      <c r="AD957" s="24"/>
      <c r="AE957" s="44"/>
      <c r="AF957" s="24"/>
      <c r="AG957" s="24"/>
      <c r="AH957" s="44"/>
      <c r="AI957" s="116"/>
      <c r="AJ957" s="117"/>
      <c r="AK957" s="117"/>
      <c r="AL957" s="117"/>
      <c r="AM957" s="116"/>
      <c r="AN957" s="117"/>
      <c r="AO957" s="146"/>
      <c r="AP957" s="116"/>
      <c r="AQ957" s="117"/>
    </row>
    <row r="958" spans="1:43" ht="57" customHeight="1">
      <c r="A958" s="114" t="s">
        <v>1164</v>
      </c>
      <c r="B958" s="30" t="s">
        <v>1165</v>
      </c>
      <c r="C958" s="115" t="s">
        <v>789</v>
      </c>
      <c r="D958" s="31" t="s">
        <v>49</v>
      </c>
      <c r="E958" s="22">
        <v>3</v>
      </c>
      <c r="F958" s="22">
        <v>3</v>
      </c>
      <c r="G958" s="24">
        <f>$G$584</f>
        <v>4.1000000000000002E-2</v>
      </c>
      <c r="H958" s="24">
        <f t="shared" si="344"/>
        <v>0.123</v>
      </c>
      <c r="I958" s="25">
        <f>H958</f>
        <v>0.123</v>
      </c>
      <c r="J958" s="24">
        <f t="shared" si="345"/>
        <v>0.123</v>
      </c>
      <c r="K958" s="25">
        <f>J958</f>
        <v>0.123</v>
      </c>
      <c r="L958" s="24"/>
      <c r="M958" s="24"/>
      <c r="N958" s="24"/>
      <c r="O958" s="24">
        <f>I958*$Q$7</f>
        <v>1.8449999999999999E-3</v>
      </c>
      <c r="P958" s="24">
        <f>K958*$Q$7</f>
        <v>1.8449999999999999E-3</v>
      </c>
      <c r="Q958" s="24"/>
      <c r="R958" s="24">
        <f>I958*$T$7</f>
        <v>4.1820000000000003E-2</v>
      </c>
      <c r="S958" s="26">
        <f>K958*$T$7</f>
        <v>4.1820000000000003E-2</v>
      </c>
      <c r="T958" s="44"/>
      <c r="U958" s="27">
        <f>I958*$W$7</f>
        <v>1.2300000000000001E-5</v>
      </c>
      <c r="V958" s="27">
        <f>K958*$W$7</f>
        <v>1.2300000000000001E-5</v>
      </c>
      <c r="W958" s="44"/>
      <c r="X958" s="24">
        <f>I958*$Z$7</f>
        <v>9.3652199999999991E-2</v>
      </c>
      <c r="Y958" s="24">
        <f>K958*$Z$7</f>
        <v>9.3652199999999991E-2</v>
      </c>
      <c r="Z958" s="44"/>
      <c r="AA958" s="24">
        <f>I958+O958+R958+U958+X958</f>
        <v>0.26032949999999999</v>
      </c>
      <c r="AB958" s="24">
        <f>K958+P958+S958+V958+Y958</f>
        <v>0.26032949999999999</v>
      </c>
      <c r="AC958" s="24">
        <f>AA958*$AE$7</f>
        <v>7.8098849999999997E-2</v>
      </c>
      <c r="AD958" s="24">
        <f>AB958*$AE$7</f>
        <v>7.8098849999999997E-2</v>
      </c>
      <c r="AE958" s="44"/>
      <c r="AF958" s="24">
        <f>(AA958+AC958)*$AH$7</f>
        <v>1.0152850499999999E-2</v>
      </c>
      <c r="AG958" s="24">
        <f>(AB958+AD958)*$AH$7</f>
        <v>1.0152850499999999E-2</v>
      </c>
      <c r="AH958" s="44"/>
      <c r="AI958" s="116">
        <v>0.37</v>
      </c>
      <c r="AJ958" s="117">
        <v>0.37</v>
      </c>
      <c r="AK958" s="117">
        <f>AI958*$AK$9</f>
        <v>0.38850000000000001</v>
      </c>
      <c r="AL958" s="117">
        <f>AJ958*$AL$9</f>
        <v>0.38850000000000001</v>
      </c>
      <c r="AM958" s="116">
        <f>AK958*$AO$7</f>
        <v>7.7700000000000005E-2</v>
      </c>
      <c r="AN958" s="117">
        <f>AL958*$AO$7</f>
        <v>7.7700000000000005E-2</v>
      </c>
      <c r="AO958" s="146"/>
      <c r="AP958" s="116">
        <f>AK958+AM958</f>
        <v>0.4662</v>
      </c>
      <c r="AQ958" s="117">
        <f>AL958+AN958</f>
        <v>0.4662</v>
      </c>
    </row>
    <row r="959" spans="1:43" ht="30" customHeight="1">
      <c r="A959" s="114" t="s">
        <v>1166</v>
      </c>
      <c r="B959" s="30" t="s">
        <v>1167</v>
      </c>
      <c r="C959" s="115"/>
      <c r="D959" s="31" t="s">
        <v>49</v>
      </c>
      <c r="E959" s="22">
        <v>2</v>
      </c>
      <c r="F959" s="22">
        <v>2</v>
      </c>
      <c r="G959" s="24">
        <f>$G$584</f>
        <v>4.1000000000000002E-2</v>
      </c>
      <c r="H959" s="24">
        <f t="shared" si="344"/>
        <v>8.2000000000000003E-2</v>
      </c>
      <c r="I959" s="25">
        <f>H959</f>
        <v>8.2000000000000003E-2</v>
      </c>
      <c r="J959" s="24">
        <f t="shared" si="345"/>
        <v>8.2000000000000003E-2</v>
      </c>
      <c r="K959" s="25">
        <f>J959</f>
        <v>8.2000000000000003E-2</v>
      </c>
      <c r="L959" s="24"/>
      <c r="M959" s="24"/>
      <c r="N959" s="24"/>
      <c r="O959" s="24">
        <f>I959*$Q$7</f>
        <v>1.23E-3</v>
      </c>
      <c r="P959" s="24">
        <f>K959*$Q$7</f>
        <v>1.23E-3</v>
      </c>
      <c r="Q959" s="24"/>
      <c r="R959" s="24">
        <f>I959*$T$7</f>
        <v>2.7880000000000002E-2</v>
      </c>
      <c r="S959" s="26">
        <f>K959*$T$7</f>
        <v>2.7880000000000002E-2</v>
      </c>
      <c r="T959" s="44"/>
      <c r="U959" s="27">
        <f>I959*$W$7</f>
        <v>8.2000000000000011E-6</v>
      </c>
      <c r="V959" s="27">
        <f>K959*$W$7</f>
        <v>8.2000000000000011E-6</v>
      </c>
      <c r="W959" s="44"/>
      <c r="X959" s="24">
        <f>I959*$Z$7</f>
        <v>6.2434799999999999E-2</v>
      </c>
      <c r="Y959" s="24">
        <f>K959*$Z$7</f>
        <v>6.2434799999999999E-2</v>
      </c>
      <c r="Z959" s="44"/>
      <c r="AA959" s="24">
        <f>I959+O959+R959+U959+X959</f>
        <v>0.17355300000000001</v>
      </c>
      <c r="AB959" s="24">
        <f>K959+P959+S959+V959+Y959</f>
        <v>0.17355300000000001</v>
      </c>
      <c r="AC959" s="24">
        <f>AA959*$AE$7</f>
        <v>5.2065900000000005E-2</v>
      </c>
      <c r="AD959" s="24">
        <f>AB959*$AE$7</f>
        <v>5.2065900000000005E-2</v>
      </c>
      <c r="AE959" s="44"/>
      <c r="AF959" s="24">
        <f>(AA959+AC959)*$AH$7</f>
        <v>6.7685670000000005E-3</v>
      </c>
      <c r="AG959" s="24">
        <f>(AB959+AD959)*$AH$7</f>
        <v>6.7685670000000005E-3</v>
      </c>
      <c r="AH959" s="44"/>
      <c r="AI959" s="116">
        <v>0.24</v>
      </c>
      <c r="AJ959" s="117">
        <v>0.24</v>
      </c>
      <c r="AK959" s="117">
        <f>AI959*$AK$9</f>
        <v>0.252</v>
      </c>
      <c r="AL959" s="117">
        <f>AJ959*$AL$9</f>
        <v>0.252</v>
      </c>
      <c r="AM959" s="116">
        <f>AK959*$AO$7</f>
        <v>5.04E-2</v>
      </c>
      <c r="AN959" s="117">
        <f>AL959*$AO$7</f>
        <v>5.04E-2</v>
      </c>
      <c r="AO959" s="146"/>
      <c r="AP959" s="116">
        <f>AK959+AM959</f>
        <v>0.3024</v>
      </c>
      <c r="AQ959" s="117">
        <f>AL959+AN959</f>
        <v>0.3024</v>
      </c>
    </row>
    <row r="960" spans="1:43">
      <c r="A960" s="100"/>
      <c r="H960" s="81"/>
      <c r="I960" s="5"/>
      <c r="J960" s="5"/>
      <c r="K960" s="5"/>
      <c r="L960" s="81"/>
      <c r="M960" s="81"/>
      <c r="N960" s="81"/>
      <c r="O960" s="81"/>
      <c r="P960" s="81"/>
      <c r="Q960" s="81"/>
      <c r="R960" s="81"/>
      <c r="S960" s="81"/>
      <c r="T960" s="81"/>
      <c r="U960" s="81"/>
      <c r="V960" s="81"/>
      <c r="W960" s="81"/>
      <c r="X960" s="81"/>
      <c r="Y960" s="81"/>
      <c r="Z960" s="81"/>
      <c r="AA960" s="81"/>
      <c r="AB960" s="81"/>
      <c r="AC960" s="81"/>
      <c r="AD960" s="81"/>
      <c r="AE960" s="81"/>
      <c r="AF960" s="81"/>
      <c r="AG960" s="81"/>
      <c r="AH960" s="81"/>
      <c r="AI960" s="149"/>
      <c r="AJ960" s="150"/>
      <c r="AK960" s="150"/>
      <c r="AL960" s="150"/>
      <c r="AM960" s="149"/>
      <c r="AN960" s="150"/>
      <c r="AO960" s="150"/>
      <c r="AP960" s="149"/>
      <c r="AQ960" s="150"/>
    </row>
    <row r="961" spans="1:43">
      <c r="A961" s="100"/>
      <c r="B961" s="147" t="s">
        <v>1168</v>
      </c>
      <c r="H961" s="81"/>
      <c r="I961" s="5" t="s">
        <v>1170</v>
      </c>
      <c r="J961" s="5"/>
      <c r="K961" s="5"/>
      <c r="L961" s="81"/>
      <c r="M961" s="81"/>
      <c r="N961" s="81"/>
      <c r="O961" s="81"/>
      <c r="P961" s="81"/>
      <c r="Q961" s="81"/>
      <c r="R961" s="81"/>
      <c r="S961" s="81"/>
      <c r="T961" s="81"/>
      <c r="U961" s="81"/>
      <c r="V961" s="81"/>
      <c r="W961" s="81"/>
      <c r="X961" s="81"/>
      <c r="Y961" s="81"/>
      <c r="Z961" s="81"/>
      <c r="AA961" s="81"/>
      <c r="AB961" s="81"/>
      <c r="AC961" s="81"/>
      <c r="AD961" s="81"/>
      <c r="AE961" s="81"/>
      <c r="AF961" s="81"/>
      <c r="AG961" s="81"/>
      <c r="AH961" s="81"/>
      <c r="AI961" s="190" t="s">
        <v>1170</v>
      </c>
      <c r="AJ961" s="190"/>
      <c r="AK961" s="190"/>
      <c r="AL961" s="190"/>
      <c r="AM961" s="190"/>
      <c r="AN961" s="150"/>
      <c r="AO961" s="150"/>
      <c r="AP961" s="149"/>
      <c r="AQ961" s="150"/>
    </row>
    <row r="962" spans="1:43">
      <c r="A962" s="100"/>
      <c r="B962" s="147" t="s">
        <v>1171</v>
      </c>
      <c r="H962" s="81"/>
      <c r="I962" s="5" t="s">
        <v>1173</v>
      </c>
      <c r="J962" s="5"/>
      <c r="K962" s="5"/>
      <c r="L962" s="81"/>
      <c r="M962" s="81"/>
      <c r="N962" s="81"/>
      <c r="O962" s="81"/>
      <c r="P962" s="81"/>
      <c r="Q962" s="81"/>
      <c r="R962" s="81"/>
      <c r="S962" s="81"/>
      <c r="T962" s="81"/>
      <c r="U962" s="81"/>
      <c r="V962" s="81"/>
      <c r="W962" s="81"/>
      <c r="X962" s="81"/>
      <c r="Y962" s="81"/>
      <c r="Z962" s="81"/>
      <c r="AA962" s="81"/>
      <c r="AB962" s="81"/>
      <c r="AC962" s="81"/>
      <c r="AD962" s="81"/>
      <c r="AE962" s="81"/>
      <c r="AF962" s="81"/>
      <c r="AG962" s="81"/>
      <c r="AH962" s="81"/>
      <c r="AI962" s="190" t="s">
        <v>1172</v>
      </c>
      <c r="AJ962" s="190"/>
      <c r="AK962" s="190"/>
      <c r="AL962" s="190"/>
      <c r="AM962" s="190"/>
      <c r="AN962" s="150"/>
      <c r="AO962" s="150"/>
      <c r="AP962" s="149"/>
      <c r="AQ962" s="150"/>
    </row>
    <row r="963" spans="1:43">
      <c r="D963" s="80"/>
      <c r="E963" s="13"/>
      <c r="F963" s="13"/>
      <c r="G963" s="44"/>
      <c r="H963" s="44"/>
      <c r="I963" s="79"/>
      <c r="J963" s="79"/>
      <c r="K963" s="79"/>
      <c r="L963" s="44"/>
      <c r="M963" s="44"/>
      <c r="N963" s="44"/>
      <c r="O963" s="44"/>
      <c r="P963" s="44"/>
      <c r="Q963" s="44"/>
      <c r="R963" s="44"/>
      <c r="S963" s="44"/>
      <c r="T963" s="81"/>
      <c r="U963" s="81"/>
      <c r="V963" s="81"/>
      <c r="W963" s="81"/>
      <c r="X963" s="81"/>
      <c r="Y963" s="81"/>
      <c r="Z963" s="81"/>
      <c r="AA963" s="81"/>
      <c r="AB963" s="81"/>
      <c r="AC963" s="81"/>
      <c r="AD963" s="81"/>
      <c r="AE963" s="81"/>
      <c r="AF963" s="81"/>
      <c r="AG963" s="81"/>
      <c r="AH963" s="81"/>
      <c r="AI963" s="149"/>
      <c r="AJ963" s="150"/>
      <c r="AK963" s="150"/>
      <c r="AL963" s="150"/>
      <c r="AM963" s="149"/>
      <c r="AN963" s="150"/>
      <c r="AO963" s="150"/>
      <c r="AP963" s="149"/>
      <c r="AQ963" s="150"/>
    </row>
    <row r="964" spans="1:43">
      <c r="H964" s="81"/>
      <c r="I964" s="5"/>
      <c r="J964" s="5"/>
      <c r="K964" s="5"/>
      <c r="L964" s="81"/>
      <c r="M964" s="81"/>
      <c r="N964" s="81"/>
      <c r="O964" s="81"/>
      <c r="P964" s="81"/>
      <c r="Q964" s="81"/>
      <c r="R964" s="81"/>
      <c r="S964" s="81"/>
      <c r="T964" s="81"/>
      <c r="U964" s="81"/>
      <c r="V964" s="81"/>
      <c r="W964" s="81"/>
      <c r="X964" s="81"/>
      <c r="Y964" s="81"/>
      <c r="Z964" s="81"/>
      <c r="AA964" s="81"/>
      <c r="AB964" s="81"/>
      <c r="AC964" s="81"/>
      <c r="AD964" s="81"/>
      <c r="AE964" s="81"/>
      <c r="AF964" s="81"/>
      <c r="AG964" s="81"/>
      <c r="AH964" s="81"/>
      <c r="AI964" s="149"/>
      <c r="AJ964" s="150"/>
      <c r="AK964" s="150"/>
      <c r="AL964" s="150"/>
      <c r="AM964" s="149"/>
      <c r="AN964" s="150"/>
      <c r="AO964" s="150"/>
      <c r="AP964" s="149"/>
      <c r="AQ964" s="150"/>
    </row>
    <row r="965" spans="1:43">
      <c r="H965" s="81"/>
      <c r="I965" s="5"/>
      <c r="J965" s="5"/>
      <c r="K965" s="5"/>
      <c r="L965" s="81"/>
      <c r="M965" s="81"/>
      <c r="N965" s="81"/>
      <c r="O965" s="81"/>
      <c r="P965" s="81"/>
      <c r="Q965" s="81"/>
      <c r="R965" s="81"/>
      <c r="S965" s="81"/>
      <c r="T965" s="81"/>
      <c r="U965" s="81"/>
      <c r="V965" s="81"/>
      <c r="W965" s="81"/>
      <c r="X965" s="81"/>
      <c r="Y965" s="81"/>
      <c r="Z965" s="81"/>
      <c r="AA965" s="81"/>
      <c r="AB965" s="81"/>
      <c r="AC965" s="81"/>
      <c r="AD965" s="81"/>
      <c r="AE965" s="81"/>
      <c r="AF965" s="81"/>
      <c r="AG965" s="81"/>
      <c r="AH965" s="81"/>
      <c r="AI965" s="149"/>
      <c r="AJ965" s="150"/>
      <c r="AK965" s="150"/>
      <c r="AL965" s="150"/>
      <c r="AM965" s="149"/>
      <c r="AN965" s="150"/>
      <c r="AO965" s="150"/>
      <c r="AP965" s="149"/>
      <c r="AQ965" s="150"/>
    </row>
    <row r="966" spans="1:43">
      <c r="B966" s="89"/>
      <c r="C966" s="90"/>
      <c r="D966" s="3"/>
      <c r="E966" s="4"/>
      <c r="F966" s="4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81"/>
      <c r="AA966" s="81"/>
      <c r="AB966" s="81"/>
      <c r="AC966" s="81"/>
      <c r="AD966" s="81"/>
      <c r="AE966" s="81"/>
      <c r="AF966" s="81"/>
      <c r="AG966" s="81"/>
      <c r="AH966" s="81"/>
      <c r="AI966" s="149"/>
      <c r="AJ966" s="150"/>
      <c r="AK966" s="150"/>
      <c r="AL966" s="150"/>
      <c r="AM966" s="149"/>
      <c r="AN966" s="150"/>
      <c r="AO966" s="150"/>
      <c r="AP966" s="149"/>
      <c r="AQ966" s="150"/>
    </row>
    <row r="967" spans="1:43">
      <c r="B967" s="89"/>
      <c r="C967" s="90"/>
      <c r="D967" s="3"/>
      <c r="E967" s="4"/>
      <c r="F967" s="4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81"/>
      <c r="AA967" s="81"/>
      <c r="AB967" s="81"/>
      <c r="AC967" s="81"/>
      <c r="AD967" s="81"/>
      <c r="AE967" s="81"/>
      <c r="AF967" s="81"/>
      <c r="AG967" s="81"/>
      <c r="AH967" s="81"/>
      <c r="AI967" s="149"/>
      <c r="AJ967" s="150"/>
      <c r="AK967" s="150"/>
      <c r="AL967" s="150"/>
      <c r="AM967" s="149"/>
      <c r="AN967" s="150"/>
      <c r="AO967" s="150"/>
      <c r="AP967" s="149"/>
      <c r="AQ967" s="150"/>
    </row>
    <row r="968" spans="1:43">
      <c r="B968" s="89"/>
      <c r="C968" s="90"/>
      <c r="D968" s="3"/>
      <c r="E968" s="4"/>
      <c r="F968" s="4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81"/>
      <c r="AA968" s="81"/>
      <c r="AB968" s="81"/>
      <c r="AC968" s="81"/>
      <c r="AD968" s="81"/>
      <c r="AE968" s="81"/>
      <c r="AF968" s="81"/>
      <c r="AG968" s="81"/>
      <c r="AH968" s="81"/>
      <c r="AI968" s="149"/>
      <c r="AJ968" s="150"/>
      <c r="AK968" s="150"/>
      <c r="AL968" s="150"/>
      <c r="AM968" s="149"/>
      <c r="AN968" s="150"/>
      <c r="AO968" s="150"/>
      <c r="AP968" s="149"/>
      <c r="AQ968" s="150"/>
    </row>
    <row r="969" spans="1:43">
      <c r="B969" s="89"/>
      <c r="C969" s="90"/>
      <c r="D969" s="3"/>
      <c r="E969" s="4"/>
      <c r="F969" s="4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81"/>
      <c r="AA969" s="81"/>
      <c r="AB969" s="81"/>
      <c r="AC969" s="81"/>
      <c r="AD969" s="81"/>
      <c r="AE969" s="81"/>
      <c r="AF969" s="81"/>
      <c r="AG969" s="81"/>
      <c r="AH969" s="81"/>
      <c r="AI969" s="149"/>
      <c r="AJ969" s="150"/>
      <c r="AK969" s="150"/>
      <c r="AL969" s="150"/>
      <c r="AM969" s="149"/>
      <c r="AN969" s="150"/>
      <c r="AO969" s="150"/>
      <c r="AP969" s="149"/>
      <c r="AQ969" s="150"/>
    </row>
    <row r="970" spans="1:43">
      <c r="B970" s="89"/>
      <c r="C970" s="90"/>
      <c r="D970" s="3"/>
      <c r="E970" s="4"/>
      <c r="F970" s="4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81"/>
      <c r="AA970" s="81"/>
      <c r="AB970" s="81"/>
      <c r="AC970" s="81"/>
      <c r="AD970" s="81"/>
      <c r="AE970" s="81"/>
      <c r="AF970" s="81"/>
      <c r="AG970" s="81"/>
      <c r="AH970" s="81"/>
      <c r="AI970" s="149"/>
      <c r="AJ970" s="150"/>
      <c r="AK970" s="150"/>
      <c r="AL970" s="150"/>
      <c r="AM970" s="149"/>
      <c r="AN970" s="150"/>
      <c r="AO970" s="150"/>
      <c r="AP970" s="149"/>
      <c r="AQ970" s="150"/>
    </row>
    <row r="971" spans="1:43">
      <c r="B971" s="89"/>
      <c r="C971" s="90"/>
      <c r="D971" s="3"/>
      <c r="E971" s="4"/>
      <c r="F971" s="4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81"/>
      <c r="AA971" s="81"/>
      <c r="AB971" s="81"/>
      <c r="AC971" s="81"/>
      <c r="AD971" s="81"/>
      <c r="AE971" s="81"/>
      <c r="AF971" s="81"/>
      <c r="AG971" s="81"/>
      <c r="AH971" s="81"/>
      <c r="AI971" s="149"/>
      <c r="AJ971" s="150"/>
      <c r="AK971" s="150"/>
      <c r="AL971" s="150"/>
      <c r="AM971" s="149"/>
      <c r="AN971" s="150"/>
      <c r="AO971" s="150"/>
      <c r="AP971" s="149"/>
      <c r="AQ971" s="150"/>
    </row>
    <row r="972" spans="1:43">
      <c r="B972" s="89"/>
      <c r="C972" s="90"/>
      <c r="D972" s="3"/>
      <c r="E972" s="4"/>
      <c r="F972" s="4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81"/>
      <c r="AA972" s="81"/>
      <c r="AB972" s="81"/>
      <c r="AC972" s="81"/>
      <c r="AD972" s="81"/>
      <c r="AE972" s="81"/>
      <c r="AF972" s="81"/>
      <c r="AG972" s="81"/>
      <c r="AH972" s="81"/>
      <c r="AI972" s="149"/>
      <c r="AJ972" s="150"/>
      <c r="AK972" s="150"/>
      <c r="AL972" s="150"/>
      <c r="AM972" s="149"/>
      <c r="AN972" s="150"/>
      <c r="AO972" s="150"/>
      <c r="AP972" s="149"/>
      <c r="AQ972" s="150"/>
    </row>
    <row r="973" spans="1:43">
      <c r="B973" s="89"/>
      <c r="C973" s="90"/>
      <c r="D973" s="3"/>
      <c r="E973" s="4"/>
      <c r="F973" s="4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81"/>
      <c r="AA973" s="81"/>
      <c r="AB973" s="81"/>
      <c r="AC973" s="81"/>
      <c r="AD973" s="81"/>
      <c r="AE973" s="81"/>
      <c r="AF973" s="81"/>
      <c r="AG973" s="81"/>
      <c r="AH973" s="81"/>
      <c r="AI973" s="149"/>
      <c r="AJ973" s="150"/>
      <c r="AK973" s="150"/>
      <c r="AL973" s="150"/>
      <c r="AM973" s="149"/>
      <c r="AN973" s="150"/>
      <c r="AO973" s="150"/>
      <c r="AP973" s="149"/>
      <c r="AQ973" s="150"/>
    </row>
    <row r="974" spans="1:43">
      <c r="B974" s="89"/>
      <c r="C974" s="90"/>
      <c r="D974" s="3"/>
      <c r="E974" s="4"/>
      <c r="F974" s="4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81"/>
      <c r="AA974" s="81"/>
      <c r="AB974" s="81"/>
      <c r="AC974" s="81"/>
      <c r="AD974" s="81"/>
      <c r="AE974" s="81"/>
      <c r="AF974" s="81"/>
      <c r="AG974" s="81"/>
      <c r="AH974" s="81"/>
      <c r="AI974" s="149"/>
      <c r="AJ974" s="150"/>
      <c r="AK974" s="150"/>
      <c r="AL974" s="150"/>
      <c r="AM974" s="149"/>
      <c r="AN974" s="150"/>
      <c r="AO974" s="150"/>
      <c r="AP974" s="149"/>
      <c r="AQ974" s="150"/>
    </row>
    <row r="975" spans="1:43">
      <c r="B975" s="89"/>
      <c r="C975" s="90"/>
      <c r="D975" s="3"/>
      <c r="E975" s="4"/>
      <c r="F975" s="4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81"/>
      <c r="AA975" s="81"/>
      <c r="AB975" s="81"/>
      <c r="AC975" s="81"/>
      <c r="AD975" s="81"/>
      <c r="AE975" s="81"/>
      <c r="AF975" s="81"/>
      <c r="AG975" s="81"/>
      <c r="AH975" s="81"/>
      <c r="AI975" s="149"/>
      <c r="AJ975" s="150"/>
      <c r="AK975" s="150"/>
      <c r="AL975" s="150"/>
      <c r="AM975" s="149"/>
      <c r="AN975" s="150"/>
      <c r="AO975" s="150"/>
      <c r="AP975" s="149"/>
      <c r="AQ975" s="150"/>
    </row>
    <row r="976" spans="1:43">
      <c r="B976" s="89"/>
      <c r="C976" s="90"/>
      <c r="D976" s="3"/>
      <c r="E976" s="4"/>
      <c r="F976" s="4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81"/>
      <c r="AA976" s="81"/>
      <c r="AB976" s="81"/>
      <c r="AC976" s="81"/>
      <c r="AD976" s="81"/>
      <c r="AE976" s="81"/>
      <c r="AF976" s="81"/>
      <c r="AG976" s="81"/>
      <c r="AH976" s="81"/>
      <c r="AI976" s="149"/>
      <c r="AJ976" s="150"/>
      <c r="AK976" s="150"/>
      <c r="AL976" s="150"/>
      <c r="AM976" s="149"/>
      <c r="AN976" s="150"/>
      <c r="AO976" s="150"/>
      <c r="AP976" s="149"/>
      <c r="AQ976" s="150"/>
    </row>
    <row r="977" spans="2:43">
      <c r="B977" s="89"/>
      <c r="C977" s="90"/>
      <c r="D977" s="3"/>
      <c r="E977" s="4"/>
      <c r="F977" s="4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81"/>
      <c r="AA977" s="81"/>
      <c r="AB977" s="81"/>
      <c r="AC977" s="81"/>
      <c r="AD977" s="81"/>
      <c r="AE977" s="81"/>
      <c r="AF977" s="81"/>
      <c r="AG977" s="81"/>
      <c r="AH977" s="81"/>
      <c r="AI977" s="149"/>
      <c r="AJ977" s="150"/>
      <c r="AK977" s="150"/>
      <c r="AL977" s="150"/>
      <c r="AM977" s="149"/>
      <c r="AN977" s="150"/>
      <c r="AO977" s="150"/>
      <c r="AP977" s="149"/>
      <c r="AQ977" s="150"/>
    </row>
    <row r="978" spans="2:43">
      <c r="B978" s="89"/>
      <c r="C978" s="90"/>
      <c r="D978" s="3"/>
      <c r="E978" s="4"/>
      <c r="F978" s="4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81"/>
      <c r="AA978" s="81"/>
      <c r="AB978" s="81"/>
      <c r="AC978" s="81"/>
      <c r="AD978" s="81"/>
      <c r="AE978" s="81"/>
      <c r="AF978" s="81"/>
      <c r="AG978" s="81"/>
      <c r="AH978" s="81"/>
      <c r="AI978" s="149"/>
      <c r="AJ978" s="150"/>
      <c r="AK978" s="150"/>
      <c r="AL978" s="150"/>
      <c r="AM978" s="149"/>
      <c r="AN978" s="150"/>
      <c r="AO978" s="150"/>
      <c r="AP978" s="149"/>
      <c r="AQ978" s="150"/>
    </row>
    <row r="979" spans="2:43">
      <c r="B979" s="89"/>
      <c r="C979" s="90"/>
      <c r="D979" s="3"/>
      <c r="E979" s="4"/>
      <c r="F979" s="4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81"/>
      <c r="AA979" s="81"/>
      <c r="AB979" s="81"/>
      <c r="AC979" s="81"/>
      <c r="AD979" s="81"/>
      <c r="AE979" s="81"/>
      <c r="AF979" s="81"/>
      <c r="AG979" s="81"/>
      <c r="AH979" s="81"/>
      <c r="AI979" s="149"/>
      <c r="AJ979" s="150"/>
      <c r="AK979" s="150"/>
      <c r="AL979" s="150"/>
      <c r="AM979" s="149"/>
      <c r="AN979" s="150"/>
      <c r="AO979" s="150"/>
      <c r="AP979" s="149"/>
      <c r="AQ979" s="150"/>
    </row>
    <row r="980" spans="2:43">
      <c r="B980" s="89"/>
      <c r="C980" s="90"/>
      <c r="D980" s="3"/>
      <c r="E980" s="4"/>
      <c r="F980" s="4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81"/>
      <c r="AA980" s="81"/>
      <c r="AB980" s="81"/>
      <c r="AC980" s="81"/>
      <c r="AD980" s="81"/>
      <c r="AE980" s="81"/>
      <c r="AF980" s="81"/>
      <c r="AG980" s="81"/>
      <c r="AH980" s="81"/>
      <c r="AI980" s="149"/>
      <c r="AJ980" s="150"/>
      <c r="AK980" s="150"/>
      <c r="AL980" s="150"/>
      <c r="AM980" s="149"/>
      <c r="AN980" s="150"/>
      <c r="AO980" s="150"/>
      <c r="AP980" s="149"/>
      <c r="AQ980" s="150"/>
    </row>
    <row r="981" spans="2:43">
      <c r="B981" s="89"/>
      <c r="C981" s="90"/>
      <c r="D981" s="3"/>
      <c r="E981" s="4"/>
      <c r="F981" s="4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81"/>
      <c r="AA981" s="81"/>
      <c r="AB981" s="81"/>
      <c r="AC981" s="81"/>
      <c r="AD981" s="81"/>
      <c r="AE981" s="81"/>
      <c r="AF981" s="81"/>
      <c r="AG981" s="81"/>
      <c r="AH981" s="81"/>
      <c r="AI981" s="149"/>
      <c r="AJ981" s="150"/>
      <c r="AK981" s="150"/>
      <c r="AL981" s="150"/>
      <c r="AM981" s="149"/>
      <c r="AN981" s="150"/>
      <c r="AO981" s="150"/>
      <c r="AP981" s="149"/>
      <c r="AQ981" s="150"/>
    </row>
    <row r="982" spans="2:43">
      <c r="B982" s="89"/>
      <c r="C982" s="90"/>
      <c r="D982" s="3"/>
      <c r="E982" s="4"/>
      <c r="F982" s="4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81"/>
      <c r="AA982" s="81"/>
      <c r="AB982" s="81"/>
      <c r="AC982" s="81"/>
      <c r="AD982" s="81"/>
      <c r="AE982" s="81"/>
      <c r="AF982" s="81"/>
      <c r="AG982" s="81"/>
      <c r="AH982" s="81"/>
      <c r="AI982" s="149"/>
      <c r="AJ982" s="150"/>
      <c r="AK982" s="150"/>
      <c r="AL982" s="150"/>
      <c r="AM982" s="149"/>
      <c r="AN982" s="150"/>
      <c r="AO982" s="150"/>
      <c r="AP982" s="149"/>
      <c r="AQ982" s="150"/>
    </row>
    <row r="983" spans="2:43">
      <c r="B983" s="89"/>
      <c r="C983" s="90"/>
      <c r="D983" s="3"/>
      <c r="E983" s="4"/>
      <c r="F983" s="4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81"/>
      <c r="AA983" s="81"/>
      <c r="AB983" s="81"/>
      <c r="AC983" s="81"/>
      <c r="AD983" s="81"/>
      <c r="AE983" s="81"/>
      <c r="AF983" s="81"/>
      <c r="AG983" s="81"/>
      <c r="AH983" s="81"/>
      <c r="AI983" s="149"/>
      <c r="AJ983" s="150"/>
      <c r="AK983" s="150"/>
      <c r="AL983" s="150"/>
      <c r="AM983" s="149"/>
      <c r="AN983" s="150"/>
      <c r="AO983" s="150"/>
      <c r="AP983" s="149"/>
      <c r="AQ983" s="150"/>
    </row>
    <row r="984" spans="2:43">
      <c r="B984" s="89"/>
      <c r="C984" s="90"/>
      <c r="D984" s="3"/>
      <c r="E984" s="4"/>
      <c r="F984" s="4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81"/>
      <c r="AA984" s="81"/>
      <c r="AB984" s="81"/>
      <c r="AC984" s="81"/>
      <c r="AD984" s="81"/>
      <c r="AE984" s="81"/>
      <c r="AF984" s="81"/>
      <c r="AG984" s="81"/>
      <c r="AH984" s="81"/>
      <c r="AI984" s="149"/>
      <c r="AJ984" s="150"/>
      <c r="AK984" s="150"/>
      <c r="AL984" s="150"/>
      <c r="AM984" s="149"/>
      <c r="AN984" s="150"/>
      <c r="AO984" s="150"/>
      <c r="AP984" s="149"/>
      <c r="AQ984" s="150"/>
    </row>
    <row r="985" spans="2:43">
      <c r="B985" s="89"/>
      <c r="C985" s="90"/>
      <c r="D985" s="3"/>
      <c r="E985" s="4"/>
      <c r="F985" s="4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81"/>
      <c r="AA985" s="81"/>
      <c r="AB985" s="81"/>
      <c r="AC985" s="81"/>
      <c r="AD985" s="81"/>
      <c r="AE985" s="81"/>
      <c r="AF985" s="81"/>
      <c r="AG985" s="81"/>
      <c r="AH985" s="81"/>
      <c r="AI985" s="149"/>
      <c r="AJ985" s="150"/>
      <c r="AK985" s="150"/>
      <c r="AL985" s="150"/>
      <c r="AM985" s="149"/>
      <c r="AN985" s="150"/>
      <c r="AO985" s="150"/>
      <c r="AP985" s="149"/>
      <c r="AQ985" s="150"/>
    </row>
    <row r="986" spans="2:43">
      <c r="B986" s="89"/>
      <c r="C986" s="90"/>
      <c r="D986" s="3"/>
      <c r="E986" s="4"/>
      <c r="F986" s="4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81"/>
      <c r="AA986" s="81"/>
      <c r="AB986" s="81"/>
      <c r="AC986" s="81"/>
      <c r="AD986" s="81"/>
      <c r="AE986" s="81"/>
      <c r="AF986" s="81"/>
      <c r="AG986" s="81"/>
      <c r="AH986" s="81"/>
      <c r="AI986" s="149"/>
      <c r="AJ986" s="150"/>
      <c r="AK986" s="150"/>
      <c r="AL986" s="150"/>
      <c r="AM986" s="149"/>
      <c r="AN986" s="150"/>
      <c r="AO986" s="150"/>
      <c r="AP986" s="149"/>
      <c r="AQ986" s="150"/>
    </row>
    <row r="987" spans="2:43">
      <c r="B987" s="89"/>
      <c r="C987" s="90"/>
      <c r="D987" s="3"/>
      <c r="E987" s="4"/>
      <c r="F987" s="4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81"/>
      <c r="AA987" s="81"/>
      <c r="AB987" s="81"/>
      <c r="AC987" s="81"/>
      <c r="AD987" s="81"/>
      <c r="AE987" s="81"/>
      <c r="AF987" s="81"/>
      <c r="AG987" s="81"/>
      <c r="AH987" s="81"/>
      <c r="AI987" s="149"/>
      <c r="AJ987" s="150"/>
      <c r="AK987" s="150"/>
      <c r="AL987" s="150"/>
      <c r="AM987" s="149"/>
      <c r="AN987" s="150"/>
      <c r="AO987" s="150"/>
      <c r="AP987" s="149"/>
      <c r="AQ987" s="150"/>
    </row>
    <row r="988" spans="2:43">
      <c r="B988" s="89"/>
      <c r="C988" s="90"/>
      <c r="D988" s="3"/>
      <c r="E988" s="4"/>
      <c r="F988" s="4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81"/>
      <c r="AA988" s="81"/>
      <c r="AB988" s="81"/>
      <c r="AC988" s="81"/>
      <c r="AD988" s="81"/>
      <c r="AE988" s="81"/>
      <c r="AF988" s="81"/>
      <c r="AG988" s="81"/>
      <c r="AH988" s="81"/>
      <c r="AI988" s="149"/>
      <c r="AJ988" s="150"/>
      <c r="AK988" s="150"/>
      <c r="AL988" s="150"/>
      <c r="AM988" s="149"/>
      <c r="AN988" s="150"/>
      <c r="AO988" s="150"/>
      <c r="AP988" s="149"/>
      <c r="AQ988" s="150"/>
    </row>
    <row r="989" spans="2:43">
      <c r="B989" s="89"/>
      <c r="C989" s="90"/>
      <c r="D989" s="3"/>
      <c r="E989" s="4"/>
      <c r="F989" s="4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81"/>
      <c r="AA989" s="81"/>
      <c r="AB989" s="81"/>
      <c r="AC989" s="81"/>
      <c r="AD989" s="81"/>
      <c r="AE989" s="81"/>
      <c r="AF989" s="81"/>
      <c r="AG989" s="81"/>
      <c r="AH989" s="81"/>
      <c r="AI989" s="149"/>
      <c r="AJ989" s="150"/>
      <c r="AK989" s="150"/>
      <c r="AL989" s="150"/>
      <c r="AM989" s="149"/>
      <c r="AN989" s="150"/>
      <c r="AO989" s="150"/>
      <c r="AP989" s="149"/>
      <c r="AQ989" s="150"/>
    </row>
    <row r="990" spans="2:43">
      <c r="B990" s="89"/>
      <c r="C990" s="90"/>
      <c r="D990" s="3"/>
      <c r="E990" s="4"/>
      <c r="F990" s="4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81"/>
      <c r="AA990" s="81"/>
      <c r="AB990" s="81"/>
      <c r="AC990" s="81"/>
      <c r="AD990" s="81"/>
      <c r="AE990" s="81"/>
      <c r="AF990" s="81"/>
      <c r="AG990" s="81"/>
      <c r="AH990" s="81"/>
      <c r="AI990" s="149"/>
      <c r="AJ990" s="150"/>
      <c r="AK990" s="150"/>
      <c r="AL990" s="150"/>
      <c r="AM990" s="149"/>
      <c r="AN990" s="150"/>
      <c r="AO990" s="150"/>
      <c r="AP990" s="149"/>
      <c r="AQ990" s="150"/>
    </row>
    <row r="991" spans="2:43">
      <c r="B991" s="89"/>
      <c r="C991" s="90"/>
      <c r="D991" s="3"/>
      <c r="E991" s="4"/>
      <c r="F991" s="4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81"/>
      <c r="AA991" s="81"/>
      <c r="AB991" s="81"/>
      <c r="AC991" s="81"/>
      <c r="AD991" s="81"/>
      <c r="AE991" s="81"/>
      <c r="AF991" s="81"/>
      <c r="AG991" s="81"/>
      <c r="AH991" s="81"/>
      <c r="AI991" s="149"/>
      <c r="AJ991" s="150"/>
      <c r="AK991" s="150"/>
      <c r="AL991" s="150"/>
      <c r="AM991" s="149"/>
      <c r="AN991" s="150"/>
      <c r="AO991" s="150"/>
      <c r="AP991" s="149"/>
      <c r="AQ991" s="150"/>
    </row>
    <row r="992" spans="2:43">
      <c r="B992" s="89"/>
      <c r="C992" s="90"/>
      <c r="D992" s="3"/>
      <c r="E992" s="4"/>
      <c r="F992" s="4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81"/>
      <c r="AA992" s="81"/>
      <c r="AB992" s="81"/>
      <c r="AC992" s="81"/>
      <c r="AD992" s="81"/>
      <c r="AE992" s="81"/>
      <c r="AF992" s="81"/>
      <c r="AG992" s="81"/>
      <c r="AH992" s="81"/>
      <c r="AI992" s="149"/>
      <c r="AJ992" s="150"/>
      <c r="AK992" s="150"/>
      <c r="AL992" s="150"/>
      <c r="AM992" s="149"/>
      <c r="AN992" s="150"/>
      <c r="AO992" s="150"/>
      <c r="AP992" s="149"/>
      <c r="AQ992" s="150"/>
    </row>
    <row r="993" spans="2:43">
      <c r="B993" s="89"/>
      <c r="C993" s="90"/>
      <c r="D993" s="3"/>
      <c r="E993" s="4"/>
      <c r="F993" s="4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81"/>
      <c r="AA993" s="81"/>
      <c r="AB993" s="81"/>
      <c r="AC993" s="81"/>
      <c r="AD993" s="81"/>
      <c r="AE993" s="81"/>
      <c r="AF993" s="81"/>
      <c r="AG993" s="81"/>
      <c r="AH993" s="81"/>
      <c r="AI993" s="149"/>
      <c r="AJ993" s="150"/>
      <c r="AK993" s="150"/>
      <c r="AL993" s="150"/>
      <c r="AM993" s="149"/>
      <c r="AN993" s="150"/>
      <c r="AO993" s="150"/>
      <c r="AP993" s="149"/>
      <c r="AQ993" s="150"/>
    </row>
    <row r="994" spans="2:43">
      <c r="B994" s="89"/>
      <c r="C994" s="90"/>
      <c r="D994" s="3"/>
      <c r="E994" s="4"/>
      <c r="F994" s="4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81"/>
      <c r="AA994" s="81"/>
      <c r="AB994" s="81"/>
      <c r="AC994" s="81"/>
      <c r="AD994" s="81"/>
      <c r="AE994" s="81"/>
      <c r="AF994" s="81"/>
      <c r="AG994" s="81"/>
      <c r="AH994" s="81"/>
      <c r="AI994" s="149"/>
      <c r="AJ994" s="150"/>
      <c r="AK994" s="150"/>
      <c r="AL994" s="150"/>
      <c r="AM994" s="149"/>
      <c r="AN994" s="150"/>
      <c r="AO994" s="150"/>
      <c r="AP994" s="149"/>
      <c r="AQ994" s="150"/>
    </row>
    <row r="995" spans="2:43">
      <c r="H995" s="81"/>
      <c r="I995" s="85"/>
      <c r="J995" s="81"/>
      <c r="K995" s="85"/>
      <c r="L995" s="81"/>
      <c r="M995" s="81"/>
      <c r="N995" s="81"/>
      <c r="O995" s="81"/>
      <c r="P995" s="81"/>
      <c r="Q995" s="81"/>
      <c r="R995" s="81"/>
      <c r="S995" s="81"/>
      <c r="T995" s="81"/>
      <c r="U995" s="81"/>
      <c r="V995" s="81"/>
      <c r="W995" s="81"/>
      <c r="X995" s="81"/>
      <c r="Y995" s="81"/>
      <c r="Z995" s="81"/>
      <c r="AA995" s="81"/>
      <c r="AB995" s="81"/>
      <c r="AC995" s="81"/>
      <c r="AD995" s="81"/>
      <c r="AE995" s="81"/>
      <c r="AF995" s="81"/>
      <c r="AG995" s="81"/>
      <c r="AH995" s="81"/>
      <c r="AI995" s="149"/>
      <c r="AJ995" s="150"/>
      <c r="AK995" s="150"/>
      <c r="AL995" s="150"/>
      <c r="AM995" s="149"/>
      <c r="AN995" s="150"/>
      <c r="AO995" s="150"/>
      <c r="AP995" s="149"/>
      <c r="AQ995" s="150"/>
    </row>
    <row r="996" spans="2:43">
      <c r="H996" s="81"/>
      <c r="I996" s="85"/>
      <c r="J996" s="81"/>
      <c r="K996" s="85"/>
      <c r="L996" s="81"/>
      <c r="M996" s="81"/>
      <c r="N996" s="81"/>
      <c r="O996" s="81"/>
      <c r="P996" s="81"/>
      <c r="Q996" s="81"/>
      <c r="R996" s="81"/>
      <c r="S996" s="81"/>
      <c r="T996" s="81"/>
      <c r="U996" s="81"/>
      <c r="V996" s="81"/>
      <c r="W996" s="81"/>
      <c r="X996" s="81"/>
      <c r="Y996" s="81"/>
      <c r="Z996" s="81"/>
      <c r="AA996" s="81"/>
      <c r="AB996" s="81"/>
      <c r="AC996" s="81"/>
      <c r="AD996" s="81"/>
      <c r="AE996" s="81"/>
      <c r="AF996" s="81"/>
      <c r="AG996" s="81"/>
      <c r="AH996" s="81"/>
      <c r="AI996" s="149"/>
      <c r="AJ996" s="150"/>
      <c r="AK996" s="150"/>
      <c r="AL996" s="150"/>
      <c r="AM996" s="149"/>
      <c r="AN996" s="150"/>
      <c r="AO996" s="150"/>
      <c r="AP996" s="149"/>
      <c r="AQ996" s="150"/>
    </row>
    <row r="997" spans="2:43">
      <c r="H997" s="81"/>
      <c r="I997" s="85"/>
      <c r="J997" s="81"/>
      <c r="K997" s="85"/>
      <c r="L997" s="81"/>
      <c r="M997" s="81"/>
      <c r="N997" s="81"/>
      <c r="O997" s="81"/>
      <c r="P997" s="81"/>
      <c r="Q997" s="81"/>
      <c r="R997" s="81"/>
      <c r="S997" s="81"/>
      <c r="T997" s="81"/>
      <c r="U997" s="81"/>
      <c r="V997" s="81"/>
      <c r="W997" s="81"/>
      <c r="X997" s="81"/>
      <c r="Y997" s="81"/>
      <c r="Z997" s="81"/>
      <c r="AA997" s="81"/>
      <c r="AB997" s="81"/>
      <c r="AC997" s="81"/>
      <c r="AD997" s="81"/>
      <c r="AE997" s="81"/>
      <c r="AF997" s="81"/>
      <c r="AG997" s="81"/>
      <c r="AH997" s="81"/>
      <c r="AI997" s="149"/>
      <c r="AJ997" s="150"/>
      <c r="AK997" s="150"/>
      <c r="AL997" s="150"/>
      <c r="AM997" s="149"/>
      <c r="AN997" s="150"/>
      <c r="AO997" s="150"/>
      <c r="AP997" s="149"/>
      <c r="AQ997" s="150"/>
    </row>
    <row r="998" spans="2:43">
      <c r="H998" s="81"/>
      <c r="I998" s="85"/>
      <c r="J998" s="81"/>
      <c r="K998" s="85"/>
      <c r="L998" s="81"/>
      <c r="M998" s="81"/>
      <c r="N998" s="81"/>
      <c r="O998" s="81"/>
      <c r="P998" s="81"/>
      <c r="Q998" s="81"/>
      <c r="R998" s="81"/>
      <c r="S998" s="81"/>
      <c r="T998" s="81"/>
      <c r="U998" s="81"/>
      <c r="V998" s="81"/>
      <c r="W998" s="81"/>
      <c r="X998" s="81"/>
      <c r="Y998" s="81"/>
      <c r="Z998" s="81"/>
      <c r="AA998" s="81"/>
      <c r="AB998" s="81"/>
      <c r="AC998" s="81"/>
      <c r="AD998" s="81"/>
      <c r="AE998" s="81"/>
      <c r="AF998" s="81"/>
      <c r="AG998" s="81"/>
      <c r="AH998" s="81"/>
      <c r="AI998" s="149"/>
      <c r="AJ998" s="150"/>
      <c r="AK998" s="150"/>
      <c r="AL998" s="150"/>
      <c r="AM998" s="149"/>
      <c r="AN998" s="150"/>
      <c r="AO998" s="150"/>
      <c r="AP998" s="149"/>
      <c r="AQ998" s="150"/>
    </row>
    <row r="999" spans="2:43">
      <c r="H999" s="81"/>
      <c r="I999" s="85"/>
      <c r="J999" s="81"/>
      <c r="K999" s="85"/>
      <c r="L999" s="81"/>
      <c r="M999" s="81"/>
      <c r="N999" s="81"/>
      <c r="O999" s="81"/>
      <c r="P999" s="81"/>
      <c r="Q999" s="81"/>
      <c r="R999" s="81"/>
      <c r="S999" s="81"/>
      <c r="T999" s="81"/>
      <c r="U999" s="81"/>
      <c r="V999" s="81"/>
      <c r="W999" s="81"/>
      <c r="X999" s="81"/>
      <c r="Y999" s="81"/>
      <c r="Z999" s="81"/>
      <c r="AA999" s="81"/>
      <c r="AB999" s="81"/>
      <c r="AC999" s="81"/>
      <c r="AD999" s="81"/>
      <c r="AE999" s="81"/>
      <c r="AF999" s="81"/>
      <c r="AG999" s="81"/>
      <c r="AH999" s="81"/>
      <c r="AI999" s="149"/>
      <c r="AJ999" s="150"/>
      <c r="AK999" s="150"/>
      <c r="AL999" s="150"/>
      <c r="AM999" s="149"/>
      <c r="AN999" s="150"/>
      <c r="AO999" s="150"/>
      <c r="AP999" s="149"/>
      <c r="AQ999" s="150"/>
    </row>
    <row r="1000" spans="2:43">
      <c r="H1000" s="81"/>
      <c r="I1000" s="85"/>
      <c r="J1000" s="81"/>
      <c r="K1000" s="85"/>
      <c r="L1000" s="81"/>
      <c r="M1000" s="81"/>
      <c r="N1000" s="81"/>
      <c r="O1000" s="81"/>
      <c r="P1000" s="81"/>
      <c r="Q1000" s="81"/>
      <c r="R1000" s="81"/>
      <c r="S1000" s="81"/>
      <c r="T1000" s="81"/>
      <c r="U1000" s="81"/>
      <c r="V1000" s="81"/>
      <c r="W1000" s="81"/>
      <c r="X1000" s="81"/>
      <c r="Y1000" s="81"/>
      <c r="Z1000" s="81"/>
      <c r="AA1000" s="81"/>
      <c r="AB1000" s="81"/>
      <c r="AC1000" s="81"/>
      <c r="AD1000" s="81"/>
      <c r="AE1000" s="81"/>
      <c r="AF1000" s="81"/>
      <c r="AG1000" s="81"/>
      <c r="AH1000" s="81"/>
      <c r="AI1000" s="151"/>
      <c r="AJ1000" s="152"/>
      <c r="AK1000" s="152"/>
      <c r="AL1000" s="152"/>
      <c r="AM1000" s="151"/>
      <c r="AN1000" s="152"/>
      <c r="AO1000" s="152"/>
      <c r="AP1000" s="151"/>
      <c r="AQ1000" s="152"/>
    </row>
    <row r="1001" spans="2:43">
      <c r="H1001" s="81"/>
      <c r="I1001" s="85"/>
      <c r="J1001" s="81"/>
      <c r="K1001" s="85"/>
      <c r="L1001" s="81"/>
      <c r="M1001" s="81"/>
      <c r="N1001" s="81"/>
      <c r="O1001" s="81"/>
      <c r="P1001" s="81"/>
      <c r="Q1001" s="81"/>
      <c r="R1001" s="81"/>
      <c r="S1001" s="81"/>
      <c r="T1001" s="81"/>
      <c r="U1001" s="81"/>
      <c r="V1001" s="81"/>
      <c r="W1001" s="81"/>
      <c r="X1001" s="81"/>
      <c r="Y1001" s="81"/>
      <c r="Z1001" s="81"/>
      <c r="AA1001" s="81"/>
      <c r="AB1001" s="81"/>
      <c r="AC1001" s="81"/>
      <c r="AD1001" s="81"/>
      <c r="AE1001" s="81"/>
      <c r="AF1001" s="81"/>
      <c r="AG1001" s="81"/>
      <c r="AH1001" s="81"/>
      <c r="AI1001" s="151"/>
      <c r="AJ1001" s="152"/>
      <c r="AK1001" s="152"/>
      <c r="AL1001" s="152"/>
      <c r="AM1001" s="151"/>
      <c r="AN1001" s="152"/>
      <c r="AO1001" s="152"/>
      <c r="AP1001" s="151"/>
      <c r="AQ1001" s="152"/>
    </row>
    <row r="1002" spans="2:43">
      <c r="H1002" s="81"/>
      <c r="I1002" s="85"/>
      <c r="J1002" s="81"/>
      <c r="K1002" s="85"/>
      <c r="L1002" s="81"/>
      <c r="M1002" s="81"/>
      <c r="N1002" s="81"/>
      <c r="O1002" s="81"/>
      <c r="P1002" s="81"/>
      <c r="Q1002" s="81"/>
      <c r="R1002" s="81"/>
      <c r="S1002" s="81"/>
      <c r="T1002" s="81"/>
      <c r="U1002" s="81"/>
      <c r="V1002" s="81"/>
      <c r="W1002" s="81"/>
      <c r="X1002" s="81"/>
      <c r="Y1002" s="81"/>
      <c r="Z1002" s="81"/>
      <c r="AA1002" s="81"/>
      <c r="AB1002" s="81"/>
      <c r="AC1002" s="81"/>
      <c r="AD1002" s="81"/>
      <c r="AE1002" s="81"/>
      <c r="AF1002" s="81"/>
      <c r="AG1002" s="81"/>
      <c r="AH1002" s="81"/>
      <c r="AI1002" s="151"/>
      <c r="AJ1002" s="152"/>
      <c r="AK1002" s="152"/>
      <c r="AL1002" s="152"/>
      <c r="AM1002" s="151"/>
      <c r="AN1002" s="152"/>
      <c r="AO1002" s="152"/>
      <c r="AP1002" s="151"/>
      <c r="AQ1002" s="152"/>
    </row>
  </sheetData>
  <mergeCells count="1059">
    <mergeCell ref="B2:K5"/>
    <mergeCell ref="AJ2:AP2"/>
    <mergeCell ref="AJ3:AP3"/>
    <mergeCell ref="AJ4:AP4"/>
    <mergeCell ref="AJ5:AP5"/>
    <mergeCell ref="AJ6:AN6"/>
    <mergeCell ref="AF7:AG7"/>
    <mergeCell ref="AI7:AJ7"/>
    <mergeCell ref="AK7:AL7"/>
    <mergeCell ref="AM7:AN7"/>
    <mergeCell ref="AP7:AQ7"/>
    <mergeCell ref="A12:A13"/>
    <mergeCell ref="B12:B13"/>
    <mergeCell ref="C12:C13"/>
    <mergeCell ref="O7:P7"/>
    <mergeCell ref="R7:S7"/>
    <mergeCell ref="U7:V7"/>
    <mergeCell ref="X7:Y7"/>
    <mergeCell ref="AA7:AB7"/>
    <mergeCell ref="AC7:AD7"/>
    <mergeCell ref="G7:G8"/>
    <mergeCell ref="H7:H8"/>
    <mergeCell ref="I7:I8"/>
    <mergeCell ref="J7:J8"/>
    <mergeCell ref="K7:K8"/>
    <mergeCell ref="L7:M7"/>
    <mergeCell ref="A7:A8"/>
    <mergeCell ref="B7:B8"/>
    <mergeCell ref="C7:C8"/>
    <mergeCell ref="D7:D8"/>
    <mergeCell ref="E7:E8"/>
    <mergeCell ref="F7:F8"/>
    <mergeCell ref="A58:A59"/>
    <mergeCell ref="B58:B59"/>
    <mergeCell ref="C58:C59"/>
    <mergeCell ref="A77:A78"/>
    <mergeCell ref="B77:B78"/>
    <mergeCell ref="C77:C78"/>
    <mergeCell ref="A18:A19"/>
    <mergeCell ref="B18:B19"/>
    <mergeCell ref="C18:C19"/>
    <mergeCell ref="A22:A23"/>
    <mergeCell ref="B22:B23"/>
    <mergeCell ref="C22:C23"/>
    <mergeCell ref="A14:A15"/>
    <mergeCell ref="B14:B15"/>
    <mergeCell ref="C14:C15"/>
    <mergeCell ref="A16:A17"/>
    <mergeCell ref="B16:B17"/>
    <mergeCell ref="C16:C17"/>
    <mergeCell ref="A90:A91"/>
    <mergeCell ref="B90:B91"/>
    <mergeCell ref="C90:C91"/>
    <mergeCell ref="A93:A94"/>
    <mergeCell ref="B93:B94"/>
    <mergeCell ref="C93:C94"/>
    <mergeCell ref="A86:A87"/>
    <mergeCell ref="B86:B87"/>
    <mergeCell ref="C86:C87"/>
    <mergeCell ref="A88:A89"/>
    <mergeCell ref="B88:B89"/>
    <mergeCell ref="C88:C89"/>
    <mergeCell ref="A80:A81"/>
    <mergeCell ref="B80:B81"/>
    <mergeCell ref="C80:C81"/>
    <mergeCell ref="A82:A83"/>
    <mergeCell ref="B82:B83"/>
    <mergeCell ref="C82:C83"/>
    <mergeCell ref="A106:A107"/>
    <mergeCell ref="B106:B107"/>
    <mergeCell ref="C106:C107"/>
    <mergeCell ref="A109:A110"/>
    <mergeCell ref="B109:B110"/>
    <mergeCell ref="C109:C110"/>
    <mergeCell ref="A101:A102"/>
    <mergeCell ref="B101:B102"/>
    <mergeCell ref="C101:C102"/>
    <mergeCell ref="A103:A104"/>
    <mergeCell ref="B103:B104"/>
    <mergeCell ref="C103:C104"/>
    <mergeCell ref="A95:A96"/>
    <mergeCell ref="B95:B96"/>
    <mergeCell ref="C95:C96"/>
    <mergeCell ref="AI95:AI96"/>
    <mergeCell ref="AJ95:AJ96"/>
    <mergeCell ref="A98:A99"/>
    <mergeCell ref="B98:B99"/>
    <mergeCell ref="C98:C99"/>
    <mergeCell ref="A122:A123"/>
    <mergeCell ref="B122:B123"/>
    <mergeCell ref="C122:C123"/>
    <mergeCell ref="A124:A125"/>
    <mergeCell ref="B124:B125"/>
    <mergeCell ref="C124:C125"/>
    <mergeCell ref="A117:A118"/>
    <mergeCell ref="B117:B118"/>
    <mergeCell ref="C117:C118"/>
    <mergeCell ref="A119:A120"/>
    <mergeCell ref="B119:B120"/>
    <mergeCell ref="C119:C120"/>
    <mergeCell ref="A112:A113"/>
    <mergeCell ref="B112:B113"/>
    <mergeCell ref="C112:C113"/>
    <mergeCell ref="A115:A116"/>
    <mergeCell ref="B115:B116"/>
    <mergeCell ref="C115:C116"/>
    <mergeCell ref="A137:A138"/>
    <mergeCell ref="B137:B138"/>
    <mergeCell ref="C137:C138"/>
    <mergeCell ref="A140:A141"/>
    <mergeCell ref="B140:B141"/>
    <mergeCell ref="C140:C141"/>
    <mergeCell ref="A131:A132"/>
    <mergeCell ref="B131:B132"/>
    <mergeCell ref="C131:C132"/>
    <mergeCell ref="A134:A135"/>
    <mergeCell ref="B134:B135"/>
    <mergeCell ref="C134:C135"/>
    <mergeCell ref="A127:A128"/>
    <mergeCell ref="B127:B128"/>
    <mergeCell ref="C127:C128"/>
    <mergeCell ref="A129:A130"/>
    <mergeCell ref="B129:B130"/>
    <mergeCell ref="C129:C130"/>
    <mergeCell ref="A152:A153"/>
    <mergeCell ref="B152:B153"/>
    <mergeCell ref="C152:C153"/>
    <mergeCell ref="A154:A155"/>
    <mergeCell ref="B154:B155"/>
    <mergeCell ref="C154:C155"/>
    <mergeCell ref="A148:A149"/>
    <mergeCell ref="B148:B149"/>
    <mergeCell ref="C148:C149"/>
    <mergeCell ref="A150:A151"/>
    <mergeCell ref="B150:B151"/>
    <mergeCell ref="C150:C151"/>
    <mergeCell ref="A143:A144"/>
    <mergeCell ref="B143:B144"/>
    <mergeCell ref="C143:C144"/>
    <mergeCell ref="A145:A146"/>
    <mergeCell ref="B145:B146"/>
    <mergeCell ref="C145:C146"/>
    <mergeCell ref="A170:A171"/>
    <mergeCell ref="B170:B171"/>
    <mergeCell ref="C170:C171"/>
    <mergeCell ref="A172:A173"/>
    <mergeCell ref="B172:B173"/>
    <mergeCell ref="C172:C173"/>
    <mergeCell ref="A165:A166"/>
    <mergeCell ref="B165:B166"/>
    <mergeCell ref="C165:C166"/>
    <mergeCell ref="A167:A168"/>
    <mergeCell ref="B167:B168"/>
    <mergeCell ref="C167:C168"/>
    <mergeCell ref="A160:A161"/>
    <mergeCell ref="B160:B161"/>
    <mergeCell ref="C160:C161"/>
    <mergeCell ref="A163:A164"/>
    <mergeCell ref="B163:B164"/>
    <mergeCell ref="C163:C164"/>
    <mergeCell ref="A183:A184"/>
    <mergeCell ref="B183:B184"/>
    <mergeCell ref="C183:C184"/>
    <mergeCell ref="A185:A186"/>
    <mergeCell ref="B185:B186"/>
    <mergeCell ref="C185:C186"/>
    <mergeCell ref="A178:A179"/>
    <mergeCell ref="B178:B179"/>
    <mergeCell ref="C178:C179"/>
    <mergeCell ref="A180:A181"/>
    <mergeCell ref="B180:B181"/>
    <mergeCell ref="C180:C181"/>
    <mergeCell ref="A174:A175"/>
    <mergeCell ref="B174:B175"/>
    <mergeCell ref="C174:C175"/>
    <mergeCell ref="A176:A177"/>
    <mergeCell ref="B176:B177"/>
    <mergeCell ref="C176:C177"/>
    <mergeCell ref="A199:A200"/>
    <mergeCell ref="B199:B200"/>
    <mergeCell ref="C199:C200"/>
    <mergeCell ref="A202:A203"/>
    <mergeCell ref="B202:B203"/>
    <mergeCell ref="C202:C203"/>
    <mergeCell ref="A194:A195"/>
    <mergeCell ref="B194:B195"/>
    <mergeCell ref="C194:C195"/>
    <mergeCell ref="A197:A198"/>
    <mergeCell ref="B197:B198"/>
    <mergeCell ref="C197:C198"/>
    <mergeCell ref="A188:A189"/>
    <mergeCell ref="B188:B189"/>
    <mergeCell ref="C188:C189"/>
    <mergeCell ref="A192:A193"/>
    <mergeCell ref="B192:B193"/>
    <mergeCell ref="C192:C193"/>
    <mergeCell ref="A222:A223"/>
    <mergeCell ref="B222:B223"/>
    <mergeCell ref="C222:C223"/>
    <mergeCell ref="A225:A226"/>
    <mergeCell ref="B225:B226"/>
    <mergeCell ref="C225:C226"/>
    <mergeCell ref="A216:A217"/>
    <mergeCell ref="B216:B217"/>
    <mergeCell ref="C216:C217"/>
    <mergeCell ref="A219:A220"/>
    <mergeCell ref="B219:B220"/>
    <mergeCell ref="C219:C220"/>
    <mergeCell ref="A211:A212"/>
    <mergeCell ref="B211:B212"/>
    <mergeCell ref="C211:C212"/>
    <mergeCell ref="A213:A214"/>
    <mergeCell ref="B213:B214"/>
    <mergeCell ref="C213:C214"/>
    <mergeCell ref="A237:A238"/>
    <mergeCell ref="B237:B238"/>
    <mergeCell ref="C237:C238"/>
    <mergeCell ref="A240:A241"/>
    <mergeCell ref="B240:B241"/>
    <mergeCell ref="C240:C241"/>
    <mergeCell ref="A232:A233"/>
    <mergeCell ref="B232:B233"/>
    <mergeCell ref="C232:C233"/>
    <mergeCell ref="A234:A235"/>
    <mergeCell ref="B234:B235"/>
    <mergeCell ref="C234:C235"/>
    <mergeCell ref="A227:A228"/>
    <mergeCell ref="B227:B228"/>
    <mergeCell ref="C227:C228"/>
    <mergeCell ref="A229:A230"/>
    <mergeCell ref="B229:B230"/>
    <mergeCell ref="C229:C230"/>
    <mergeCell ref="A254:A255"/>
    <mergeCell ref="B254:B255"/>
    <mergeCell ref="C254:C255"/>
    <mergeCell ref="A256:A257"/>
    <mergeCell ref="B256:B257"/>
    <mergeCell ref="C256:C257"/>
    <mergeCell ref="A249:A250"/>
    <mergeCell ref="B249:B250"/>
    <mergeCell ref="C249:C250"/>
    <mergeCell ref="A252:A253"/>
    <mergeCell ref="B252:B253"/>
    <mergeCell ref="C252:C253"/>
    <mergeCell ref="A243:A244"/>
    <mergeCell ref="B243:B244"/>
    <mergeCell ref="C243:C244"/>
    <mergeCell ref="A246:A247"/>
    <mergeCell ref="B246:B247"/>
    <mergeCell ref="C246:C247"/>
    <mergeCell ref="A268:A269"/>
    <mergeCell ref="B268:B269"/>
    <mergeCell ref="C268:C269"/>
    <mergeCell ref="A271:A272"/>
    <mergeCell ref="B271:B272"/>
    <mergeCell ref="C271:C272"/>
    <mergeCell ref="A263:A264"/>
    <mergeCell ref="B263:B264"/>
    <mergeCell ref="C263:C264"/>
    <mergeCell ref="A266:A267"/>
    <mergeCell ref="B266:B267"/>
    <mergeCell ref="C266:C267"/>
    <mergeCell ref="A258:A259"/>
    <mergeCell ref="B258:B259"/>
    <mergeCell ref="C258:C259"/>
    <mergeCell ref="A260:A261"/>
    <mergeCell ref="B260:B261"/>
    <mergeCell ref="C260:C261"/>
    <mergeCell ref="A284:A285"/>
    <mergeCell ref="B284:B285"/>
    <mergeCell ref="C284:C285"/>
    <mergeCell ref="A286:A287"/>
    <mergeCell ref="B286:B287"/>
    <mergeCell ref="C286:C287"/>
    <mergeCell ref="A279:A280"/>
    <mergeCell ref="B279:B280"/>
    <mergeCell ref="C279:C280"/>
    <mergeCell ref="A282:A283"/>
    <mergeCell ref="B282:B283"/>
    <mergeCell ref="C282:C283"/>
    <mergeCell ref="A274:A275"/>
    <mergeCell ref="B274:B275"/>
    <mergeCell ref="C274:C275"/>
    <mergeCell ref="A276:A277"/>
    <mergeCell ref="B276:B277"/>
    <mergeCell ref="C276:C277"/>
    <mergeCell ref="A297:A298"/>
    <mergeCell ref="B297:B298"/>
    <mergeCell ref="C297:C298"/>
    <mergeCell ref="A299:A300"/>
    <mergeCell ref="B299:B300"/>
    <mergeCell ref="C299:C300"/>
    <mergeCell ref="A293:A294"/>
    <mergeCell ref="B293:B294"/>
    <mergeCell ref="C293:C294"/>
    <mergeCell ref="A295:A296"/>
    <mergeCell ref="B295:B296"/>
    <mergeCell ref="C295:C296"/>
    <mergeCell ref="A288:A289"/>
    <mergeCell ref="B288:B289"/>
    <mergeCell ref="C288:C289"/>
    <mergeCell ref="A290:A291"/>
    <mergeCell ref="B290:B291"/>
    <mergeCell ref="C290:C291"/>
    <mergeCell ref="A316:A317"/>
    <mergeCell ref="B316:B317"/>
    <mergeCell ref="C316:C317"/>
    <mergeCell ref="A318:A319"/>
    <mergeCell ref="B318:B319"/>
    <mergeCell ref="C318:C319"/>
    <mergeCell ref="A312:A313"/>
    <mergeCell ref="B312:B313"/>
    <mergeCell ref="C312:C313"/>
    <mergeCell ref="A314:A315"/>
    <mergeCell ref="B314:B315"/>
    <mergeCell ref="C314:C315"/>
    <mergeCell ref="A301:A302"/>
    <mergeCell ref="B301:B302"/>
    <mergeCell ref="C301:C302"/>
    <mergeCell ref="A310:A311"/>
    <mergeCell ref="B310:B311"/>
    <mergeCell ref="C310:C311"/>
    <mergeCell ref="A329:A330"/>
    <mergeCell ref="B329:B330"/>
    <mergeCell ref="C329:C330"/>
    <mergeCell ref="A332:A333"/>
    <mergeCell ref="B332:B333"/>
    <mergeCell ref="C332:C333"/>
    <mergeCell ref="A325:A326"/>
    <mergeCell ref="B325:B326"/>
    <mergeCell ref="C325:C326"/>
    <mergeCell ref="A327:A328"/>
    <mergeCell ref="B327:B328"/>
    <mergeCell ref="C327:C328"/>
    <mergeCell ref="A320:A321"/>
    <mergeCell ref="B320:B321"/>
    <mergeCell ref="C320:C321"/>
    <mergeCell ref="A322:A323"/>
    <mergeCell ref="B322:B323"/>
    <mergeCell ref="C322:C323"/>
    <mergeCell ref="A352:A353"/>
    <mergeCell ref="B352:B353"/>
    <mergeCell ref="C352:C353"/>
    <mergeCell ref="A354:A355"/>
    <mergeCell ref="B354:B355"/>
    <mergeCell ref="C354:C355"/>
    <mergeCell ref="A347:A348"/>
    <mergeCell ref="B347:B348"/>
    <mergeCell ref="C347:C348"/>
    <mergeCell ref="A350:A351"/>
    <mergeCell ref="B350:B351"/>
    <mergeCell ref="C350:C351"/>
    <mergeCell ref="A335:A336"/>
    <mergeCell ref="B335:B336"/>
    <mergeCell ref="C335:C336"/>
    <mergeCell ref="A337:A338"/>
    <mergeCell ref="B337:B338"/>
    <mergeCell ref="C337:C338"/>
    <mergeCell ref="A366:A367"/>
    <mergeCell ref="B366:B367"/>
    <mergeCell ref="C366:C367"/>
    <mergeCell ref="A368:A369"/>
    <mergeCell ref="B368:B369"/>
    <mergeCell ref="C368:C369"/>
    <mergeCell ref="A361:A362"/>
    <mergeCell ref="B361:B362"/>
    <mergeCell ref="C361:C362"/>
    <mergeCell ref="A363:A364"/>
    <mergeCell ref="B363:B364"/>
    <mergeCell ref="C363:C364"/>
    <mergeCell ref="A356:A357"/>
    <mergeCell ref="B356:B357"/>
    <mergeCell ref="C356:C357"/>
    <mergeCell ref="A359:A360"/>
    <mergeCell ref="B359:B360"/>
    <mergeCell ref="C359:C360"/>
    <mergeCell ref="A385:A386"/>
    <mergeCell ref="B385:B386"/>
    <mergeCell ref="C385:C386"/>
    <mergeCell ref="A388:A389"/>
    <mergeCell ref="B388:B389"/>
    <mergeCell ref="C388:C389"/>
    <mergeCell ref="A376:A377"/>
    <mergeCell ref="B376:B377"/>
    <mergeCell ref="C376:C377"/>
    <mergeCell ref="A380:A381"/>
    <mergeCell ref="B380:B381"/>
    <mergeCell ref="C380:C381"/>
    <mergeCell ref="A370:A371"/>
    <mergeCell ref="B370:B371"/>
    <mergeCell ref="C370:C371"/>
    <mergeCell ref="A374:A375"/>
    <mergeCell ref="B374:B375"/>
    <mergeCell ref="C374:C375"/>
    <mergeCell ref="A401:A402"/>
    <mergeCell ref="B401:B402"/>
    <mergeCell ref="C401:C402"/>
    <mergeCell ref="A403:A404"/>
    <mergeCell ref="B403:B404"/>
    <mergeCell ref="C403:C404"/>
    <mergeCell ref="A396:A397"/>
    <mergeCell ref="B396:B397"/>
    <mergeCell ref="C396:C397"/>
    <mergeCell ref="A399:A400"/>
    <mergeCell ref="B399:B400"/>
    <mergeCell ref="C399:C400"/>
    <mergeCell ref="A391:A392"/>
    <mergeCell ref="B391:B392"/>
    <mergeCell ref="C391:C392"/>
    <mergeCell ref="A394:A395"/>
    <mergeCell ref="B394:B395"/>
    <mergeCell ref="C394:C395"/>
    <mergeCell ref="A414:A415"/>
    <mergeCell ref="B414:B415"/>
    <mergeCell ref="C414:C415"/>
    <mergeCell ref="A416:A417"/>
    <mergeCell ref="B416:B417"/>
    <mergeCell ref="C416:C417"/>
    <mergeCell ref="A410:A411"/>
    <mergeCell ref="B410:B411"/>
    <mergeCell ref="C410:C411"/>
    <mergeCell ref="A412:A413"/>
    <mergeCell ref="B412:B413"/>
    <mergeCell ref="C412:C413"/>
    <mergeCell ref="A406:A407"/>
    <mergeCell ref="B406:B407"/>
    <mergeCell ref="C406:C407"/>
    <mergeCell ref="A408:A409"/>
    <mergeCell ref="B408:B409"/>
    <mergeCell ref="C408:C409"/>
    <mergeCell ref="A428:A429"/>
    <mergeCell ref="B428:B429"/>
    <mergeCell ref="C428:C429"/>
    <mergeCell ref="A430:A431"/>
    <mergeCell ref="B430:B431"/>
    <mergeCell ref="C430:C431"/>
    <mergeCell ref="A424:A425"/>
    <mergeCell ref="B424:B425"/>
    <mergeCell ref="C424:C425"/>
    <mergeCell ref="A426:A427"/>
    <mergeCell ref="B426:B427"/>
    <mergeCell ref="C426:C427"/>
    <mergeCell ref="A419:A420"/>
    <mergeCell ref="B419:B420"/>
    <mergeCell ref="C419:C420"/>
    <mergeCell ref="A421:A422"/>
    <mergeCell ref="B421:B422"/>
    <mergeCell ref="C421:C422"/>
    <mergeCell ref="A443:A444"/>
    <mergeCell ref="B443:B444"/>
    <mergeCell ref="C443:C444"/>
    <mergeCell ref="A445:A446"/>
    <mergeCell ref="B445:B446"/>
    <mergeCell ref="C445:C446"/>
    <mergeCell ref="A438:A439"/>
    <mergeCell ref="B438:B439"/>
    <mergeCell ref="C438:C439"/>
    <mergeCell ref="A441:A442"/>
    <mergeCell ref="B441:B442"/>
    <mergeCell ref="C441:C442"/>
    <mergeCell ref="A432:A433"/>
    <mergeCell ref="B432:B433"/>
    <mergeCell ref="C432:C433"/>
    <mergeCell ref="A434:A435"/>
    <mergeCell ref="B434:B435"/>
    <mergeCell ref="C434:C435"/>
    <mergeCell ref="A457:A458"/>
    <mergeCell ref="B457:B458"/>
    <mergeCell ref="C457:C458"/>
    <mergeCell ref="A459:A460"/>
    <mergeCell ref="B459:B460"/>
    <mergeCell ref="C459:C460"/>
    <mergeCell ref="A451:A452"/>
    <mergeCell ref="B451:B452"/>
    <mergeCell ref="C451:C452"/>
    <mergeCell ref="A454:A455"/>
    <mergeCell ref="B454:B455"/>
    <mergeCell ref="C454:C455"/>
    <mergeCell ref="A447:A448"/>
    <mergeCell ref="B447:B448"/>
    <mergeCell ref="C447:C448"/>
    <mergeCell ref="A449:A450"/>
    <mergeCell ref="B449:B450"/>
    <mergeCell ref="C449:C450"/>
    <mergeCell ref="A477:A478"/>
    <mergeCell ref="B477:B478"/>
    <mergeCell ref="C477:C478"/>
    <mergeCell ref="A479:A480"/>
    <mergeCell ref="B479:B480"/>
    <mergeCell ref="C479:C480"/>
    <mergeCell ref="A472:A473"/>
    <mergeCell ref="B472:B473"/>
    <mergeCell ref="C472:C473"/>
    <mergeCell ref="A474:A475"/>
    <mergeCell ref="B474:B475"/>
    <mergeCell ref="C474:C475"/>
    <mergeCell ref="A462:A463"/>
    <mergeCell ref="B462:B463"/>
    <mergeCell ref="C462:C463"/>
    <mergeCell ref="A464:A465"/>
    <mergeCell ref="B464:B465"/>
    <mergeCell ref="C464:C465"/>
    <mergeCell ref="A491:A492"/>
    <mergeCell ref="B491:B492"/>
    <mergeCell ref="C491:C492"/>
    <mergeCell ref="A494:A495"/>
    <mergeCell ref="B494:B495"/>
    <mergeCell ref="C494:C495"/>
    <mergeCell ref="A487:A488"/>
    <mergeCell ref="B487:B488"/>
    <mergeCell ref="C487:C488"/>
    <mergeCell ref="A489:A490"/>
    <mergeCell ref="B489:B490"/>
    <mergeCell ref="C489:C490"/>
    <mergeCell ref="A481:A482"/>
    <mergeCell ref="B481:B482"/>
    <mergeCell ref="C481:C482"/>
    <mergeCell ref="A484:A485"/>
    <mergeCell ref="B484:B485"/>
    <mergeCell ref="C484:C485"/>
    <mergeCell ref="A506:A507"/>
    <mergeCell ref="B506:B507"/>
    <mergeCell ref="C506:C507"/>
    <mergeCell ref="A508:A509"/>
    <mergeCell ref="B508:B509"/>
    <mergeCell ref="C508:C509"/>
    <mergeCell ref="A501:A502"/>
    <mergeCell ref="B501:B502"/>
    <mergeCell ref="C501:C502"/>
    <mergeCell ref="A504:A505"/>
    <mergeCell ref="B504:B505"/>
    <mergeCell ref="C504:C505"/>
    <mergeCell ref="A496:A497"/>
    <mergeCell ref="B496:B497"/>
    <mergeCell ref="C496:C497"/>
    <mergeCell ref="A498:A499"/>
    <mergeCell ref="B498:B499"/>
    <mergeCell ref="C498:C499"/>
    <mergeCell ref="A529:A530"/>
    <mergeCell ref="B529:B530"/>
    <mergeCell ref="C529:C530"/>
    <mergeCell ref="A531:A532"/>
    <mergeCell ref="B531:B532"/>
    <mergeCell ref="C531:C532"/>
    <mergeCell ref="A524:A525"/>
    <mergeCell ref="B524:B525"/>
    <mergeCell ref="C524:C525"/>
    <mergeCell ref="A527:A528"/>
    <mergeCell ref="B527:B528"/>
    <mergeCell ref="C527:C528"/>
    <mergeCell ref="A519:A520"/>
    <mergeCell ref="B519:B520"/>
    <mergeCell ref="C519:C520"/>
    <mergeCell ref="A521:A522"/>
    <mergeCell ref="B521:B522"/>
    <mergeCell ref="C521:C522"/>
    <mergeCell ref="A546:A547"/>
    <mergeCell ref="B546:B547"/>
    <mergeCell ref="C546:C547"/>
    <mergeCell ref="A549:A550"/>
    <mergeCell ref="B549:B550"/>
    <mergeCell ref="C549:C550"/>
    <mergeCell ref="A541:A542"/>
    <mergeCell ref="B541:B542"/>
    <mergeCell ref="C541:C542"/>
    <mergeCell ref="A543:A544"/>
    <mergeCell ref="B543:B544"/>
    <mergeCell ref="C543:C544"/>
    <mergeCell ref="A533:A534"/>
    <mergeCell ref="B533:B534"/>
    <mergeCell ref="C533:C534"/>
    <mergeCell ref="A535:A536"/>
    <mergeCell ref="B535:B536"/>
    <mergeCell ref="C535:C536"/>
    <mergeCell ref="A564:A565"/>
    <mergeCell ref="B564:B565"/>
    <mergeCell ref="C564:C565"/>
    <mergeCell ref="A566:A567"/>
    <mergeCell ref="B566:B567"/>
    <mergeCell ref="C566:C567"/>
    <mergeCell ref="A558:A560"/>
    <mergeCell ref="B558:B560"/>
    <mergeCell ref="C558:C560"/>
    <mergeCell ref="A562:A563"/>
    <mergeCell ref="B562:B563"/>
    <mergeCell ref="C562:C563"/>
    <mergeCell ref="A553:A554"/>
    <mergeCell ref="B553:B554"/>
    <mergeCell ref="C553:C554"/>
    <mergeCell ref="A555:A556"/>
    <mergeCell ref="B555:B556"/>
    <mergeCell ref="C555:C556"/>
    <mergeCell ref="A585:A586"/>
    <mergeCell ref="B585:B586"/>
    <mergeCell ref="C585:C586"/>
    <mergeCell ref="A590:A591"/>
    <mergeCell ref="B590:B591"/>
    <mergeCell ref="C590:C591"/>
    <mergeCell ref="A573:A574"/>
    <mergeCell ref="B573:B574"/>
    <mergeCell ref="C573:C574"/>
    <mergeCell ref="A575:A576"/>
    <mergeCell ref="B575:B576"/>
    <mergeCell ref="C575:C576"/>
    <mergeCell ref="A568:A569"/>
    <mergeCell ref="B568:B569"/>
    <mergeCell ref="C568:C569"/>
    <mergeCell ref="A570:A571"/>
    <mergeCell ref="B570:B571"/>
    <mergeCell ref="C570:C571"/>
    <mergeCell ref="A603:A604"/>
    <mergeCell ref="B603:B604"/>
    <mergeCell ref="C603:C604"/>
    <mergeCell ref="A605:A606"/>
    <mergeCell ref="B605:B606"/>
    <mergeCell ref="C605:C606"/>
    <mergeCell ref="A596:A597"/>
    <mergeCell ref="B596:B597"/>
    <mergeCell ref="C596:C597"/>
    <mergeCell ref="A601:A602"/>
    <mergeCell ref="B601:B602"/>
    <mergeCell ref="C601:C602"/>
    <mergeCell ref="A592:A593"/>
    <mergeCell ref="B592:B593"/>
    <mergeCell ref="C592:C593"/>
    <mergeCell ref="A594:A595"/>
    <mergeCell ref="B594:B595"/>
    <mergeCell ref="C594:C595"/>
    <mergeCell ref="A615:A616"/>
    <mergeCell ref="B615:B616"/>
    <mergeCell ref="C615:C616"/>
    <mergeCell ref="A618:A619"/>
    <mergeCell ref="B618:B619"/>
    <mergeCell ref="C618:C619"/>
    <mergeCell ref="A611:A612"/>
    <mergeCell ref="B611:B612"/>
    <mergeCell ref="C611:C612"/>
    <mergeCell ref="A613:A614"/>
    <mergeCell ref="B613:B614"/>
    <mergeCell ref="C613:C614"/>
    <mergeCell ref="A607:A608"/>
    <mergeCell ref="B607:B608"/>
    <mergeCell ref="C607:C608"/>
    <mergeCell ref="A609:A610"/>
    <mergeCell ref="B609:B610"/>
    <mergeCell ref="C609:C610"/>
    <mergeCell ref="A630:A631"/>
    <mergeCell ref="B630:B631"/>
    <mergeCell ref="C630:C631"/>
    <mergeCell ref="A632:A633"/>
    <mergeCell ref="B632:B633"/>
    <mergeCell ref="C632:C633"/>
    <mergeCell ref="A624:A625"/>
    <mergeCell ref="B624:B625"/>
    <mergeCell ref="C624:C625"/>
    <mergeCell ref="A626:A627"/>
    <mergeCell ref="B626:B627"/>
    <mergeCell ref="C626:C627"/>
    <mergeCell ref="A620:A621"/>
    <mergeCell ref="B620:B621"/>
    <mergeCell ref="C620:C621"/>
    <mergeCell ref="A622:A623"/>
    <mergeCell ref="B622:B623"/>
    <mergeCell ref="C622:C623"/>
    <mergeCell ref="A642:A643"/>
    <mergeCell ref="B642:B643"/>
    <mergeCell ref="C642:C643"/>
    <mergeCell ref="A644:A645"/>
    <mergeCell ref="B644:B645"/>
    <mergeCell ref="C644:C645"/>
    <mergeCell ref="A638:A639"/>
    <mergeCell ref="B638:B639"/>
    <mergeCell ref="C638:C639"/>
    <mergeCell ref="A640:A641"/>
    <mergeCell ref="B640:B641"/>
    <mergeCell ref="C640:C641"/>
    <mergeCell ref="A634:A635"/>
    <mergeCell ref="B634:B635"/>
    <mergeCell ref="C634:C635"/>
    <mergeCell ref="A636:A637"/>
    <mergeCell ref="B636:B637"/>
    <mergeCell ref="C636:C637"/>
    <mergeCell ref="A657:A658"/>
    <mergeCell ref="B657:B658"/>
    <mergeCell ref="C657:C658"/>
    <mergeCell ref="A659:A660"/>
    <mergeCell ref="B659:B660"/>
    <mergeCell ref="C659:C660"/>
    <mergeCell ref="A652:A653"/>
    <mergeCell ref="B652:B653"/>
    <mergeCell ref="C652:C653"/>
    <mergeCell ref="A655:A656"/>
    <mergeCell ref="B655:B656"/>
    <mergeCell ref="C655:C656"/>
    <mergeCell ref="A646:A647"/>
    <mergeCell ref="B646:B647"/>
    <mergeCell ref="C646:C647"/>
    <mergeCell ref="A648:A649"/>
    <mergeCell ref="B648:B649"/>
    <mergeCell ref="C648:C649"/>
    <mergeCell ref="A669:A670"/>
    <mergeCell ref="B669:B670"/>
    <mergeCell ref="C669:C670"/>
    <mergeCell ref="A672:A673"/>
    <mergeCell ref="B672:B673"/>
    <mergeCell ref="C672:C673"/>
    <mergeCell ref="A665:A666"/>
    <mergeCell ref="B665:B666"/>
    <mergeCell ref="C665:C666"/>
    <mergeCell ref="A667:A668"/>
    <mergeCell ref="B667:B668"/>
    <mergeCell ref="C667:C668"/>
    <mergeCell ref="A661:A662"/>
    <mergeCell ref="B661:B662"/>
    <mergeCell ref="C661:C662"/>
    <mergeCell ref="A663:A664"/>
    <mergeCell ref="B663:B664"/>
    <mergeCell ref="C663:C664"/>
    <mergeCell ref="A683:A684"/>
    <mergeCell ref="B683:B684"/>
    <mergeCell ref="C683:C684"/>
    <mergeCell ref="A685:A686"/>
    <mergeCell ref="B685:B686"/>
    <mergeCell ref="C685:C686"/>
    <mergeCell ref="A678:A679"/>
    <mergeCell ref="B678:B679"/>
    <mergeCell ref="C678:C679"/>
    <mergeCell ref="A680:A681"/>
    <mergeCell ref="B680:B681"/>
    <mergeCell ref="C680:C681"/>
    <mergeCell ref="A674:A675"/>
    <mergeCell ref="B674:B675"/>
    <mergeCell ref="C674:C675"/>
    <mergeCell ref="A676:A677"/>
    <mergeCell ref="B676:B677"/>
    <mergeCell ref="C676:C677"/>
    <mergeCell ref="A696:A697"/>
    <mergeCell ref="B696:B697"/>
    <mergeCell ref="C696:C697"/>
    <mergeCell ref="A698:A699"/>
    <mergeCell ref="B698:B699"/>
    <mergeCell ref="C698:C699"/>
    <mergeCell ref="A691:A692"/>
    <mergeCell ref="B691:B692"/>
    <mergeCell ref="C691:C692"/>
    <mergeCell ref="A693:A694"/>
    <mergeCell ref="B693:B694"/>
    <mergeCell ref="C693:C694"/>
    <mergeCell ref="A687:A688"/>
    <mergeCell ref="B687:B688"/>
    <mergeCell ref="C687:C688"/>
    <mergeCell ref="A689:A690"/>
    <mergeCell ref="B689:B690"/>
    <mergeCell ref="C689:C690"/>
    <mergeCell ref="A710:A711"/>
    <mergeCell ref="B710:B711"/>
    <mergeCell ref="C710:C711"/>
    <mergeCell ref="A712:A713"/>
    <mergeCell ref="B712:B713"/>
    <mergeCell ref="C712:C713"/>
    <mergeCell ref="A705:A706"/>
    <mergeCell ref="B705:B706"/>
    <mergeCell ref="C705:C706"/>
    <mergeCell ref="A707:A708"/>
    <mergeCell ref="B707:B708"/>
    <mergeCell ref="C707:C708"/>
    <mergeCell ref="A700:A701"/>
    <mergeCell ref="B700:B701"/>
    <mergeCell ref="C700:C701"/>
    <mergeCell ref="A702:A703"/>
    <mergeCell ref="B702:B703"/>
    <mergeCell ref="C702:C703"/>
    <mergeCell ref="A723:A724"/>
    <mergeCell ref="B723:B724"/>
    <mergeCell ref="C723:C724"/>
    <mergeCell ref="A725:A726"/>
    <mergeCell ref="B725:B726"/>
    <mergeCell ref="C725:C726"/>
    <mergeCell ref="A718:A719"/>
    <mergeCell ref="B718:B719"/>
    <mergeCell ref="C718:C719"/>
    <mergeCell ref="A721:A722"/>
    <mergeCell ref="B721:B722"/>
    <mergeCell ref="C721:C722"/>
    <mergeCell ref="A714:A715"/>
    <mergeCell ref="B714:B715"/>
    <mergeCell ref="C714:C715"/>
    <mergeCell ref="A716:A717"/>
    <mergeCell ref="B716:B717"/>
    <mergeCell ref="C716:C717"/>
    <mergeCell ref="A738:A739"/>
    <mergeCell ref="B738:B739"/>
    <mergeCell ref="C738:C739"/>
    <mergeCell ref="A740:A741"/>
    <mergeCell ref="B740:B741"/>
    <mergeCell ref="C740:C741"/>
    <mergeCell ref="A733:A734"/>
    <mergeCell ref="B733:B734"/>
    <mergeCell ref="C733:C734"/>
    <mergeCell ref="A735:A736"/>
    <mergeCell ref="B735:B736"/>
    <mergeCell ref="C735:C736"/>
    <mergeCell ref="A728:A729"/>
    <mergeCell ref="B728:B729"/>
    <mergeCell ref="C728:C729"/>
    <mergeCell ref="A730:A731"/>
    <mergeCell ref="B730:B731"/>
    <mergeCell ref="C730:C731"/>
    <mergeCell ref="A753:A754"/>
    <mergeCell ref="B753:B754"/>
    <mergeCell ref="C753:C754"/>
    <mergeCell ref="A755:A756"/>
    <mergeCell ref="B755:B756"/>
    <mergeCell ref="C755:C756"/>
    <mergeCell ref="A748:A749"/>
    <mergeCell ref="B748:B749"/>
    <mergeCell ref="C748:C749"/>
    <mergeCell ref="A750:A751"/>
    <mergeCell ref="B750:B751"/>
    <mergeCell ref="C750:C751"/>
    <mergeCell ref="A743:A744"/>
    <mergeCell ref="B743:B744"/>
    <mergeCell ref="C743:C744"/>
    <mergeCell ref="A745:A746"/>
    <mergeCell ref="B745:B746"/>
    <mergeCell ref="C745:C746"/>
    <mergeCell ref="A767:A768"/>
    <mergeCell ref="B767:B768"/>
    <mergeCell ref="C767:C768"/>
    <mergeCell ref="A770:A771"/>
    <mergeCell ref="B770:B771"/>
    <mergeCell ref="C770:C771"/>
    <mergeCell ref="A763:A764"/>
    <mergeCell ref="B763:B764"/>
    <mergeCell ref="C763:C764"/>
    <mergeCell ref="A765:A766"/>
    <mergeCell ref="B765:B766"/>
    <mergeCell ref="C765:C766"/>
    <mergeCell ref="A758:A759"/>
    <mergeCell ref="B758:B759"/>
    <mergeCell ref="C758:C759"/>
    <mergeCell ref="A760:A761"/>
    <mergeCell ref="B760:B761"/>
    <mergeCell ref="C760:C761"/>
    <mergeCell ref="A782:A783"/>
    <mergeCell ref="B782:B783"/>
    <mergeCell ref="C782:C783"/>
    <mergeCell ref="A785:A786"/>
    <mergeCell ref="B785:B786"/>
    <mergeCell ref="C785:C786"/>
    <mergeCell ref="A777:A778"/>
    <mergeCell ref="B777:B778"/>
    <mergeCell ref="C777:C778"/>
    <mergeCell ref="A780:A781"/>
    <mergeCell ref="B780:B781"/>
    <mergeCell ref="C780:C781"/>
    <mergeCell ref="A772:A773"/>
    <mergeCell ref="B772:B773"/>
    <mergeCell ref="C772:C773"/>
    <mergeCell ref="A775:A776"/>
    <mergeCell ref="B775:B776"/>
    <mergeCell ref="C775:C776"/>
    <mergeCell ref="A795:A796"/>
    <mergeCell ref="B795:B796"/>
    <mergeCell ref="C795:C796"/>
    <mergeCell ref="A798:A799"/>
    <mergeCell ref="B798:B799"/>
    <mergeCell ref="C798:C799"/>
    <mergeCell ref="A791:A792"/>
    <mergeCell ref="B791:B792"/>
    <mergeCell ref="C791:C792"/>
    <mergeCell ref="A793:A794"/>
    <mergeCell ref="B793:B794"/>
    <mergeCell ref="C793:C794"/>
    <mergeCell ref="A787:A788"/>
    <mergeCell ref="B787:B788"/>
    <mergeCell ref="C787:C788"/>
    <mergeCell ref="A789:A790"/>
    <mergeCell ref="B789:B790"/>
    <mergeCell ref="C789:C790"/>
    <mergeCell ref="A812:A813"/>
    <mergeCell ref="B812:B813"/>
    <mergeCell ref="C812:C813"/>
    <mergeCell ref="A814:A815"/>
    <mergeCell ref="B814:B815"/>
    <mergeCell ref="C814:C815"/>
    <mergeCell ref="A805:A806"/>
    <mergeCell ref="B805:B806"/>
    <mergeCell ref="C805:C806"/>
    <mergeCell ref="A810:A811"/>
    <mergeCell ref="B810:B811"/>
    <mergeCell ref="C810:C811"/>
    <mergeCell ref="A800:A801"/>
    <mergeCell ref="B800:B801"/>
    <mergeCell ref="C800:C801"/>
    <mergeCell ref="A803:A804"/>
    <mergeCell ref="B803:B804"/>
    <mergeCell ref="C803:C804"/>
    <mergeCell ref="A824:A825"/>
    <mergeCell ref="B824:B825"/>
    <mergeCell ref="C824:C825"/>
    <mergeCell ref="A826:A827"/>
    <mergeCell ref="B826:B827"/>
    <mergeCell ref="C826:C827"/>
    <mergeCell ref="A820:A821"/>
    <mergeCell ref="B820:B821"/>
    <mergeCell ref="C820:C821"/>
    <mergeCell ref="A822:A823"/>
    <mergeCell ref="B822:B823"/>
    <mergeCell ref="C822:C823"/>
    <mergeCell ref="A816:A817"/>
    <mergeCell ref="B816:B817"/>
    <mergeCell ref="C816:C817"/>
    <mergeCell ref="A818:A819"/>
    <mergeCell ref="B818:B819"/>
    <mergeCell ref="C818:C819"/>
    <mergeCell ref="A842:A843"/>
    <mergeCell ref="B842:B843"/>
    <mergeCell ref="C842:C843"/>
    <mergeCell ref="A845:A846"/>
    <mergeCell ref="B845:B846"/>
    <mergeCell ref="C845:C846"/>
    <mergeCell ref="A836:A837"/>
    <mergeCell ref="B836:B837"/>
    <mergeCell ref="C836:C837"/>
    <mergeCell ref="A840:A841"/>
    <mergeCell ref="B840:B841"/>
    <mergeCell ref="C840:C841"/>
    <mergeCell ref="A831:A832"/>
    <mergeCell ref="B831:B832"/>
    <mergeCell ref="C831:C832"/>
    <mergeCell ref="A834:A835"/>
    <mergeCell ref="B834:B835"/>
    <mergeCell ref="C834:C835"/>
    <mergeCell ref="A860:A861"/>
    <mergeCell ref="B860:B861"/>
    <mergeCell ref="C860:C861"/>
    <mergeCell ref="A862:A863"/>
    <mergeCell ref="B862:B863"/>
    <mergeCell ref="C862:C863"/>
    <mergeCell ref="A854:A855"/>
    <mergeCell ref="B854:B855"/>
    <mergeCell ref="C854:C855"/>
    <mergeCell ref="A857:A858"/>
    <mergeCell ref="B857:B858"/>
    <mergeCell ref="C857:C858"/>
    <mergeCell ref="A849:A850"/>
    <mergeCell ref="B849:B850"/>
    <mergeCell ref="C849:C850"/>
    <mergeCell ref="A851:A852"/>
    <mergeCell ref="B851:B852"/>
    <mergeCell ref="C851:C852"/>
    <mergeCell ref="A875:A876"/>
    <mergeCell ref="B875:B876"/>
    <mergeCell ref="C875:C876"/>
    <mergeCell ref="A878:A879"/>
    <mergeCell ref="B878:B879"/>
    <mergeCell ref="C878:C879"/>
    <mergeCell ref="A870:A871"/>
    <mergeCell ref="B870:B871"/>
    <mergeCell ref="C870:C871"/>
    <mergeCell ref="A873:A874"/>
    <mergeCell ref="B873:B874"/>
    <mergeCell ref="C873:C874"/>
    <mergeCell ref="A865:A866"/>
    <mergeCell ref="B865:B866"/>
    <mergeCell ref="C865:C866"/>
    <mergeCell ref="A868:A869"/>
    <mergeCell ref="B868:B869"/>
    <mergeCell ref="C868:C869"/>
    <mergeCell ref="A891:A892"/>
    <mergeCell ref="B891:B892"/>
    <mergeCell ref="C891:C892"/>
    <mergeCell ref="A894:A895"/>
    <mergeCell ref="B894:B895"/>
    <mergeCell ref="C894:C895"/>
    <mergeCell ref="A886:A887"/>
    <mergeCell ref="B886:B887"/>
    <mergeCell ref="C886:C887"/>
    <mergeCell ref="A888:A889"/>
    <mergeCell ref="B888:B889"/>
    <mergeCell ref="C888:C889"/>
    <mergeCell ref="A880:A881"/>
    <mergeCell ref="B880:B881"/>
    <mergeCell ref="C880:C881"/>
    <mergeCell ref="A883:A884"/>
    <mergeCell ref="B883:B884"/>
    <mergeCell ref="C883:C884"/>
    <mergeCell ref="A907:A908"/>
    <mergeCell ref="B907:B908"/>
    <mergeCell ref="C907:C908"/>
    <mergeCell ref="A910:A911"/>
    <mergeCell ref="B910:B911"/>
    <mergeCell ref="C910:C911"/>
    <mergeCell ref="A902:A903"/>
    <mergeCell ref="B902:B903"/>
    <mergeCell ref="C902:C903"/>
    <mergeCell ref="A905:A906"/>
    <mergeCell ref="B905:B906"/>
    <mergeCell ref="C905:C906"/>
    <mergeCell ref="A897:A898"/>
    <mergeCell ref="B897:B898"/>
    <mergeCell ref="C897:C898"/>
    <mergeCell ref="A899:A900"/>
    <mergeCell ref="B899:B900"/>
    <mergeCell ref="C899:C900"/>
    <mergeCell ref="A924:A925"/>
    <mergeCell ref="B924:B925"/>
    <mergeCell ref="C924:C925"/>
    <mergeCell ref="A926:A927"/>
    <mergeCell ref="B926:B927"/>
    <mergeCell ref="C926:C927"/>
    <mergeCell ref="A918:A919"/>
    <mergeCell ref="B918:B919"/>
    <mergeCell ref="C918:C919"/>
    <mergeCell ref="A921:A922"/>
    <mergeCell ref="B921:B922"/>
    <mergeCell ref="C921:C922"/>
    <mergeCell ref="A913:A914"/>
    <mergeCell ref="B913:B914"/>
    <mergeCell ref="C913:C914"/>
    <mergeCell ref="A916:A917"/>
    <mergeCell ref="B916:B917"/>
    <mergeCell ref="C916:C917"/>
    <mergeCell ref="A938:A939"/>
    <mergeCell ref="B938:B939"/>
    <mergeCell ref="C938:C939"/>
    <mergeCell ref="A941:A942"/>
    <mergeCell ref="B941:B942"/>
    <mergeCell ref="C941:C942"/>
    <mergeCell ref="A933:A934"/>
    <mergeCell ref="B933:B934"/>
    <mergeCell ref="C933:C934"/>
    <mergeCell ref="A936:A937"/>
    <mergeCell ref="B936:B937"/>
    <mergeCell ref="C936:C937"/>
    <mergeCell ref="A928:A929"/>
    <mergeCell ref="B928:B929"/>
    <mergeCell ref="C928:C929"/>
    <mergeCell ref="A930:A931"/>
    <mergeCell ref="B930:B931"/>
    <mergeCell ref="C930:C931"/>
    <mergeCell ref="A955:A956"/>
    <mergeCell ref="B955:B956"/>
    <mergeCell ref="C955:C956"/>
    <mergeCell ref="AI961:AM961"/>
    <mergeCell ref="AI962:AM962"/>
    <mergeCell ref="A949:A950"/>
    <mergeCell ref="B949:B950"/>
    <mergeCell ref="C949:C950"/>
    <mergeCell ref="A952:A953"/>
    <mergeCell ref="B952:B953"/>
    <mergeCell ref="C952:C953"/>
    <mergeCell ref="A944:A945"/>
    <mergeCell ref="B944:B945"/>
    <mergeCell ref="C944:C945"/>
    <mergeCell ref="A947:A948"/>
    <mergeCell ref="B947:B948"/>
    <mergeCell ref="C947:C948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8"/>
  <sheetViews>
    <sheetView topLeftCell="A76" workbookViewId="0">
      <selection activeCell="H16" sqref="H16"/>
    </sheetView>
  </sheetViews>
  <sheetFormatPr defaultRowHeight="15"/>
  <cols>
    <col min="2" max="2" width="81.42578125" customWidth="1"/>
  </cols>
  <sheetData>
    <row r="1" spans="1:8">
      <c r="A1" t="s">
        <v>1186</v>
      </c>
      <c r="C1" t="s">
        <v>1224</v>
      </c>
      <c r="F1" t="s">
        <v>1187</v>
      </c>
    </row>
    <row r="2" spans="1:8">
      <c r="B2" t="s">
        <v>10</v>
      </c>
      <c r="C2" t="s">
        <v>1188</v>
      </c>
      <c r="D2" t="s">
        <v>1189</v>
      </c>
      <c r="E2" t="s">
        <v>1190</v>
      </c>
      <c r="F2" t="s">
        <v>1191</v>
      </c>
      <c r="G2" t="s">
        <v>1192</v>
      </c>
      <c r="H2" t="s">
        <v>1193</v>
      </c>
    </row>
    <row r="3" spans="1:8">
      <c r="A3" t="s">
        <v>794</v>
      </c>
      <c r="B3" t="s">
        <v>795</v>
      </c>
      <c r="C3">
        <v>5</v>
      </c>
      <c r="D3">
        <v>0.4</v>
      </c>
      <c r="F3">
        <v>2</v>
      </c>
      <c r="G3">
        <v>0.4</v>
      </c>
      <c r="H3">
        <v>2.4</v>
      </c>
    </row>
    <row r="4" spans="1:8">
      <c r="A4" t="s">
        <v>1042</v>
      </c>
      <c r="B4" t="s">
        <v>1194</v>
      </c>
      <c r="C4">
        <v>1</v>
      </c>
      <c r="D4">
        <v>4.68</v>
      </c>
      <c r="E4">
        <v>1.1000000000000001</v>
      </c>
      <c r="F4">
        <v>5.78</v>
      </c>
      <c r="G4">
        <v>1.1599999999999999</v>
      </c>
      <c r="H4">
        <v>6.94</v>
      </c>
    </row>
    <row r="5" spans="1:8">
      <c r="A5" t="s">
        <v>790</v>
      </c>
      <c r="B5" t="s">
        <v>791</v>
      </c>
      <c r="C5">
        <v>1</v>
      </c>
      <c r="D5">
        <v>2.67</v>
      </c>
      <c r="F5">
        <v>2.67</v>
      </c>
      <c r="G5">
        <v>0.53</v>
      </c>
      <c r="H5">
        <v>3.2</v>
      </c>
    </row>
    <row r="6" spans="1:8">
      <c r="A6" t="s">
        <v>1132</v>
      </c>
      <c r="B6" t="s">
        <v>1195</v>
      </c>
      <c r="C6">
        <v>1</v>
      </c>
      <c r="D6">
        <v>4.34</v>
      </c>
      <c r="E6">
        <v>1.0900000000000001</v>
      </c>
      <c r="F6">
        <v>5.43</v>
      </c>
      <c r="G6">
        <v>1.0900000000000001</v>
      </c>
      <c r="H6">
        <v>6.52</v>
      </c>
    </row>
    <row r="7" spans="1:8">
      <c r="A7" t="s">
        <v>1164</v>
      </c>
      <c r="B7" t="s">
        <v>1165</v>
      </c>
      <c r="C7">
        <v>1</v>
      </c>
      <c r="D7">
        <v>0.8</v>
      </c>
      <c r="E7">
        <v>0.25</v>
      </c>
      <c r="F7">
        <v>1.05</v>
      </c>
      <c r="G7">
        <v>0.21</v>
      </c>
      <c r="H7">
        <v>1.26</v>
      </c>
    </row>
    <row r="8" spans="1:8">
      <c r="A8" t="s">
        <v>1166</v>
      </c>
      <c r="B8" t="s">
        <v>1167</v>
      </c>
      <c r="C8">
        <v>1</v>
      </c>
      <c r="D8">
        <v>0.54</v>
      </c>
      <c r="E8">
        <v>0.39</v>
      </c>
      <c r="F8">
        <v>0.93</v>
      </c>
      <c r="G8">
        <v>0.19</v>
      </c>
      <c r="H8">
        <v>1.1200000000000001</v>
      </c>
    </row>
    <row r="9" spans="1:8">
      <c r="B9" t="s">
        <v>1196</v>
      </c>
      <c r="E9">
        <v>2.83</v>
      </c>
      <c r="F9">
        <v>17.86</v>
      </c>
      <c r="G9">
        <v>3.57</v>
      </c>
      <c r="H9">
        <v>21.43</v>
      </c>
    </row>
    <row r="11" spans="1:8">
      <c r="A11" t="s">
        <v>1197</v>
      </c>
    </row>
    <row r="12" spans="1:8">
      <c r="B12" t="s">
        <v>10</v>
      </c>
      <c r="C12" t="s">
        <v>1188</v>
      </c>
      <c r="D12" t="s">
        <v>1189</v>
      </c>
      <c r="E12" t="s">
        <v>1190</v>
      </c>
      <c r="F12" t="s">
        <v>1191</v>
      </c>
      <c r="G12" t="s">
        <v>1192</v>
      </c>
      <c r="H12" t="s">
        <v>1193</v>
      </c>
    </row>
    <row r="13" spans="1:8">
      <c r="A13" t="s">
        <v>1146</v>
      </c>
      <c r="B13" t="s">
        <v>1198</v>
      </c>
      <c r="C13">
        <v>1</v>
      </c>
      <c r="D13">
        <v>3.2</v>
      </c>
      <c r="E13">
        <v>0.85</v>
      </c>
      <c r="F13">
        <v>4.05</v>
      </c>
      <c r="G13">
        <v>0.81</v>
      </c>
      <c r="H13">
        <v>4.8600000000000003</v>
      </c>
    </row>
    <row r="14" spans="1:8">
      <c r="A14" t="s">
        <v>1164</v>
      </c>
      <c r="B14" t="s">
        <v>1165</v>
      </c>
      <c r="C14">
        <v>1</v>
      </c>
      <c r="D14">
        <v>0.8</v>
      </c>
      <c r="E14">
        <v>0.25</v>
      </c>
      <c r="F14">
        <v>1.05</v>
      </c>
      <c r="G14">
        <v>0.21</v>
      </c>
      <c r="H14">
        <v>1.26</v>
      </c>
    </row>
    <row r="15" spans="1:8">
      <c r="A15" t="s">
        <v>790</v>
      </c>
      <c r="B15" t="s">
        <v>791</v>
      </c>
      <c r="C15">
        <v>1</v>
      </c>
      <c r="D15">
        <v>2.67</v>
      </c>
      <c r="F15">
        <v>2.67</v>
      </c>
      <c r="G15">
        <v>0.53</v>
      </c>
      <c r="H15">
        <v>3.2</v>
      </c>
    </row>
    <row r="16" spans="1:8">
      <c r="B16" t="s">
        <v>1196</v>
      </c>
      <c r="E16">
        <v>1.1000000000000001</v>
      </c>
      <c r="F16">
        <v>7.77</v>
      </c>
      <c r="G16">
        <v>1.55</v>
      </c>
      <c r="H16">
        <v>9.32</v>
      </c>
    </row>
    <row r="18" spans="1:8">
      <c r="A18" t="s">
        <v>1199</v>
      </c>
    </row>
    <row r="19" spans="1:8">
      <c r="B19" t="s">
        <v>10</v>
      </c>
      <c r="C19" t="s">
        <v>1188</v>
      </c>
      <c r="D19" t="s">
        <v>1189</v>
      </c>
      <c r="E19" t="s">
        <v>1190</v>
      </c>
      <c r="F19" t="s">
        <v>1191</v>
      </c>
      <c r="G19" t="s">
        <v>1192</v>
      </c>
      <c r="H19" t="s">
        <v>1193</v>
      </c>
    </row>
    <row r="20" spans="1:8">
      <c r="A20" t="s">
        <v>1160</v>
      </c>
      <c r="B20" t="s">
        <v>1161</v>
      </c>
      <c r="C20">
        <v>1</v>
      </c>
      <c r="D20">
        <v>3.34</v>
      </c>
      <c r="E20">
        <v>0.34</v>
      </c>
      <c r="F20">
        <v>3.68</v>
      </c>
      <c r="G20">
        <v>0.74</v>
      </c>
      <c r="H20">
        <v>4.42</v>
      </c>
    </row>
    <row r="21" spans="1:8">
      <c r="A21" t="s">
        <v>1164</v>
      </c>
      <c r="B21" t="s">
        <v>1165</v>
      </c>
      <c r="C21">
        <v>1</v>
      </c>
      <c r="D21">
        <v>0.8</v>
      </c>
      <c r="E21">
        <v>0.25</v>
      </c>
      <c r="F21">
        <v>1.05</v>
      </c>
      <c r="G21">
        <v>0.21</v>
      </c>
      <c r="H21">
        <v>1.26</v>
      </c>
    </row>
    <row r="22" spans="1:8">
      <c r="A22" t="s">
        <v>790</v>
      </c>
      <c r="B22" t="s">
        <v>791</v>
      </c>
      <c r="C22">
        <v>1</v>
      </c>
      <c r="D22">
        <v>2.67</v>
      </c>
      <c r="F22">
        <v>2.67</v>
      </c>
      <c r="G22">
        <v>0.53</v>
      </c>
      <c r="H22">
        <v>3.2</v>
      </c>
    </row>
    <row r="23" spans="1:8">
      <c r="B23" t="s">
        <v>1196</v>
      </c>
      <c r="E23">
        <v>0.59</v>
      </c>
      <c r="F23">
        <v>7.4</v>
      </c>
      <c r="G23">
        <v>1.48</v>
      </c>
      <c r="H23">
        <v>8.8800000000000008</v>
      </c>
    </row>
    <row r="26" spans="1:8">
      <c r="A26" t="s">
        <v>1200</v>
      </c>
    </row>
    <row r="27" spans="1:8">
      <c r="B27" t="s">
        <v>10</v>
      </c>
      <c r="C27" t="s">
        <v>1188</v>
      </c>
      <c r="D27" t="s">
        <v>1189</v>
      </c>
      <c r="E27" t="s">
        <v>1190</v>
      </c>
      <c r="F27" t="s">
        <v>1191</v>
      </c>
      <c r="G27" t="s">
        <v>1192</v>
      </c>
      <c r="H27" t="s">
        <v>1193</v>
      </c>
    </row>
    <row r="28" spans="1:8">
      <c r="A28" t="s">
        <v>1152</v>
      </c>
      <c r="B28" t="s">
        <v>1201</v>
      </c>
      <c r="C28">
        <v>1</v>
      </c>
      <c r="D28">
        <v>3.2</v>
      </c>
      <c r="E28">
        <v>0.41</v>
      </c>
      <c r="F28">
        <v>3.61</v>
      </c>
      <c r="G28">
        <v>0.72</v>
      </c>
      <c r="H28">
        <v>4.33</v>
      </c>
    </row>
    <row r="29" spans="1:8">
      <c r="A29" t="s">
        <v>1166</v>
      </c>
      <c r="B29" t="s">
        <v>1167</v>
      </c>
      <c r="C29">
        <v>1</v>
      </c>
      <c r="D29">
        <v>0.54</v>
      </c>
      <c r="E29">
        <v>0.39</v>
      </c>
      <c r="F29">
        <v>0.93</v>
      </c>
      <c r="G29">
        <v>0.19</v>
      </c>
      <c r="H29">
        <v>1.1200000000000001</v>
      </c>
    </row>
    <row r="30" spans="1:8">
      <c r="A30" t="s">
        <v>1164</v>
      </c>
      <c r="B30" t="s">
        <v>1165</v>
      </c>
      <c r="C30">
        <v>1</v>
      </c>
      <c r="D30">
        <v>0.8</v>
      </c>
      <c r="E30">
        <v>0.25</v>
      </c>
      <c r="F30">
        <v>1.05</v>
      </c>
      <c r="G30">
        <v>0.21</v>
      </c>
      <c r="H30">
        <v>1.26</v>
      </c>
    </row>
    <row r="31" spans="1:8">
      <c r="A31" t="s">
        <v>790</v>
      </c>
      <c r="B31" t="s">
        <v>791</v>
      </c>
      <c r="C31">
        <v>1</v>
      </c>
      <c r="D31">
        <v>2.67</v>
      </c>
      <c r="F31">
        <v>2.67</v>
      </c>
      <c r="G31">
        <v>0.53</v>
      </c>
      <c r="H31">
        <v>3.2</v>
      </c>
    </row>
    <row r="32" spans="1:8">
      <c r="B32" t="s">
        <v>1196</v>
      </c>
      <c r="E32">
        <v>1.05</v>
      </c>
      <c r="F32">
        <v>8.26</v>
      </c>
      <c r="G32">
        <v>1.65</v>
      </c>
      <c r="H32">
        <v>9.91</v>
      </c>
    </row>
    <row r="34" spans="1:8">
      <c r="A34" t="s">
        <v>1202</v>
      </c>
    </row>
    <row r="35" spans="1:8">
      <c r="B35" t="s">
        <v>10</v>
      </c>
      <c r="C35" t="s">
        <v>1188</v>
      </c>
      <c r="D35" t="s">
        <v>1189</v>
      </c>
      <c r="E35" t="s">
        <v>1190</v>
      </c>
      <c r="F35" t="s">
        <v>1191</v>
      </c>
      <c r="G35" t="s">
        <v>1192</v>
      </c>
      <c r="H35" t="s">
        <v>1193</v>
      </c>
    </row>
    <row r="36" spans="1:8">
      <c r="A36" t="s">
        <v>1101</v>
      </c>
      <c r="B36" t="s">
        <v>1203</v>
      </c>
      <c r="C36">
        <v>1</v>
      </c>
      <c r="D36">
        <v>4.68</v>
      </c>
      <c r="E36">
        <v>0.96</v>
      </c>
      <c r="F36">
        <v>5.64</v>
      </c>
      <c r="G36">
        <v>1.1299999999999999</v>
      </c>
      <c r="H36">
        <v>6.77</v>
      </c>
    </row>
    <row r="37" spans="1:8">
      <c r="A37" t="s">
        <v>794</v>
      </c>
      <c r="B37" t="s">
        <v>795</v>
      </c>
      <c r="C37">
        <v>4</v>
      </c>
      <c r="D37">
        <v>0.4</v>
      </c>
      <c r="F37">
        <v>1.6</v>
      </c>
      <c r="G37">
        <v>0.32</v>
      </c>
      <c r="H37">
        <v>1.92</v>
      </c>
    </row>
    <row r="38" spans="1:8">
      <c r="A38" t="s">
        <v>1164</v>
      </c>
      <c r="B38" t="s">
        <v>1165</v>
      </c>
      <c r="C38">
        <v>1</v>
      </c>
      <c r="D38">
        <v>0.8</v>
      </c>
      <c r="E38">
        <v>0.25</v>
      </c>
      <c r="F38">
        <v>1.05</v>
      </c>
      <c r="G38">
        <v>0.21</v>
      </c>
      <c r="H38">
        <v>1.26</v>
      </c>
    </row>
    <row r="39" spans="1:8">
      <c r="A39" t="s">
        <v>790</v>
      </c>
      <c r="B39" t="s">
        <v>791</v>
      </c>
      <c r="C39">
        <v>1</v>
      </c>
      <c r="D39">
        <v>2.67</v>
      </c>
      <c r="F39">
        <v>2.67</v>
      </c>
      <c r="G39">
        <v>0.53</v>
      </c>
      <c r="H39">
        <v>3.2</v>
      </c>
    </row>
    <row r="40" spans="1:8">
      <c r="B40" t="s">
        <v>1196</v>
      </c>
      <c r="E40">
        <v>1.21</v>
      </c>
      <c r="F40">
        <v>10.96</v>
      </c>
      <c r="G40">
        <v>2.19</v>
      </c>
      <c r="H40">
        <v>13.15</v>
      </c>
    </row>
    <row r="42" spans="1:8">
      <c r="A42" t="s">
        <v>1204</v>
      </c>
    </row>
    <row r="43" spans="1:8">
      <c r="B43" t="s">
        <v>10</v>
      </c>
      <c r="C43" t="s">
        <v>1188</v>
      </c>
      <c r="D43" t="s">
        <v>1189</v>
      </c>
      <c r="E43" t="s">
        <v>1190</v>
      </c>
      <c r="F43" t="s">
        <v>1191</v>
      </c>
      <c r="G43" t="s">
        <v>1192</v>
      </c>
      <c r="H43" t="s">
        <v>1193</v>
      </c>
    </row>
    <row r="44" spans="1:8">
      <c r="A44" t="s">
        <v>1103</v>
      </c>
      <c r="B44" t="s">
        <v>1205</v>
      </c>
      <c r="C44">
        <v>1</v>
      </c>
      <c r="D44">
        <v>6.28</v>
      </c>
      <c r="E44">
        <v>0.99</v>
      </c>
      <c r="F44">
        <v>7.27</v>
      </c>
      <c r="G44">
        <v>1.45</v>
      </c>
      <c r="H44">
        <v>8.7200000000000006</v>
      </c>
    </row>
    <row r="45" spans="1:8">
      <c r="A45" t="s">
        <v>1106</v>
      </c>
      <c r="B45" t="s">
        <v>1206</v>
      </c>
      <c r="C45">
        <v>1</v>
      </c>
      <c r="D45">
        <v>11.09</v>
      </c>
      <c r="E45">
        <v>0.85</v>
      </c>
      <c r="F45">
        <v>11.94</v>
      </c>
      <c r="G45">
        <v>2.39</v>
      </c>
      <c r="H45">
        <v>14.33</v>
      </c>
    </row>
    <row r="46" spans="1:8">
      <c r="A46" t="s">
        <v>1207</v>
      </c>
      <c r="B46" t="s">
        <v>795</v>
      </c>
      <c r="C46">
        <v>6</v>
      </c>
      <c r="D46">
        <v>0.4</v>
      </c>
      <c r="F46">
        <v>2.4</v>
      </c>
      <c r="G46">
        <v>0.48</v>
      </c>
      <c r="H46">
        <v>2.88</v>
      </c>
    </row>
    <row r="47" spans="1:8">
      <c r="A47" t="s">
        <v>1164</v>
      </c>
      <c r="B47" t="s">
        <v>1165</v>
      </c>
      <c r="C47">
        <v>1</v>
      </c>
      <c r="D47">
        <v>0.8</v>
      </c>
      <c r="E47">
        <v>0.25</v>
      </c>
      <c r="F47">
        <v>1.05</v>
      </c>
      <c r="G47">
        <v>0.21</v>
      </c>
      <c r="H47">
        <v>1.26</v>
      </c>
    </row>
    <row r="48" spans="1:8">
      <c r="A48" t="s">
        <v>790</v>
      </c>
      <c r="B48" t="s">
        <v>791</v>
      </c>
      <c r="C48">
        <v>1</v>
      </c>
      <c r="D48">
        <v>2.67</v>
      </c>
      <c r="F48">
        <v>2.67</v>
      </c>
      <c r="G48">
        <v>0.53</v>
      </c>
      <c r="H48">
        <v>3.2</v>
      </c>
    </row>
    <row r="49" spans="1:8">
      <c r="B49" t="s">
        <v>1196</v>
      </c>
      <c r="E49">
        <v>2.09</v>
      </c>
      <c r="F49">
        <v>25.33</v>
      </c>
      <c r="G49">
        <v>5.07</v>
      </c>
      <c r="H49">
        <v>30.4</v>
      </c>
    </row>
    <row r="51" spans="1:8">
      <c r="A51" t="s">
        <v>1208</v>
      </c>
    </row>
    <row r="52" spans="1:8">
      <c r="B52" t="s">
        <v>10</v>
      </c>
      <c r="C52" t="s">
        <v>1188</v>
      </c>
      <c r="D52" t="s">
        <v>1189</v>
      </c>
      <c r="E52" t="s">
        <v>1190</v>
      </c>
      <c r="F52" t="s">
        <v>1191</v>
      </c>
      <c r="G52" t="s">
        <v>1192</v>
      </c>
      <c r="H52" t="s">
        <v>1193</v>
      </c>
    </row>
    <row r="53" spans="1:8">
      <c r="A53" t="s">
        <v>1146</v>
      </c>
      <c r="B53" t="s">
        <v>1198</v>
      </c>
      <c r="C53">
        <v>1</v>
      </c>
      <c r="D53">
        <v>3.2</v>
      </c>
      <c r="E53">
        <v>0.85</v>
      </c>
      <c r="F53">
        <v>4.05</v>
      </c>
      <c r="G53">
        <v>0.81</v>
      </c>
      <c r="H53">
        <v>4.8600000000000003</v>
      </c>
    </row>
    <row r="54" spans="1:8">
      <c r="A54" t="s">
        <v>1160</v>
      </c>
      <c r="B54" t="s">
        <v>1209</v>
      </c>
      <c r="C54">
        <v>1</v>
      </c>
      <c r="D54">
        <v>3.34</v>
      </c>
      <c r="E54">
        <v>0.34</v>
      </c>
      <c r="F54">
        <v>3.68</v>
      </c>
      <c r="G54">
        <v>0.74</v>
      </c>
      <c r="H54">
        <v>4.42</v>
      </c>
    </row>
    <row r="55" spans="1:8">
      <c r="A55" t="s">
        <v>1164</v>
      </c>
      <c r="B55" t="s">
        <v>1165</v>
      </c>
      <c r="C55">
        <v>1</v>
      </c>
      <c r="D55">
        <v>0.8</v>
      </c>
      <c r="E55">
        <v>0.25</v>
      </c>
      <c r="F55">
        <v>1.05</v>
      </c>
      <c r="G55">
        <v>0.21</v>
      </c>
      <c r="H55">
        <v>1.26</v>
      </c>
    </row>
    <row r="56" spans="1:8">
      <c r="A56" t="s">
        <v>790</v>
      </c>
      <c r="B56" t="s">
        <v>791</v>
      </c>
      <c r="C56">
        <v>1</v>
      </c>
      <c r="D56">
        <v>2.67</v>
      </c>
      <c r="F56">
        <v>2.67</v>
      </c>
      <c r="G56">
        <v>0.53</v>
      </c>
      <c r="H56">
        <v>3.2</v>
      </c>
    </row>
    <row r="57" spans="1:8">
      <c r="B57" t="s">
        <v>1196</v>
      </c>
      <c r="E57">
        <v>1.44</v>
      </c>
      <c r="F57">
        <v>11.45</v>
      </c>
      <c r="G57">
        <v>2.29</v>
      </c>
      <c r="H57">
        <v>13.74</v>
      </c>
    </row>
    <row r="59" spans="1:8">
      <c r="A59" t="s">
        <v>1210</v>
      </c>
    </row>
    <row r="60" spans="1:8">
      <c r="B60" t="s">
        <v>10</v>
      </c>
      <c r="C60" t="s">
        <v>1188</v>
      </c>
      <c r="D60" t="s">
        <v>1189</v>
      </c>
      <c r="E60" t="s">
        <v>1190</v>
      </c>
      <c r="F60" t="s">
        <v>1191</v>
      </c>
      <c r="G60" t="s">
        <v>1192</v>
      </c>
      <c r="H60" t="s">
        <v>1193</v>
      </c>
    </row>
    <row r="61" spans="1:8">
      <c r="A61" t="s">
        <v>1081</v>
      </c>
      <c r="B61" t="s">
        <v>1211</v>
      </c>
      <c r="C61">
        <v>1</v>
      </c>
      <c r="D61">
        <v>5.61</v>
      </c>
      <c r="E61">
        <v>0.92</v>
      </c>
      <c r="F61">
        <v>6.53</v>
      </c>
      <c r="G61">
        <v>1.31</v>
      </c>
      <c r="H61">
        <v>7.84</v>
      </c>
    </row>
    <row r="62" spans="1:8">
      <c r="A62" t="s">
        <v>1164</v>
      </c>
      <c r="B62" t="s">
        <v>1165</v>
      </c>
      <c r="C62">
        <v>1</v>
      </c>
      <c r="D62">
        <v>0.8</v>
      </c>
      <c r="E62">
        <v>0.25</v>
      </c>
      <c r="F62">
        <v>1.05</v>
      </c>
      <c r="G62">
        <v>0.21</v>
      </c>
      <c r="H62">
        <v>1.26</v>
      </c>
    </row>
    <row r="63" spans="1:8">
      <c r="A63" t="s">
        <v>794</v>
      </c>
      <c r="B63" t="s">
        <v>795</v>
      </c>
      <c r="C63">
        <v>6</v>
      </c>
      <c r="D63">
        <v>0.4</v>
      </c>
      <c r="F63">
        <v>2.4</v>
      </c>
      <c r="G63">
        <v>0.48</v>
      </c>
      <c r="H63">
        <v>2.88</v>
      </c>
    </row>
    <row r="64" spans="1:8">
      <c r="A64" t="s">
        <v>1083</v>
      </c>
      <c r="B64" t="s">
        <v>1206</v>
      </c>
      <c r="C64">
        <v>1</v>
      </c>
      <c r="D64">
        <v>10.02</v>
      </c>
      <c r="E64">
        <v>0.98</v>
      </c>
      <c r="F64">
        <v>11</v>
      </c>
      <c r="G64">
        <v>2.2000000000000002</v>
      </c>
      <c r="H64">
        <v>13.2</v>
      </c>
    </row>
    <row r="65" spans="1:8">
      <c r="A65" t="s">
        <v>790</v>
      </c>
      <c r="B65" t="s">
        <v>791</v>
      </c>
      <c r="C65">
        <v>1</v>
      </c>
      <c r="D65">
        <v>2.67</v>
      </c>
      <c r="F65">
        <v>2.67</v>
      </c>
      <c r="G65">
        <v>0.53</v>
      </c>
      <c r="H65">
        <v>3.2</v>
      </c>
    </row>
    <row r="66" spans="1:8">
      <c r="B66" t="s">
        <v>1196</v>
      </c>
      <c r="E66">
        <v>2.15</v>
      </c>
      <c r="F66">
        <v>23.65</v>
      </c>
      <c r="G66">
        <v>4.7300000000000004</v>
      </c>
      <c r="H66">
        <v>28.38</v>
      </c>
    </row>
    <row r="68" spans="1:8">
      <c r="A68" t="s">
        <v>1212</v>
      </c>
    </row>
    <row r="69" spans="1:8">
      <c r="B69" t="s">
        <v>10</v>
      </c>
      <c r="C69" t="s">
        <v>1188</v>
      </c>
      <c r="D69" t="s">
        <v>1189</v>
      </c>
      <c r="E69" t="s">
        <v>1190</v>
      </c>
      <c r="F69" t="s">
        <v>1191</v>
      </c>
      <c r="G69" t="s">
        <v>1192</v>
      </c>
      <c r="H69" t="s">
        <v>1193</v>
      </c>
    </row>
    <row r="70" spans="1:8">
      <c r="A70" t="s">
        <v>1079</v>
      </c>
      <c r="B70" t="s">
        <v>1213</v>
      </c>
      <c r="C70">
        <v>1</v>
      </c>
      <c r="D70">
        <v>3.74</v>
      </c>
      <c r="E70">
        <v>0.79</v>
      </c>
      <c r="F70">
        <v>4.53</v>
      </c>
      <c r="G70">
        <v>0.91</v>
      </c>
      <c r="H70">
        <v>5.44</v>
      </c>
    </row>
    <row r="71" spans="1:8">
      <c r="A71" t="s">
        <v>1164</v>
      </c>
      <c r="B71" t="s">
        <v>1165</v>
      </c>
      <c r="C71">
        <v>1</v>
      </c>
      <c r="D71">
        <v>0.8</v>
      </c>
      <c r="E71">
        <v>0.25</v>
      </c>
      <c r="F71">
        <v>1.05</v>
      </c>
      <c r="G71">
        <v>0.21</v>
      </c>
      <c r="H71">
        <v>1.26</v>
      </c>
    </row>
    <row r="72" spans="1:8">
      <c r="A72" t="s">
        <v>794</v>
      </c>
      <c r="B72" t="s">
        <v>795</v>
      </c>
      <c r="C72">
        <v>2</v>
      </c>
      <c r="D72">
        <v>0.4</v>
      </c>
      <c r="F72">
        <v>0.8</v>
      </c>
      <c r="G72">
        <v>0.16</v>
      </c>
      <c r="H72">
        <v>0.96</v>
      </c>
    </row>
    <row r="73" spans="1:8">
      <c r="A73" t="s">
        <v>790</v>
      </c>
      <c r="B73" t="s">
        <v>791</v>
      </c>
      <c r="C73">
        <v>1</v>
      </c>
      <c r="D73">
        <v>2.67</v>
      </c>
      <c r="F73">
        <v>2.67</v>
      </c>
      <c r="G73">
        <v>0.53</v>
      </c>
      <c r="H73">
        <v>3.2</v>
      </c>
    </row>
    <row r="74" spans="1:8">
      <c r="B74" t="s">
        <v>1196</v>
      </c>
      <c r="E74">
        <v>1.04</v>
      </c>
      <c r="F74">
        <v>9.0500000000000007</v>
      </c>
      <c r="G74">
        <v>1.81</v>
      </c>
      <c r="H74">
        <v>10.86</v>
      </c>
    </row>
    <row r="75" spans="1:8">
      <c r="A75" t="s">
        <v>1214</v>
      </c>
    </row>
    <row r="76" spans="1:8">
      <c r="B76" t="s">
        <v>10</v>
      </c>
      <c r="C76" t="s">
        <v>1188</v>
      </c>
      <c r="D76" t="s">
        <v>1189</v>
      </c>
      <c r="E76" t="s">
        <v>1190</v>
      </c>
      <c r="F76" t="s">
        <v>1191</v>
      </c>
      <c r="G76" t="s">
        <v>1192</v>
      </c>
      <c r="H76" t="s">
        <v>1193</v>
      </c>
    </row>
    <row r="77" spans="1:8">
      <c r="A77" t="s">
        <v>1111</v>
      </c>
      <c r="B77" t="s">
        <v>1215</v>
      </c>
      <c r="C77">
        <v>1</v>
      </c>
      <c r="D77">
        <v>6.28</v>
      </c>
      <c r="E77">
        <v>1.1599999999999999</v>
      </c>
      <c r="F77">
        <v>7.44</v>
      </c>
      <c r="G77">
        <v>1.49</v>
      </c>
      <c r="H77">
        <v>8.93</v>
      </c>
    </row>
    <row r="78" spans="1:8">
      <c r="A78" t="s">
        <v>1113</v>
      </c>
      <c r="B78" t="s">
        <v>1206</v>
      </c>
      <c r="C78">
        <v>1</v>
      </c>
      <c r="D78">
        <v>10.15</v>
      </c>
      <c r="E78">
        <v>0.59</v>
      </c>
      <c r="F78">
        <v>10.74</v>
      </c>
      <c r="G78">
        <v>2.15</v>
      </c>
      <c r="H78">
        <v>12.89</v>
      </c>
    </row>
    <row r="79" spans="1:8">
      <c r="A79" t="s">
        <v>1164</v>
      </c>
      <c r="B79" t="s">
        <v>1165</v>
      </c>
      <c r="C79">
        <v>1</v>
      </c>
      <c r="D79">
        <v>0.8</v>
      </c>
      <c r="E79">
        <v>0.25</v>
      </c>
      <c r="F79">
        <v>1.05</v>
      </c>
      <c r="G79">
        <v>0.21</v>
      </c>
      <c r="H79">
        <v>1.26</v>
      </c>
    </row>
    <row r="80" spans="1:8">
      <c r="A80" t="s">
        <v>794</v>
      </c>
      <c r="B80" t="s">
        <v>795</v>
      </c>
      <c r="C80">
        <v>10</v>
      </c>
      <c r="D80">
        <v>0.4</v>
      </c>
      <c r="F80">
        <v>4</v>
      </c>
      <c r="G80">
        <v>0.8</v>
      </c>
      <c r="H80">
        <v>4.8</v>
      </c>
    </row>
    <row r="81" spans="1:8">
      <c r="A81" t="s">
        <v>790</v>
      </c>
      <c r="B81" t="s">
        <v>791</v>
      </c>
      <c r="C81">
        <v>1</v>
      </c>
      <c r="D81">
        <v>2.67</v>
      </c>
      <c r="F81">
        <v>2.67</v>
      </c>
      <c r="G81">
        <v>0.53</v>
      </c>
      <c r="H81">
        <v>3.2</v>
      </c>
    </row>
    <row r="82" spans="1:8">
      <c r="B82" t="s">
        <v>1196</v>
      </c>
      <c r="E82">
        <v>2</v>
      </c>
      <c r="F82">
        <v>25.9</v>
      </c>
      <c r="G82">
        <v>5.18</v>
      </c>
      <c r="H82">
        <v>31.08</v>
      </c>
    </row>
    <row r="84" spans="1:8">
      <c r="A84" t="s">
        <v>1216</v>
      </c>
    </row>
    <row r="85" spans="1:8">
      <c r="B85" t="s">
        <v>10</v>
      </c>
      <c r="C85" t="s">
        <v>1188</v>
      </c>
      <c r="D85" t="s">
        <v>1189</v>
      </c>
      <c r="E85" t="s">
        <v>1190</v>
      </c>
      <c r="F85" t="s">
        <v>1191</v>
      </c>
      <c r="G85" t="s">
        <v>1192</v>
      </c>
      <c r="H85" t="s">
        <v>1193</v>
      </c>
    </row>
    <row r="86" spans="1:8">
      <c r="A86" t="s">
        <v>1119</v>
      </c>
      <c r="B86" t="s">
        <v>1217</v>
      </c>
      <c r="C86">
        <v>1</v>
      </c>
      <c r="D86">
        <v>8.01</v>
      </c>
      <c r="E86">
        <v>0.66</v>
      </c>
      <c r="F86">
        <v>8.67</v>
      </c>
      <c r="G86">
        <v>1.73</v>
      </c>
      <c r="H86">
        <v>10.4</v>
      </c>
    </row>
    <row r="87" spans="1:8">
      <c r="A87" t="s">
        <v>1121</v>
      </c>
      <c r="B87" t="s">
        <v>1206</v>
      </c>
      <c r="C87">
        <v>1</v>
      </c>
      <c r="D87">
        <v>9.35</v>
      </c>
      <c r="E87">
        <v>0.79</v>
      </c>
      <c r="F87">
        <v>10.14</v>
      </c>
      <c r="G87">
        <v>2.0299999999999998</v>
      </c>
      <c r="H87">
        <v>12.17</v>
      </c>
    </row>
    <row r="88" spans="1:8">
      <c r="A88" t="s">
        <v>1164</v>
      </c>
      <c r="B88" t="s">
        <v>1165</v>
      </c>
      <c r="C88">
        <v>1</v>
      </c>
      <c r="D88">
        <v>0.8</v>
      </c>
      <c r="E88">
        <v>0.25</v>
      </c>
      <c r="F88">
        <v>1.05</v>
      </c>
      <c r="G88">
        <v>0.21</v>
      </c>
      <c r="H88">
        <v>1.26</v>
      </c>
    </row>
    <row r="89" spans="1:8">
      <c r="A89" t="s">
        <v>794</v>
      </c>
      <c r="B89" t="s">
        <v>795</v>
      </c>
      <c r="C89">
        <v>10</v>
      </c>
      <c r="D89">
        <v>0.4</v>
      </c>
      <c r="F89">
        <v>4</v>
      </c>
      <c r="G89">
        <v>0.8</v>
      </c>
      <c r="H89">
        <v>4.8</v>
      </c>
    </row>
    <row r="90" spans="1:8">
      <c r="A90" t="s">
        <v>790</v>
      </c>
      <c r="B90" t="s">
        <v>791</v>
      </c>
      <c r="C90">
        <v>1</v>
      </c>
      <c r="D90">
        <v>2.67</v>
      </c>
      <c r="F90">
        <v>2.67</v>
      </c>
      <c r="G90">
        <v>0.53</v>
      </c>
      <c r="H90">
        <v>3.2</v>
      </c>
    </row>
    <row r="91" spans="1:8">
      <c r="B91" t="s">
        <v>1196</v>
      </c>
      <c r="E91">
        <v>1.7</v>
      </c>
      <c r="F91">
        <v>26.53</v>
      </c>
      <c r="G91">
        <v>5.31</v>
      </c>
      <c r="H91">
        <v>31.84</v>
      </c>
    </row>
    <row r="93" spans="1:8">
      <c r="A93" t="s">
        <v>1218</v>
      </c>
    </row>
    <row r="94" spans="1:8">
      <c r="B94" t="s">
        <v>10</v>
      </c>
      <c r="C94" t="s">
        <v>1188</v>
      </c>
      <c r="D94" t="s">
        <v>1189</v>
      </c>
      <c r="E94" t="s">
        <v>1190</v>
      </c>
      <c r="F94" t="s">
        <v>1191</v>
      </c>
      <c r="G94" t="s">
        <v>1192</v>
      </c>
      <c r="H94" t="s">
        <v>1193</v>
      </c>
    </row>
    <row r="95" spans="1:8">
      <c r="A95" t="s">
        <v>1128</v>
      </c>
      <c r="B95" t="s">
        <v>1129</v>
      </c>
      <c r="C95">
        <v>1</v>
      </c>
      <c r="D95">
        <v>34.07</v>
      </c>
      <c r="E95">
        <v>5.95</v>
      </c>
      <c r="F95">
        <v>40.020000000000003</v>
      </c>
      <c r="G95">
        <v>8</v>
      </c>
      <c r="H95">
        <v>48.02</v>
      </c>
    </row>
    <row r="96" spans="1:8">
      <c r="A96" t="s">
        <v>1132</v>
      </c>
      <c r="B96" t="s">
        <v>1195</v>
      </c>
      <c r="C96">
        <v>7</v>
      </c>
      <c r="D96">
        <v>4.34</v>
      </c>
      <c r="E96">
        <v>1.0900000000000001</v>
      </c>
      <c r="F96">
        <v>38.01</v>
      </c>
      <c r="G96">
        <v>7.6</v>
      </c>
      <c r="H96">
        <v>45.61</v>
      </c>
    </row>
    <row r="97" spans="1:8">
      <c r="A97" t="s">
        <v>1164</v>
      </c>
      <c r="B97" t="s">
        <v>1165</v>
      </c>
      <c r="C97">
        <v>1</v>
      </c>
      <c r="D97">
        <v>0.8</v>
      </c>
      <c r="E97">
        <v>0.25</v>
      </c>
      <c r="F97">
        <v>1.05</v>
      </c>
      <c r="G97">
        <v>0.21</v>
      </c>
      <c r="H97">
        <v>1.26</v>
      </c>
    </row>
    <row r="98" spans="1:8">
      <c r="A98" t="s">
        <v>794</v>
      </c>
      <c r="B98" t="s">
        <v>795</v>
      </c>
      <c r="C98">
        <v>53</v>
      </c>
      <c r="D98">
        <v>0.4</v>
      </c>
      <c r="F98">
        <v>21.2</v>
      </c>
      <c r="G98">
        <v>4.24</v>
      </c>
      <c r="H98">
        <v>25.44</v>
      </c>
    </row>
    <row r="99" spans="1:8">
      <c r="A99" t="s">
        <v>790</v>
      </c>
      <c r="B99" t="s">
        <v>791</v>
      </c>
      <c r="C99">
        <v>1</v>
      </c>
      <c r="D99">
        <v>2.67</v>
      </c>
      <c r="F99">
        <v>2.67</v>
      </c>
      <c r="G99">
        <v>0.53</v>
      </c>
      <c r="H99">
        <v>3.2</v>
      </c>
    </row>
    <row r="100" spans="1:8">
      <c r="B100" t="s">
        <v>1196</v>
      </c>
      <c r="E100">
        <v>7.29</v>
      </c>
      <c r="F100">
        <v>102.95</v>
      </c>
      <c r="G100">
        <v>20.59</v>
      </c>
      <c r="H100">
        <v>123.54</v>
      </c>
    </row>
    <row r="102" spans="1:8">
      <c r="A102" t="s">
        <v>1219</v>
      </c>
    </row>
    <row r="103" spans="1:8">
      <c r="B103" t="s">
        <v>10</v>
      </c>
      <c r="C103" t="s">
        <v>1188</v>
      </c>
      <c r="D103" t="s">
        <v>1189</v>
      </c>
      <c r="E103" t="s">
        <v>1190</v>
      </c>
      <c r="F103" t="s">
        <v>1191</v>
      </c>
      <c r="G103" t="s">
        <v>1192</v>
      </c>
      <c r="H103" t="s">
        <v>1193</v>
      </c>
    </row>
    <row r="104" spans="1:8">
      <c r="A104" t="s">
        <v>1126</v>
      </c>
      <c r="B104" t="s">
        <v>1127</v>
      </c>
      <c r="C104">
        <v>1</v>
      </c>
      <c r="D104">
        <v>6.41</v>
      </c>
      <c r="E104">
        <v>0.97</v>
      </c>
      <c r="F104">
        <v>7.38</v>
      </c>
      <c r="G104">
        <v>1.48</v>
      </c>
      <c r="H104">
        <v>8.86</v>
      </c>
    </row>
    <row r="105" spans="1:8">
      <c r="A105" t="s">
        <v>1164</v>
      </c>
      <c r="B105" t="s">
        <v>1165</v>
      </c>
      <c r="C105">
        <v>1</v>
      </c>
      <c r="D105">
        <v>0.8</v>
      </c>
      <c r="E105">
        <v>0.25</v>
      </c>
      <c r="F105">
        <v>1.05</v>
      </c>
      <c r="G105">
        <v>0.21</v>
      </c>
      <c r="H105">
        <v>1.26</v>
      </c>
    </row>
    <row r="106" spans="1:8">
      <c r="A106" t="s">
        <v>794</v>
      </c>
      <c r="B106" t="s">
        <v>795</v>
      </c>
      <c r="C106">
        <v>5</v>
      </c>
      <c r="D106">
        <v>0.4</v>
      </c>
      <c r="F106">
        <v>2</v>
      </c>
      <c r="G106">
        <v>0.4</v>
      </c>
      <c r="H106">
        <v>2.4</v>
      </c>
    </row>
    <row r="107" spans="1:8">
      <c r="A107" t="s">
        <v>790</v>
      </c>
      <c r="B107" t="s">
        <v>791</v>
      </c>
      <c r="C107">
        <v>1</v>
      </c>
      <c r="D107">
        <v>2.67</v>
      </c>
      <c r="F107">
        <v>2.67</v>
      </c>
      <c r="G107">
        <v>0.53</v>
      </c>
      <c r="H107">
        <v>3.2</v>
      </c>
    </row>
    <row r="108" spans="1:8">
      <c r="B108" t="s">
        <v>1196</v>
      </c>
      <c r="E108">
        <v>1.22</v>
      </c>
      <c r="F108">
        <v>13.1</v>
      </c>
      <c r="G108">
        <v>2.62</v>
      </c>
      <c r="H108">
        <v>15.72</v>
      </c>
    </row>
    <row r="110" spans="1:8">
      <c r="A110" t="s">
        <v>1220</v>
      </c>
    </row>
    <row r="111" spans="1:8">
      <c r="B111" t="s">
        <v>10</v>
      </c>
      <c r="C111" t="s">
        <v>1188</v>
      </c>
      <c r="D111" t="s">
        <v>1189</v>
      </c>
      <c r="E111" t="s">
        <v>1190</v>
      </c>
      <c r="F111" t="s">
        <v>1191</v>
      </c>
      <c r="G111" t="s">
        <v>1192</v>
      </c>
      <c r="H111" t="s">
        <v>1193</v>
      </c>
    </row>
    <row r="112" spans="1:8">
      <c r="A112" t="s">
        <v>1136</v>
      </c>
      <c r="B112" t="s">
        <v>1221</v>
      </c>
      <c r="C112">
        <v>1</v>
      </c>
      <c r="D112">
        <v>3.47</v>
      </c>
      <c r="E112">
        <v>1.2</v>
      </c>
      <c r="F112">
        <v>4.67</v>
      </c>
      <c r="G112">
        <v>0.93</v>
      </c>
      <c r="H112">
        <v>5.6</v>
      </c>
    </row>
    <row r="113" spans="1:8">
      <c r="A113" t="s">
        <v>1164</v>
      </c>
      <c r="B113" t="s">
        <v>1165</v>
      </c>
      <c r="C113">
        <v>1</v>
      </c>
      <c r="D113">
        <v>0.8</v>
      </c>
      <c r="E113">
        <v>0.25</v>
      </c>
      <c r="F113">
        <v>1.05</v>
      </c>
      <c r="G113">
        <v>0.21</v>
      </c>
      <c r="H113">
        <v>1.26</v>
      </c>
    </row>
    <row r="114" spans="1:8">
      <c r="A114" t="s">
        <v>790</v>
      </c>
      <c r="B114" t="s">
        <v>791</v>
      </c>
      <c r="C114">
        <v>1</v>
      </c>
      <c r="D114">
        <v>2.67</v>
      </c>
      <c r="F114">
        <v>2.67</v>
      </c>
      <c r="G114">
        <v>0.53</v>
      </c>
      <c r="H114">
        <v>3.2</v>
      </c>
    </row>
    <row r="115" spans="1:8">
      <c r="B115" t="s">
        <v>1196</v>
      </c>
      <c r="E115">
        <v>1.45</v>
      </c>
      <c r="F115">
        <v>8.39</v>
      </c>
      <c r="G115">
        <v>1.68</v>
      </c>
      <c r="H115">
        <v>10.07</v>
      </c>
    </row>
    <row r="117" spans="1:8">
      <c r="A117" t="s">
        <v>1222</v>
      </c>
    </row>
    <row r="118" spans="1:8">
      <c r="B118" t="s">
        <v>10</v>
      </c>
      <c r="C118" t="s">
        <v>1188</v>
      </c>
      <c r="D118" t="s">
        <v>1189</v>
      </c>
      <c r="E118" t="s">
        <v>1190</v>
      </c>
      <c r="F118" t="s">
        <v>1191</v>
      </c>
      <c r="G118" t="s">
        <v>1192</v>
      </c>
      <c r="H118" t="s">
        <v>1193</v>
      </c>
    </row>
    <row r="119" spans="1:8">
      <c r="A119" t="s">
        <v>93</v>
      </c>
      <c r="B119" t="s">
        <v>94</v>
      </c>
      <c r="C119">
        <v>1</v>
      </c>
      <c r="D119">
        <v>18.84</v>
      </c>
      <c r="F119">
        <v>18.84</v>
      </c>
      <c r="G119">
        <v>3.77</v>
      </c>
      <c r="H119">
        <v>22.61</v>
      </c>
    </row>
    <row r="120" spans="1:8">
      <c r="A120" t="s">
        <v>96</v>
      </c>
      <c r="B120" t="s">
        <v>97</v>
      </c>
      <c r="C120">
        <v>1</v>
      </c>
      <c r="D120">
        <v>3.14</v>
      </c>
      <c r="F120">
        <v>3.14</v>
      </c>
      <c r="G120">
        <v>0.63</v>
      </c>
      <c r="H120">
        <v>3.77</v>
      </c>
    </row>
    <row r="121" spans="1:8">
      <c r="B121" t="s">
        <v>1196</v>
      </c>
      <c r="E121">
        <v>0</v>
      </c>
      <c r="F121">
        <v>21.98</v>
      </c>
      <c r="G121">
        <v>4.4000000000000004</v>
      </c>
      <c r="H121">
        <v>26.38</v>
      </c>
    </row>
    <row r="124" spans="1:8">
      <c r="A124" t="s">
        <v>1216</v>
      </c>
    </row>
    <row r="125" spans="1:8">
      <c r="B125" t="s">
        <v>10</v>
      </c>
      <c r="C125" t="s">
        <v>1188</v>
      </c>
      <c r="D125" t="s">
        <v>1189</v>
      </c>
      <c r="E125" t="s">
        <v>1190</v>
      </c>
      <c r="F125" t="s">
        <v>1191</v>
      </c>
      <c r="G125" t="s">
        <v>1192</v>
      </c>
      <c r="H125" t="s">
        <v>1193</v>
      </c>
    </row>
    <row r="126" spans="1:8">
      <c r="A126" t="s">
        <v>1119</v>
      </c>
      <c r="B126" t="s">
        <v>1217</v>
      </c>
      <c r="C126">
        <v>1</v>
      </c>
      <c r="D126">
        <v>8.01</v>
      </c>
      <c r="E126">
        <v>0.66</v>
      </c>
      <c r="F126">
        <v>8.67</v>
      </c>
      <c r="G126">
        <v>1.73</v>
      </c>
      <c r="H126">
        <v>10.4</v>
      </c>
    </row>
    <row r="127" spans="1:8">
      <c r="A127" t="s">
        <v>1121</v>
      </c>
      <c r="B127" t="s">
        <v>1206</v>
      </c>
      <c r="C127">
        <v>1</v>
      </c>
      <c r="D127">
        <v>9.35</v>
      </c>
      <c r="E127">
        <v>0.79</v>
      </c>
      <c r="F127">
        <v>10.14</v>
      </c>
      <c r="G127">
        <v>2.0299999999999998</v>
      </c>
      <c r="H127">
        <v>12.17</v>
      </c>
    </row>
    <row r="128" spans="1:8">
      <c r="A128" t="s">
        <v>1164</v>
      </c>
      <c r="B128" t="s">
        <v>1165</v>
      </c>
      <c r="C128">
        <v>1</v>
      </c>
      <c r="D128">
        <v>0.8</v>
      </c>
      <c r="E128">
        <v>0.25</v>
      </c>
      <c r="F128">
        <v>1.05</v>
      </c>
      <c r="G128">
        <v>0.21</v>
      </c>
      <c r="H128">
        <v>1.26</v>
      </c>
    </row>
    <row r="129" spans="1:8">
      <c r="A129" t="s">
        <v>794</v>
      </c>
      <c r="B129" t="s">
        <v>795</v>
      </c>
      <c r="C129">
        <v>10</v>
      </c>
      <c r="D129">
        <v>0.4</v>
      </c>
      <c r="F129">
        <v>4</v>
      </c>
      <c r="G129">
        <v>0.8</v>
      </c>
      <c r="H129">
        <v>4.8</v>
      </c>
    </row>
    <row r="130" spans="1:8">
      <c r="A130" t="s">
        <v>790</v>
      </c>
      <c r="B130" t="s">
        <v>791</v>
      </c>
      <c r="C130">
        <v>1</v>
      </c>
      <c r="D130">
        <v>2.67</v>
      </c>
      <c r="F130">
        <v>2.67</v>
      </c>
      <c r="G130">
        <v>0.53</v>
      </c>
      <c r="H130">
        <v>3.2</v>
      </c>
    </row>
    <row r="131" spans="1:8">
      <c r="B131" t="s">
        <v>1196</v>
      </c>
      <c r="E131">
        <v>1.7</v>
      </c>
      <c r="F131">
        <v>26.53</v>
      </c>
      <c r="G131">
        <v>5.31</v>
      </c>
      <c r="H131">
        <v>31.84</v>
      </c>
    </row>
    <row r="132" spans="1:8">
      <c r="A132" t="s">
        <v>1223</v>
      </c>
    </row>
    <row r="133" spans="1:8">
      <c r="B133" t="s">
        <v>10</v>
      </c>
      <c r="C133" t="s">
        <v>1188</v>
      </c>
      <c r="D133" t="s">
        <v>1189</v>
      </c>
      <c r="E133" t="s">
        <v>1190</v>
      </c>
      <c r="F133" t="s">
        <v>1191</v>
      </c>
      <c r="G133" t="s">
        <v>1192</v>
      </c>
      <c r="H133" t="s">
        <v>1193</v>
      </c>
    </row>
    <row r="134" spans="1:8">
      <c r="A134" t="s">
        <v>1119</v>
      </c>
      <c r="B134" t="s">
        <v>1217</v>
      </c>
      <c r="C134">
        <v>1</v>
      </c>
      <c r="D134">
        <v>8.01</v>
      </c>
      <c r="E134">
        <v>0.66</v>
      </c>
      <c r="F134">
        <v>8.67</v>
      </c>
      <c r="G134">
        <v>1.73</v>
      </c>
      <c r="H134">
        <v>10.4</v>
      </c>
    </row>
    <row r="135" spans="1:8">
      <c r="A135" t="s">
        <v>1164</v>
      </c>
      <c r="B135" t="s">
        <v>1165</v>
      </c>
      <c r="C135">
        <v>1</v>
      </c>
      <c r="D135">
        <v>0.8</v>
      </c>
      <c r="E135">
        <v>0.25</v>
      </c>
      <c r="F135">
        <v>1.05</v>
      </c>
      <c r="G135">
        <v>0.21</v>
      </c>
      <c r="H135">
        <v>1.26</v>
      </c>
    </row>
    <row r="136" spans="1:8">
      <c r="A136" t="s">
        <v>794</v>
      </c>
      <c r="B136" t="s">
        <v>795</v>
      </c>
      <c r="C136">
        <v>5</v>
      </c>
      <c r="D136">
        <v>0.4</v>
      </c>
      <c r="F136">
        <v>2</v>
      </c>
      <c r="G136">
        <v>0.4</v>
      </c>
      <c r="H136">
        <v>2.4</v>
      </c>
    </row>
    <row r="137" spans="1:8">
      <c r="A137" t="s">
        <v>790</v>
      </c>
      <c r="B137" t="s">
        <v>791</v>
      </c>
      <c r="C137">
        <v>1</v>
      </c>
      <c r="D137">
        <v>2.67</v>
      </c>
      <c r="F137">
        <v>2.67</v>
      </c>
      <c r="G137">
        <v>0.53</v>
      </c>
      <c r="H137">
        <v>3.2</v>
      </c>
    </row>
    <row r="138" spans="1:8">
      <c r="B138" t="s">
        <v>1196</v>
      </c>
      <c r="E138">
        <v>0.91</v>
      </c>
      <c r="F138">
        <v>14.39</v>
      </c>
      <c r="G138">
        <v>2.88</v>
      </c>
      <c r="H138">
        <v>17.27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7"/>
  <sheetViews>
    <sheetView workbookViewId="0">
      <selection sqref="A1:XFD1048576"/>
    </sheetView>
  </sheetViews>
  <sheetFormatPr defaultRowHeight="15"/>
  <cols>
    <col min="1" max="1" width="9.5703125" style="239" customWidth="1"/>
    <col min="2" max="2" width="42" customWidth="1"/>
    <col min="3" max="3" width="6.140625" customWidth="1"/>
    <col min="4" max="4" width="8.42578125" customWidth="1"/>
    <col min="5" max="5" width="7.7109375" customWidth="1"/>
    <col min="6" max="6" width="7.28515625" customWidth="1"/>
    <col min="7" max="7" width="6.140625" customWidth="1"/>
    <col min="8" max="8" width="6.85546875" customWidth="1"/>
    <col min="257" max="257" width="9.5703125" customWidth="1"/>
    <col min="258" max="258" width="42" customWidth="1"/>
    <col min="259" max="259" width="6.140625" customWidth="1"/>
    <col min="260" max="260" width="8.42578125" customWidth="1"/>
    <col min="261" max="261" width="7.7109375" customWidth="1"/>
    <col min="262" max="262" width="7.28515625" customWidth="1"/>
    <col min="263" max="263" width="6.140625" customWidth="1"/>
    <col min="264" max="264" width="6.85546875" customWidth="1"/>
    <col min="513" max="513" width="9.5703125" customWidth="1"/>
    <col min="514" max="514" width="42" customWidth="1"/>
    <col min="515" max="515" width="6.140625" customWidth="1"/>
    <col min="516" max="516" width="8.42578125" customWidth="1"/>
    <col min="517" max="517" width="7.7109375" customWidth="1"/>
    <col min="518" max="518" width="7.28515625" customWidth="1"/>
    <col min="519" max="519" width="6.140625" customWidth="1"/>
    <col min="520" max="520" width="6.85546875" customWidth="1"/>
    <col min="769" max="769" width="9.5703125" customWidth="1"/>
    <col min="770" max="770" width="42" customWidth="1"/>
    <col min="771" max="771" width="6.140625" customWidth="1"/>
    <col min="772" max="772" width="8.42578125" customWidth="1"/>
    <col min="773" max="773" width="7.7109375" customWidth="1"/>
    <col min="774" max="774" width="7.28515625" customWidth="1"/>
    <col min="775" max="775" width="6.140625" customWidth="1"/>
    <col min="776" max="776" width="6.85546875" customWidth="1"/>
    <col min="1025" max="1025" width="9.5703125" customWidth="1"/>
    <col min="1026" max="1026" width="42" customWidth="1"/>
    <col min="1027" max="1027" width="6.140625" customWidth="1"/>
    <col min="1028" max="1028" width="8.42578125" customWidth="1"/>
    <col min="1029" max="1029" width="7.7109375" customWidth="1"/>
    <col min="1030" max="1030" width="7.28515625" customWidth="1"/>
    <col min="1031" max="1031" width="6.140625" customWidth="1"/>
    <col min="1032" max="1032" width="6.85546875" customWidth="1"/>
    <col min="1281" max="1281" width="9.5703125" customWidth="1"/>
    <col min="1282" max="1282" width="42" customWidth="1"/>
    <col min="1283" max="1283" width="6.140625" customWidth="1"/>
    <col min="1284" max="1284" width="8.42578125" customWidth="1"/>
    <col min="1285" max="1285" width="7.7109375" customWidth="1"/>
    <col min="1286" max="1286" width="7.28515625" customWidth="1"/>
    <col min="1287" max="1287" width="6.140625" customWidth="1"/>
    <col min="1288" max="1288" width="6.85546875" customWidth="1"/>
    <col min="1537" max="1537" width="9.5703125" customWidth="1"/>
    <col min="1538" max="1538" width="42" customWidth="1"/>
    <col min="1539" max="1539" width="6.140625" customWidth="1"/>
    <col min="1540" max="1540" width="8.42578125" customWidth="1"/>
    <col min="1541" max="1541" width="7.7109375" customWidth="1"/>
    <col min="1542" max="1542" width="7.28515625" customWidth="1"/>
    <col min="1543" max="1543" width="6.140625" customWidth="1"/>
    <col min="1544" max="1544" width="6.85546875" customWidth="1"/>
    <col min="1793" max="1793" width="9.5703125" customWidth="1"/>
    <col min="1794" max="1794" width="42" customWidth="1"/>
    <col min="1795" max="1795" width="6.140625" customWidth="1"/>
    <col min="1796" max="1796" width="8.42578125" customWidth="1"/>
    <col min="1797" max="1797" width="7.7109375" customWidth="1"/>
    <col min="1798" max="1798" width="7.28515625" customWidth="1"/>
    <col min="1799" max="1799" width="6.140625" customWidth="1"/>
    <col min="1800" max="1800" width="6.85546875" customWidth="1"/>
    <col min="2049" max="2049" width="9.5703125" customWidth="1"/>
    <col min="2050" max="2050" width="42" customWidth="1"/>
    <col min="2051" max="2051" width="6.140625" customWidth="1"/>
    <col min="2052" max="2052" width="8.42578125" customWidth="1"/>
    <col min="2053" max="2053" width="7.7109375" customWidth="1"/>
    <col min="2054" max="2054" width="7.28515625" customWidth="1"/>
    <col min="2055" max="2055" width="6.140625" customWidth="1"/>
    <col min="2056" max="2056" width="6.85546875" customWidth="1"/>
    <col min="2305" max="2305" width="9.5703125" customWidth="1"/>
    <col min="2306" max="2306" width="42" customWidth="1"/>
    <col min="2307" max="2307" width="6.140625" customWidth="1"/>
    <col min="2308" max="2308" width="8.42578125" customWidth="1"/>
    <col min="2309" max="2309" width="7.7109375" customWidth="1"/>
    <col min="2310" max="2310" width="7.28515625" customWidth="1"/>
    <col min="2311" max="2311" width="6.140625" customWidth="1"/>
    <col min="2312" max="2312" width="6.85546875" customWidth="1"/>
    <col min="2561" max="2561" width="9.5703125" customWidth="1"/>
    <col min="2562" max="2562" width="42" customWidth="1"/>
    <col min="2563" max="2563" width="6.140625" customWidth="1"/>
    <col min="2564" max="2564" width="8.42578125" customWidth="1"/>
    <col min="2565" max="2565" width="7.7109375" customWidth="1"/>
    <col min="2566" max="2566" width="7.28515625" customWidth="1"/>
    <col min="2567" max="2567" width="6.140625" customWidth="1"/>
    <col min="2568" max="2568" width="6.85546875" customWidth="1"/>
    <col min="2817" max="2817" width="9.5703125" customWidth="1"/>
    <col min="2818" max="2818" width="42" customWidth="1"/>
    <col min="2819" max="2819" width="6.140625" customWidth="1"/>
    <col min="2820" max="2820" width="8.42578125" customWidth="1"/>
    <col min="2821" max="2821" width="7.7109375" customWidth="1"/>
    <col min="2822" max="2822" width="7.28515625" customWidth="1"/>
    <col min="2823" max="2823" width="6.140625" customWidth="1"/>
    <col min="2824" max="2824" width="6.85546875" customWidth="1"/>
    <col min="3073" max="3073" width="9.5703125" customWidth="1"/>
    <col min="3074" max="3074" width="42" customWidth="1"/>
    <col min="3075" max="3075" width="6.140625" customWidth="1"/>
    <col min="3076" max="3076" width="8.42578125" customWidth="1"/>
    <col min="3077" max="3077" width="7.7109375" customWidth="1"/>
    <col min="3078" max="3078" width="7.28515625" customWidth="1"/>
    <col min="3079" max="3079" width="6.140625" customWidth="1"/>
    <col min="3080" max="3080" width="6.85546875" customWidth="1"/>
    <col min="3329" max="3329" width="9.5703125" customWidth="1"/>
    <col min="3330" max="3330" width="42" customWidth="1"/>
    <col min="3331" max="3331" width="6.140625" customWidth="1"/>
    <col min="3332" max="3332" width="8.42578125" customWidth="1"/>
    <col min="3333" max="3333" width="7.7109375" customWidth="1"/>
    <col min="3334" max="3334" width="7.28515625" customWidth="1"/>
    <col min="3335" max="3335" width="6.140625" customWidth="1"/>
    <col min="3336" max="3336" width="6.85546875" customWidth="1"/>
    <col min="3585" max="3585" width="9.5703125" customWidth="1"/>
    <col min="3586" max="3586" width="42" customWidth="1"/>
    <col min="3587" max="3587" width="6.140625" customWidth="1"/>
    <col min="3588" max="3588" width="8.42578125" customWidth="1"/>
    <col min="3589" max="3589" width="7.7109375" customWidth="1"/>
    <col min="3590" max="3590" width="7.28515625" customWidth="1"/>
    <col min="3591" max="3591" width="6.140625" customWidth="1"/>
    <col min="3592" max="3592" width="6.85546875" customWidth="1"/>
    <col min="3841" max="3841" width="9.5703125" customWidth="1"/>
    <col min="3842" max="3842" width="42" customWidth="1"/>
    <col min="3843" max="3843" width="6.140625" customWidth="1"/>
    <col min="3844" max="3844" width="8.42578125" customWidth="1"/>
    <col min="3845" max="3845" width="7.7109375" customWidth="1"/>
    <col min="3846" max="3846" width="7.28515625" customWidth="1"/>
    <col min="3847" max="3847" width="6.140625" customWidth="1"/>
    <col min="3848" max="3848" width="6.85546875" customWidth="1"/>
    <col min="4097" max="4097" width="9.5703125" customWidth="1"/>
    <col min="4098" max="4098" width="42" customWidth="1"/>
    <col min="4099" max="4099" width="6.140625" customWidth="1"/>
    <col min="4100" max="4100" width="8.42578125" customWidth="1"/>
    <col min="4101" max="4101" width="7.7109375" customWidth="1"/>
    <col min="4102" max="4102" width="7.28515625" customWidth="1"/>
    <col min="4103" max="4103" width="6.140625" customWidth="1"/>
    <col min="4104" max="4104" width="6.85546875" customWidth="1"/>
    <col min="4353" max="4353" width="9.5703125" customWidth="1"/>
    <col min="4354" max="4354" width="42" customWidth="1"/>
    <col min="4355" max="4355" width="6.140625" customWidth="1"/>
    <col min="4356" max="4356" width="8.42578125" customWidth="1"/>
    <col min="4357" max="4357" width="7.7109375" customWidth="1"/>
    <col min="4358" max="4358" width="7.28515625" customWidth="1"/>
    <col min="4359" max="4359" width="6.140625" customWidth="1"/>
    <col min="4360" max="4360" width="6.85546875" customWidth="1"/>
    <col min="4609" max="4609" width="9.5703125" customWidth="1"/>
    <col min="4610" max="4610" width="42" customWidth="1"/>
    <col min="4611" max="4611" width="6.140625" customWidth="1"/>
    <col min="4612" max="4612" width="8.42578125" customWidth="1"/>
    <col min="4613" max="4613" width="7.7109375" customWidth="1"/>
    <col min="4614" max="4614" width="7.28515625" customWidth="1"/>
    <col min="4615" max="4615" width="6.140625" customWidth="1"/>
    <col min="4616" max="4616" width="6.85546875" customWidth="1"/>
    <col min="4865" max="4865" width="9.5703125" customWidth="1"/>
    <col min="4866" max="4866" width="42" customWidth="1"/>
    <col min="4867" max="4867" width="6.140625" customWidth="1"/>
    <col min="4868" max="4868" width="8.42578125" customWidth="1"/>
    <col min="4869" max="4869" width="7.7109375" customWidth="1"/>
    <col min="4870" max="4870" width="7.28515625" customWidth="1"/>
    <col min="4871" max="4871" width="6.140625" customWidth="1"/>
    <col min="4872" max="4872" width="6.85546875" customWidth="1"/>
    <col min="5121" max="5121" width="9.5703125" customWidth="1"/>
    <col min="5122" max="5122" width="42" customWidth="1"/>
    <col min="5123" max="5123" width="6.140625" customWidth="1"/>
    <col min="5124" max="5124" width="8.42578125" customWidth="1"/>
    <col min="5125" max="5125" width="7.7109375" customWidth="1"/>
    <col min="5126" max="5126" width="7.28515625" customWidth="1"/>
    <col min="5127" max="5127" width="6.140625" customWidth="1"/>
    <col min="5128" max="5128" width="6.85546875" customWidth="1"/>
    <col min="5377" max="5377" width="9.5703125" customWidth="1"/>
    <col min="5378" max="5378" width="42" customWidth="1"/>
    <col min="5379" max="5379" width="6.140625" customWidth="1"/>
    <col min="5380" max="5380" width="8.42578125" customWidth="1"/>
    <col min="5381" max="5381" width="7.7109375" customWidth="1"/>
    <col min="5382" max="5382" width="7.28515625" customWidth="1"/>
    <col min="5383" max="5383" width="6.140625" customWidth="1"/>
    <col min="5384" max="5384" width="6.85546875" customWidth="1"/>
    <col min="5633" max="5633" width="9.5703125" customWidth="1"/>
    <col min="5634" max="5634" width="42" customWidth="1"/>
    <col min="5635" max="5635" width="6.140625" customWidth="1"/>
    <col min="5636" max="5636" width="8.42578125" customWidth="1"/>
    <col min="5637" max="5637" width="7.7109375" customWidth="1"/>
    <col min="5638" max="5638" width="7.28515625" customWidth="1"/>
    <col min="5639" max="5639" width="6.140625" customWidth="1"/>
    <col min="5640" max="5640" width="6.85546875" customWidth="1"/>
    <col min="5889" max="5889" width="9.5703125" customWidth="1"/>
    <col min="5890" max="5890" width="42" customWidth="1"/>
    <col min="5891" max="5891" width="6.140625" customWidth="1"/>
    <col min="5892" max="5892" width="8.42578125" customWidth="1"/>
    <col min="5893" max="5893" width="7.7109375" customWidth="1"/>
    <col min="5894" max="5894" width="7.28515625" customWidth="1"/>
    <col min="5895" max="5895" width="6.140625" customWidth="1"/>
    <col min="5896" max="5896" width="6.85546875" customWidth="1"/>
    <col min="6145" max="6145" width="9.5703125" customWidth="1"/>
    <col min="6146" max="6146" width="42" customWidth="1"/>
    <col min="6147" max="6147" width="6.140625" customWidth="1"/>
    <col min="6148" max="6148" width="8.42578125" customWidth="1"/>
    <col min="6149" max="6149" width="7.7109375" customWidth="1"/>
    <col min="6150" max="6150" width="7.28515625" customWidth="1"/>
    <col min="6151" max="6151" width="6.140625" customWidth="1"/>
    <col min="6152" max="6152" width="6.85546875" customWidth="1"/>
    <col min="6401" max="6401" width="9.5703125" customWidth="1"/>
    <col min="6402" max="6402" width="42" customWidth="1"/>
    <col min="6403" max="6403" width="6.140625" customWidth="1"/>
    <col min="6404" max="6404" width="8.42578125" customWidth="1"/>
    <col min="6405" max="6405" width="7.7109375" customWidth="1"/>
    <col min="6406" max="6406" width="7.28515625" customWidth="1"/>
    <col min="6407" max="6407" width="6.140625" customWidth="1"/>
    <col min="6408" max="6408" width="6.85546875" customWidth="1"/>
    <col min="6657" max="6657" width="9.5703125" customWidth="1"/>
    <col min="6658" max="6658" width="42" customWidth="1"/>
    <col min="6659" max="6659" width="6.140625" customWidth="1"/>
    <col min="6660" max="6660" width="8.42578125" customWidth="1"/>
    <col min="6661" max="6661" width="7.7109375" customWidth="1"/>
    <col min="6662" max="6662" width="7.28515625" customWidth="1"/>
    <col min="6663" max="6663" width="6.140625" customWidth="1"/>
    <col min="6664" max="6664" width="6.85546875" customWidth="1"/>
    <col min="6913" max="6913" width="9.5703125" customWidth="1"/>
    <col min="6914" max="6914" width="42" customWidth="1"/>
    <col min="6915" max="6915" width="6.140625" customWidth="1"/>
    <col min="6916" max="6916" width="8.42578125" customWidth="1"/>
    <col min="6917" max="6917" width="7.7109375" customWidth="1"/>
    <col min="6918" max="6918" width="7.28515625" customWidth="1"/>
    <col min="6919" max="6919" width="6.140625" customWidth="1"/>
    <col min="6920" max="6920" width="6.85546875" customWidth="1"/>
    <col min="7169" max="7169" width="9.5703125" customWidth="1"/>
    <col min="7170" max="7170" width="42" customWidth="1"/>
    <col min="7171" max="7171" width="6.140625" customWidth="1"/>
    <col min="7172" max="7172" width="8.42578125" customWidth="1"/>
    <col min="7173" max="7173" width="7.7109375" customWidth="1"/>
    <col min="7174" max="7174" width="7.28515625" customWidth="1"/>
    <col min="7175" max="7175" width="6.140625" customWidth="1"/>
    <col min="7176" max="7176" width="6.85546875" customWidth="1"/>
    <col min="7425" max="7425" width="9.5703125" customWidth="1"/>
    <col min="7426" max="7426" width="42" customWidth="1"/>
    <col min="7427" max="7427" width="6.140625" customWidth="1"/>
    <col min="7428" max="7428" width="8.42578125" customWidth="1"/>
    <col min="7429" max="7429" width="7.7109375" customWidth="1"/>
    <col min="7430" max="7430" width="7.28515625" customWidth="1"/>
    <col min="7431" max="7431" width="6.140625" customWidth="1"/>
    <col min="7432" max="7432" width="6.85546875" customWidth="1"/>
    <col min="7681" max="7681" width="9.5703125" customWidth="1"/>
    <col min="7682" max="7682" width="42" customWidth="1"/>
    <col min="7683" max="7683" width="6.140625" customWidth="1"/>
    <col min="7684" max="7684" width="8.42578125" customWidth="1"/>
    <col min="7685" max="7685" width="7.7109375" customWidth="1"/>
    <col min="7686" max="7686" width="7.28515625" customWidth="1"/>
    <col min="7687" max="7687" width="6.140625" customWidth="1"/>
    <col min="7688" max="7688" width="6.85546875" customWidth="1"/>
    <col min="7937" max="7937" width="9.5703125" customWidth="1"/>
    <col min="7938" max="7938" width="42" customWidth="1"/>
    <col min="7939" max="7939" width="6.140625" customWidth="1"/>
    <col min="7940" max="7940" width="8.42578125" customWidth="1"/>
    <col min="7941" max="7941" width="7.7109375" customWidth="1"/>
    <col min="7942" max="7942" width="7.28515625" customWidth="1"/>
    <col min="7943" max="7943" width="6.140625" customWidth="1"/>
    <col min="7944" max="7944" width="6.85546875" customWidth="1"/>
    <col min="8193" max="8193" width="9.5703125" customWidth="1"/>
    <col min="8194" max="8194" width="42" customWidth="1"/>
    <col min="8195" max="8195" width="6.140625" customWidth="1"/>
    <col min="8196" max="8196" width="8.42578125" customWidth="1"/>
    <col min="8197" max="8197" width="7.7109375" customWidth="1"/>
    <col min="8198" max="8198" width="7.28515625" customWidth="1"/>
    <col min="8199" max="8199" width="6.140625" customWidth="1"/>
    <col min="8200" max="8200" width="6.85546875" customWidth="1"/>
    <col min="8449" max="8449" width="9.5703125" customWidth="1"/>
    <col min="8450" max="8450" width="42" customWidth="1"/>
    <col min="8451" max="8451" width="6.140625" customWidth="1"/>
    <col min="8452" max="8452" width="8.42578125" customWidth="1"/>
    <col min="8453" max="8453" width="7.7109375" customWidth="1"/>
    <col min="8454" max="8454" width="7.28515625" customWidth="1"/>
    <col min="8455" max="8455" width="6.140625" customWidth="1"/>
    <col min="8456" max="8456" width="6.85546875" customWidth="1"/>
    <col min="8705" max="8705" width="9.5703125" customWidth="1"/>
    <col min="8706" max="8706" width="42" customWidth="1"/>
    <col min="8707" max="8707" width="6.140625" customWidth="1"/>
    <col min="8708" max="8708" width="8.42578125" customWidth="1"/>
    <col min="8709" max="8709" width="7.7109375" customWidth="1"/>
    <col min="8710" max="8710" width="7.28515625" customWidth="1"/>
    <col min="8711" max="8711" width="6.140625" customWidth="1"/>
    <col min="8712" max="8712" width="6.85546875" customWidth="1"/>
    <col min="8961" max="8961" width="9.5703125" customWidth="1"/>
    <col min="8962" max="8962" width="42" customWidth="1"/>
    <col min="8963" max="8963" width="6.140625" customWidth="1"/>
    <col min="8964" max="8964" width="8.42578125" customWidth="1"/>
    <col min="8965" max="8965" width="7.7109375" customWidth="1"/>
    <col min="8966" max="8966" width="7.28515625" customWidth="1"/>
    <col min="8967" max="8967" width="6.140625" customWidth="1"/>
    <col min="8968" max="8968" width="6.85546875" customWidth="1"/>
    <col min="9217" max="9217" width="9.5703125" customWidth="1"/>
    <col min="9218" max="9218" width="42" customWidth="1"/>
    <col min="9219" max="9219" width="6.140625" customWidth="1"/>
    <col min="9220" max="9220" width="8.42578125" customWidth="1"/>
    <col min="9221" max="9221" width="7.7109375" customWidth="1"/>
    <col min="9222" max="9222" width="7.28515625" customWidth="1"/>
    <col min="9223" max="9223" width="6.140625" customWidth="1"/>
    <col min="9224" max="9224" width="6.85546875" customWidth="1"/>
    <col min="9473" max="9473" width="9.5703125" customWidth="1"/>
    <col min="9474" max="9474" width="42" customWidth="1"/>
    <col min="9475" max="9475" width="6.140625" customWidth="1"/>
    <col min="9476" max="9476" width="8.42578125" customWidth="1"/>
    <col min="9477" max="9477" width="7.7109375" customWidth="1"/>
    <col min="9478" max="9478" width="7.28515625" customWidth="1"/>
    <col min="9479" max="9479" width="6.140625" customWidth="1"/>
    <col min="9480" max="9480" width="6.85546875" customWidth="1"/>
    <col min="9729" max="9729" width="9.5703125" customWidth="1"/>
    <col min="9730" max="9730" width="42" customWidth="1"/>
    <col min="9731" max="9731" width="6.140625" customWidth="1"/>
    <col min="9732" max="9732" width="8.42578125" customWidth="1"/>
    <col min="9733" max="9733" width="7.7109375" customWidth="1"/>
    <col min="9734" max="9734" width="7.28515625" customWidth="1"/>
    <col min="9735" max="9735" width="6.140625" customWidth="1"/>
    <col min="9736" max="9736" width="6.85546875" customWidth="1"/>
    <col min="9985" max="9985" width="9.5703125" customWidth="1"/>
    <col min="9986" max="9986" width="42" customWidth="1"/>
    <col min="9987" max="9987" width="6.140625" customWidth="1"/>
    <col min="9988" max="9988" width="8.42578125" customWidth="1"/>
    <col min="9989" max="9989" width="7.7109375" customWidth="1"/>
    <col min="9990" max="9990" width="7.28515625" customWidth="1"/>
    <col min="9991" max="9991" width="6.140625" customWidth="1"/>
    <col min="9992" max="9992" width="6.85546875" customWidth="1"/>
    <col min="10241" max="10241" width="9.5703125" customWidth="1"/>
    <col min="10242" max="10242" width="42" customWidth="1"/>
    <col min="10243" max="10243" width="6.140625" customWidth="1"/>
    <col min="10244" max="10244" width="8.42578125" customWidth="1"/>
    <col min="10245" max="10245" width="7.7109375" customWidth="1"/>
    <col min="10246" max="10246" width="7.28515625" customWidth="1"/>
    <col min="10247" max="10247" width="6.140625" customWidth="1"/>
    <col min="10248" max="10248" width="6.85546875" customWidth="1"/>
    <col min="10497" max="10497" width="9.5703125" customWidth="1"/>
    <col min="10498" max="10498" width="42" customWidth="1"/>
    <col min="10499" max="10499" width="6.140625" customWidth="1"/>
    <col min="10500" max="10500" width="8.42578125" customWidth="1"/>
    <col min="10501" max="10501" width="7.7109375" customWidth="1"/>
    <col min="10502" max="10502" width="7.28515625" customWidth="1"/>
    <col min="10503" max="10503" width="6.140625" customWidth="1"/>
    <col min="10504" max="10504" width="6.85546875" customWidth="1"/>
    <col min="10753" max="10753" width="9.5703125" customWidth="1"/>
    <col min="10754" max="10754" width="42" customWidth="1"/>
    <col min="10755" max="10755" width="6.140625" customWidth="1"/>
    <col min="10756" max="10756" width="8.42578125" customWidth="1"/>
    <col min="10757" max="10757" width="7.7109375" customWidth="1"/>
    <col min="10758" max="10758" width="7.28515625" customWidth="1"/>
    <col min="10759" max="10759" width="6.140625" customWidth="1"/>
    <col min="10760" max="10760" width="6.85546875" customWidth="1"/>
    <col min="11009" max="11009" width="9.5703125" customWidth="1"/>
    <col min="11010" max="11010" width="42" customWidth="1"/>
    <col min="11011" max="11011" width="6.140625" customWidth="1"/>
    <col min="11012" max="11012" width="8.42578125" customWidth="1"/>
    <col min="11013" max="11013" width="7.7109375" customWidth="1"/>
    <col min="11014" max="11014" width="7.28515625" customWidth="1"/>
    <col min="11015" max="11015" width="6.140625" customWidth="1"/>
    <col min="11016" max="11016" width="6.85546875" customWidth="1"/>
    <col min="11265" max="11265" width="9.5703125" customWidth="1"/>
    <col min="11266" max="11266" width="42" customWidth="1"/>
    <col min="11267" max="11267" width="6.140625" customWidth="1"/>
    <col min="11268" max="11268" width="8.42578125" customWidth="1"/>
    <col min="11269" max="11269" width="7.7109375" customWidth="1"/>
    <col min="11270" max="11270" width="7.28515625" customWidth="1"/>
    <col min="11271" max="11271" width="6.140625" customWidth="1"/>
    <col min="11272" max="11272" width="6.85546875" customWidth="1"/>
    <col min="11521" max="11521" width="9.5703125" customWidth="1"/>
    <col min="11522" max="11522" width="42" customWidth="1"/>
    <col min="11523" max="11523" width="6.140625" customWidth="1"/>
    <col min="11524" max="11524" width="8.42578125" customWidth="1"/>
    <col min="11525" max="11525" width="7.7109375" customWidth="1"/>
    <col min="11526" max="11526" width="7.28515625" customWidth="1"/>
    <col min="11527" max="11527" width="6.140625" customWidth="1"/>
    <col min="11528" max="11528" width="6.85546875" customWidth="1"/>
    <col min="11777" max="11777" width="9.5703125" customWidth="1"/>
    <col min="11778" max="11778" width="42" customWidth="1"/>
    <col min="11779" max="11779" width="6.140625" customWidth="1"/>
    <col min="11780" max="11780" width="8.42578125" customWidth="1"/>
    <col min="11781" max="11781" width="7.7109375" customWidth="1"/>
    <col min="11782" max="11782" width="7.28515625" customWidth="1"/>
    <col min="11783" max="11783" width="6.140625" customWidth="1"/>
    <col min="11784" max="11784" width="6.85546875" customWidth="1"/>
    <col min="12033" max="12033" width="9.5703125" customWidth="1"/>
    <col min="12034" max="12034" width="42" customWidth="1"/>
    <col min="12035" max="12035" width="6.140625" customWidth="1"/>
    <col min="12036" max="12036" width="8.42578125" customWidth="1"/>
    <col min="12037" max="12037" width="7.7109375" customWidth="1"/>
    <col min="12038" max="12038" width="7.28515625" customWidth="1"/>
    <col min="12039" max="12039" width="6.140625" customWidth="1"/>
    <col min="12040" max="12040" width="6.85546875" customWidth="1"/>
    <col min="12289" max="12289" width="9.5703125" customWidth="1"/>
    <col min="12290" max="12290" width="42" customWidth="1"/>
    <col min="12291" max="12291" width="6.140625" customWidth="1"/>
    <col min="12292" max="12292" width="8.42578125" customWidth="1"/>
    <col min="12293" max="12293" width="7.7109375" customWidth="1"/>
    <col min="12294" max="12294" width="7.28515625" customWidth="1"/>
    <col min="12295" max="12295" width="6.140625" customWidth="1"/>
    <col min="12296" max="12296" width="6.85546875" customWidth="1"/>
    <col min="12545" max="12545" width="9.5703125" customWidth="1"/>
    <col min="12546" max="12546" width="42" customWidth="1"/>
    <col min="12547" max="12547" width="6.140625" customWidth="1"/>
    <col min="12548" max="12548" width="8.42578125" customWidth="1"/>
    <col min="12549" max="12549" width="7.7109375" customWidth="1"/>
    <col min="12550" max="12550" width="7.28515625" customWidth="1"/>
    <col min="12551" max="12551" width="6.140625" customWidth="1"/>
    <col min="12552" max="12552" width="6.85546875" customWidth="1"/>
    <col min="12801" max="12801" width="9.5703125" customWidth="1"/>
    <col min="12802" max="12802" width="42" customWidth="1"/>
    <col min="12803" max="12803" width="6.140625" customWidth="1"/>
    <col min="12804" max="12804" width="8.42578125" customWidth="1"/>
    <col min="12805" max="12805" width="7.7109375" customWidth="1"/>
    <col min="12806" max="12806" width="7.28515625" customWidth="1"/>
    <col min="12807" max="12807" width="6.140625" customWidth="1"/>
    <col min="12808" max="12808" width="6.85546875" customWidth="1"/>
    <col min="13057" max="13057" width="9.5703125" customWidth="1"/>
    <col min="13058" max="13058" width="42" customWidth="1"/>
    <col min="13059" max="13059" width="6.140625" customWidth="1"/>
    <col min="13060" max="13060" width="8.42578125" customWidth="1"/>
    <col min="13061" max="13061" width="7.7109375" customWidth="1"/>
    <col min="13062" max="13062" width="7.28515625" customWidth="1"/>
    <col min="13063" max="13063" width="6.140625" customWidth="1"/>
    <col min="13064" max="13064" width="6.85546875" customWidth="1"/>
    <col min="13313" max="13313" width="9.5703125" customWidth="1"/>
    <col min="13314" max="13314" width="42" customWidth="1"/>
    <col min="13315" max="13315" width="6.140625" customWidth="1"/>
    <col min="13316" max="13316" width="8.42578125" customWidth="1"/>
    <col min="13317" max="13317" width="7.7109375" customWidth="1"/>
    <col min="13318" max="13318" width="7.28515625" customWidth="1"/>
    <col min="13319" max="13319" width="6.140625" customWidth="1"/>
    <col min="13320" max="13320" width="6.85546875" customWidth="1"/>
    <col min="13569" max="13569" width="9.5703125" customWidth="1"/>
    <col min="13570" max="13570" width="42" customWidth="1"/>
    <col min="13571" max="13571" width="6.140625" customWidth="1"/>
    <col min="13572" max="13572" width="8.42578125" customWidth="1"/>
    <col min="13573" max="13573" width="7.7109375" customWidth="1"/>
    <col min="13574" max="13574" width="7.28515625" customWidth="1"/>
    <col min="13575" max="13575" width="6.140625" customWidth="1"/>
    <col min="13576" max="13576" width="6.85546875" customWidth="1"/>
    <col min="13825" max="13825" width="9.5703125" customWidth="1"/>
    <col min="13826" max="13826" width="42" customWidth="1"/>
    <col min="13827" max="13827" width="6.140625" customWidth="1"/>
    <col min="13828" max="13828" width="8.42578125" customWidth="1"/>
    <col min="13829" max="13829" width="7.7109375" customWidth="1"/>
    <col min="13830" max="13830" width="7.28515625" customWidth="1"/>
    <col min="13831" max="13831" width="6.140625" customWidth="1"/>
    <col min="13832" max="13832" width="6.85546875" customWidth="1"/>
    <col min="14081" max="14081" width="9.5703125" customWidth="1"/>
    <col min="14082" max="14082" width="42" customWidth="1"/>
    <col min="14083" max="14083" width="6.140625" customWidth="1"/>
    <col min="14084" max="14084" width="8.42578125" customWidth="1"/>
    <col min="14085" max="14085" width="7.7109375" customWidth="1"/>
    <col min="14086" max="14086" width="7.28515625" customWidth="1"/>
    <col min="14087" max="14087" width="6.140625" customWidth="1"/>
    <col min="14088" max="14088" width="6.85546875" customWidth="1"/>
    <col min="14337" max="14337" width="9.5703125" customWidth="1"/>
    <col min="14338" max="14338" width="42" customWidth="1"/>
    <col min="14339" max="14339" width="6.140625" customWidth="1"/>
    <col min="14340" max="14340" width="8.42578125" customWidth="1"/>
    <col min="14341" max="14341" width="7.7109375" customWidth="1"/>
    <col min="14342" max="14342" width="7.28515625" customWidth="1"/>
    <col min="14343" max="14343" width="6.140625" customWidth="1"/>
    <col min="14344" max="14344" width="6.85546875" customWidth="1"/>
    <col min="14593" max="14593" width="9.5703125" customWidth="1"/>
    <col min="14594" max="14594" width="42" customWidth="1"/>
    <col min="14595" max="14595" width="6.140625" customWidth="1"/>
    <col min="14596" max="14596" width="8.42578125" customWidth="1"/>
    <col min="14597" max="14597" width="7.7109375" customWidth="1"/>
    <col min="14598" max="14598" width="7.28515625" customWidth="1"/>
    <col min="14599" max="14599" width="6.140625" customWidth="1"/>
    <col min="14600" max="14600" width="6.85546875" customWidth="1"/>
    <col min="14849" max="14849" width="9.5703125" customWidth="1"/>
    <col min="14850" max="14850" width="42" customWidth="1"/>
    <col min="14851" max="14851" width="6.140625" customWidth="1"/>
    <col min="14852" max="14852" width="8.42578125" customWidth="1"/>
    <col min="14853" max="14853" width="7.7109375" customWidth="1"/>
    <col min="14854" max="14854" width="7.28515625" customWidth="1"/>
    <col min="14855" max="14855" width="6.140625" customWidth="1"/>
    <col min="14856" max="14856" width="6.85546875" customWidth="1"/>
    <col min="15105" max="15105" width="9.5703125" customWidth="1"/>
    <col min="15106" max="15106" width="42" customWidth="1"/>
    <col min="15107" max="15107" width="6.140625" customWidth="1"/>
    <col min="15108" max="15108" width="8.42578125" customWidth="1"/>
    <col min="15109" max="15109" width="7.7109375" customWidth="1"/>
    <col min="15110" max="15110" width="7.28515625" customWidth="1"/>
    <col min="15111" max="15111" width="6.140625" customWidth="1"/>
    <col min="15112" max="15112" width="6.85546875" customWidth="1"/>
    <col min="15361" max="15361" width="9.5703125" customWidth="1"/>
    <col min="15362" max="15362" width="42" customWidth="1"/>
    <col min="15363" max="15363" width="6.140625" customWidth="1"/>
    <col min="15364" max="15364" width="8.42578125" customWidth="1"/>
    <col min="15365" max="15365" width="7.7109375" customWidth="1"/>
    <col min="15366" max="15366" width="7.28515625" customWidth="1"/>
    <col min="15367" max="15367" width="6.140625" customWidth="1"/>
    <col min="15368" max="15368" width="6.85546875" customWidth="1"/>
    <col min="15617" max="15617" width="9.5703125" customWidth="1"/>
    <col min="15618" max="15618" width="42" customWidth="1"/>
    <col min="15619" max="15619" width="6.140625" customWidth="1"/>
    <col min="15620" max="15620" width="8.42578125" customWidth="1"/>
    <col min="15621" max="15621" width="7.7109375" customWidth="1"/>
    <col min="15622" max="15622" width="7.28515625" customWidth="1"/>
    <col min="15623" max="15623" width="6.140625" customWidth="1"/>
    <col min="15624" max="15624" width="6.85546875" customWidth="1"/>
    <col min="15873" max="15873" width="9.5703125" customWidth="1"/>
    <col min="15874" max="15874" width="42" customWidth="1"/>
    <col min="15875" max="15875" width="6.140625" customWidth="1"/>
    <col min="15876" max="15876" width="8.42578125" customWidth="1"/>
    <col min="15877" max="15877" width="7.7109375" customWidth="1"/>
    <col min="15878" max="15878" width="7.28515625" customWidth="1"/>
    <col min="15879" max="15879" width="6.140625" customWidth="1"/>
    <col min="15880" max="15880" width="6.85546875" customWidth="1"/>
    <col min="16129" max="16129" width="9.5703125" customWidth="1"/>
    <col min="16130" max="16130" width="42" customWidth="1"/>
    <col min="16131" max="16131" width="6.140625" customWidth="1"/>
    <col min="16132" max="16132" width="8.42578125" customWidth="1"/>
    <col min="16133" max="16133" width="7.7109375" customWidth="1"/>
    <col min="16134" max="16134" width="7.28515625" customWidth="1"/>
    <col min="16135" max="16135" width="6.140625" customWidth="1"/>
    <col min="16136" max="16136" width="6.85546875" customWidth="1"/>
  </cols>
  <sheetData>
    <row r="1" spans="1:9" ht="18.75">
      <c r="A1" s="214" t="s">
        <v>1186</v>
      </c>
      <c r="B1" s="215"/>
      <c r="C1" s="215"/>
      <c r="D1" s="215"/>
      <c r="E1" s="215"/>
      <c r="F1" s="216" t="s">
        <v>1187</v>
      </c>
      <c r="G1" s="216"/>
      <c r="H1" s="215"/>
      <c r="I1" s="215"/>
    </row>
    <row r="2" spans="1:9" s="72" customFormat="1" ht="109.5" customHeight="1">
      <c r="A2" s="87"/>
      <c r="B2" s="10" t="s">
        <v>10</v>
      </c>
      <c r="C2" s="10" t="s">
        <v>1188</v>
      </c>
      <c r="D2" s="10" t="s">
        <v>1189</v>
      </c>
      <c r="E2" s="10" t="s">
        <v>1190</v>
      </c>
      <c r="F2" s="10" t="s">
        <v>1191</v>
      </c>
      <c r="G2" s="10" t="s">
        <v>1192</v>
      </c>
      <c r="H2" s="10" t="s">
        <v>1193</v>
      </c>
      <c r="I2" s="217"/>
    </row>
    <row r="3" spans="1:9" ht="28.5" customHeight="1">
      <c r="A3" s="218" t="s">
        <v>794</v>
      </c>
      <c r="B3" s="219" t="s">
        <v>795</v>
      </c>
      <c r="C3" s="220">
        <v>5</v>
      </c>
      <c r="D3" s="220">
        <v>0.19</v>
      </c>
      <c r="E3" s="221"/>
      <c r="F3" s="220">
        <f t="shared" ref="F3:F8" si="0">(E3+D3)*C3</f>
        <v>0.95</v>
      </c>
      <c r="G3" s="221">
        <f t="shared" ref="G3:G8" si="1">F3*0.2</f>
        <v>0.19</v>
      </c>
      <c r="H3" s="221">
        <f t="shared" ref="H3:H8" si="2">F3+G3</f>
        <v>1.1399999999999999</v>
      </c>
      <c r="I3" s="222"/>
    </row>
    <row r="4" spans="1:9" ht="51.75">
      <c r="A4" s="218" t="s">
        <v>1042</v>
      </c>
      <c r="B4" s="219" t="s">
        <v>1194</v>
      </c>
      <c r="C4" s="220">
        <v>1</v>
      </c>
      <c r="D4" s="220">
        <v>2.2400000000000002</v>
      </c>
      <c r="E4" s="221">
        <v>1.1000000000000001</v>
      </c>
      <c r="F4" s="220">
        <f t="shared" si="0"/>
        <v>3.3400000000000003</v>
      </c>
      <c r="G4" s="221">
        <f t="shared" si="1"/>
        <v>0.66800000000000015</v>
      </c>
      <c r="H4" s="221">
        <f t="shared" si="2"/>
        <v>4.0080000000000009</v>
      </c>
      <c r="I4" s="222"/>
    </row>
    <row r="5" spans="1:9">
      <c r="A5" s="218" t="s">
        <v>790</v>
      </c>
      <c r="B5" s="219" t="s">
        <v>791</v>
      </c>
      <c r="C5" s="220">
        <v>1</v>
      </c>
      <c r="D5" s="220">
        <v>1.28</v>
      </c>
      <c r="E5" s="221"/>
      <c r="F5" s="220">
        <f t="shared" si="0"/>
        <v>1.28</v>
      </c>
      <c r="G5" s="221">
        <f t="shared" si="1"/>
        <v>0.25600000000000001</v>
      </c>
      <c r="H5" s="221">
        <f t="shared" si="2"/>
        <v>1.536</v>
      </c>
      <c r="I5" s="222"/>
    </row>
    <row r="6" spans="1:9" ht="26.25">
      <c r="A6" s="218" t="s">
        <v>1132</v>
      </c>
      <c r="B6" s="219" t="s">
        <v>1195</v>
      </c>
      <c r="C6" s="220">
        <v>1</v>
      </c>
      <c r="D6" s="220">
        <v>1.66</v>
      </c>
      <c r="E6" s="221">
        <v>1.0900000000000001</v>
      </c>
      <c r="F6" s="220">
        <f t="shared" si="0"/>
        <v>2.75</v>
      </c>
      <c r="G6" s="221">
        <f t="shared" si="1"/>
        <v>0.55000000000000004</v>
      </c>
      <c r="H6" s="221">
        <f t="shared" si="2"/>
        <v>3.3</v>
      </c>
      <c r="I6" s="222"/>
    </row>
    <row r="7" spans="1:9" ht="51.75">
      <c r="A7" s="218" t="s">
        <v>1164</v>
      </c>
      <c r="B7" s="219" t="s">
        <v>1165</v>
      </c>
      <c r="C7" s="220">
        <v>1</v>
      </c>
      <c r="D7" s="220">
        <v>0.39</v>
      </c>
      <c r="E7" s="221">
        <v>0.25</v>
      </c>
      <c r="F7" s="220">
        <f t="shared" si="0"/>
        <v>0.64</v>
      </c>
      <c r="G7" s="221">
        <f t="shared" si="1"/>
        <v>0.128</v>
      </c>
      <c r="H7" s="221">
        <f t="shared" si="2"/>
        <v>0.76800000000000002</v>
      </c>
      <c r="I7" s="222"/>
    </row>
    <row r="8" spans="1:9" ht="26.25">
      <c r="A8" s="218" t="s">
        <v>1166</v>
      </c>
      <c r="B8" s="219" t="s">
        <v>1167</v>
      </c>
      <c r="C8" s="220">
        <v>1</v>
      </c>
      <c r="D8" s="220">
        <v>0.39</v>
      </c>
      <c r="E8" s="221">
        <v>0.39</v>
      </c>
      <c r="F8" s="220">
        <f t="shared" si="0"/>
        <v>0.78</v>
      </c>
      <c r="G8" s="221">
        <f t="shared" si="1"/>
        <v>0.15600000000000003</v>
      </c>
      <c r="H8" s="221">
        <f t="shared" si="2"/>
        <v>0.93600000000000005</v>
      </c>
      <c r="I8" s="222"/>
    </row>
    <row r="9" spans="1:9">
      <c r="A9" s="223"/>
      <c r="B9" s="224" t="s">
        <v>1196</v>
      </c>
      <c r="C9" s="225"/>
      <c r="D9" s="225"/>
      <c r="E9" s="226">
        <f>SUM(E3:E8)</f>
        <v>2.8300000000000005</v>
      </c>
      <c r="F9" s="225">
        <f>SUM(F3:F8)</f>
        <v>9.74</v>
      </c>
      <c r="G9" s="226">
        <f>SUM(G3:G8)</f>
        <v>1.9480000000000004</v>
      </c>
      <c r="H9" s="226">
        <f>SUM(H3:H8)</f>
        <v>11.688000000000002</v>
      </c>
      <c r="I9" s="215"/>
    </row>
    <row r="10" spans="1:9">
      <c r="A10" s="227"/>
      <c r="B10" s="215"/>
      <c r="C10" s="215"/>
      <c r="D10" s="215"/>
      <c r="E10" s="215"/>
      <c r="F10" s="215"/>
      <c r="G10" s="215"/>
      <c r="H10" s="215"/>
      <c r="I10" s="215"/>
    </row>
    <row r="11" spans="1:9" ht="18.75">
      <c r="A11" s="214" t="s">
        <v>1197</v>
      </c>
      <c r="B11" s="215"/>
      <c r="C11" s="215"/>
      <c r="D11" s="215"/>
      <c r="E11" s="215"/>
      <c r="F11" s="215"/>
      <c r="G11" s="215"/>
      <c r="H11" s="215"/>
      <c r="I11" s="215"/>
    </row>
    <row r="12" spans="1:9" s="72" customFormat="1" ht="97.5" customHeight="1">
      <c r="A12" s="87"/>
      <c r="B12" s="10" t="s">
        <v>10</v>
      </c>
      <c r="C12" s="10" t="s">
        <v>1188</v>
      </c>
      <c r="D12" s="10" t="s">
        <v>1189</v>
      </c>
      <c r="E12" s="10" t="s">
        <v>1190</v>
      </c>
      <c r="F12" s="10" t="s">
        <v>1191</v>
      </c>
      <c r="G12" s="10" t="s">
        <v>1192</v>
      </c>
      <c r="H12" s="10" t="s">
        <v>1193</v>
      </c>
      <c r="I12" s="13"/>
    </row>
    <row r="13" spans="1:9" ht="26.25">
      <c r="A13" s="218" t="s">
        <v>1146</v>
      </c>
      <c r="B13" s="219" t="s">
        <v>1198</v>
      </c>
      <c r="C13" s="22">
        <v>1</v>
      </c>
      <c r="D13" s="22">
        <v>1.53</v>
      </c>
      <c r="E13" s="22">
        <v>0.85</v>
      </c>
      <c r="F13" s="22">
        <f>(E13+D13)*C13</f>
        <v>2.38</v>
      </c>
      <c r="G13" s="28">
        <f>F13*0.2</f>
        <v>0.47599999999999998</v>
      </c>
      <c r="H13" s="28">
        <f>F13+G13</f>
        <v>2.8559999999999999</v>
      </c>
      <c r="I13" s="215"/>
    </row>
    <row r="14" spans="1:9" ht="51.75">
      <c r="A14" s="218" t="s">
        <v>1164</v>
      </c>
      <c r="B14" s="219" t="s">
        <v>1165</v>
      </c>
      <c r="C14" s="22">
        <v>1</v>
      </c>
      <c r="D14" s="22">
        <v>0.39</v>
      </c>
      <c r="E14" s="22">
        <v>0.25</v>
      </c>
      <c r="F14" s="22">
        <f>(E14+D14)*C14</f>
        <v>0.64</v>
      </c>
      <c r="G14" s="28">
        <f>F14*0.2</f>
        <v>0.128</v>
      </c>
      <c r="H14" s="28">
        <f>F14+G14</f>
        <v>0.76800000000000002</v>
      </c>
      <c r="I14" s="215"/>
    </row>
    <row r="15" spans="1:9">
      <c r="A15" s="218" t="s">
        <v>790</v>
      </c>
      <c r="B15" s="219" t="s">
        <v>791</v>
      </c>
      <c r="C15" s="22">
        <v>1</v>
      </c>
      <c r="D15" s="22">
        <v>1.28</v>
      </c>
      <c r="E15" s="22"/>
      <c r="F15" s="22">
        <f>(E15+D15)*C15</f>
        <v>1.28</v>
      </c>
      <c r="G15" s="28">
        <f>F15*0.2</f>
        <v>0.25600000000000001</v>
      </c>
      <c r="H15" s="28">
        <f>F15+G15</f>
        <v>1.536</v>
      </c>
      <c r="I15" s="215"/>
    </row>
    <row r="16" spans="1:9" s="231" customFormat="1">
      <c r="A16" s="223"/>
      <c r="B16" s="228" t="s">
        <v>1196</v>
      </c>
      <c r="C16" s="228"/>
      <c r="D16" s="228"/>
      <c r="E16" s="228">
        <f>SUM(E13:E15)</f>
        <v>1.1000000000000001</v>
      </c>
      <c r="F16" s="228">
        <f>SUM(F13:F15)</f>
        <v>4.3</v>
      </c>
      <c r="G16" s="229">
        <f>SUM(G13:G15)</f>
        <v>0.86</v>
      </c>
      <c r="H16" s="229">
        <f>SUM(H13:H15)</f>
        <v>5.16</v>
      </c>
      <c r="I16" s="230"/>
    </row>
    <row r="17" spans="1:9" ht="163.5" customHeight="1">
      <c r="A17" s="227"/>
      <c r="B17" s="215"/>
      <c r="C17" s="215"/>
      <c r="D17" s="215"/>
      <c r="E17" s="215"/>
      <c r="F17" s="215"/>
      <c r="G17" s="215"/>
      <c r="H17" s="215"/>
      <c r="I17" s="215"/>
    </row>
    <row r="18" spans="1:9" ht="18.75">
      <c r="A18" s="214" t="s">
        <v>1199</v>
      </c>
      <c r="B18" s="215"/>
      <c r="C18" s="215"/>
      <c r="D18" s="215"/>
      <c r="E18" s="215"/>
      <c r="F18" s="215"/>
      <c r="G18" s="215"/>
      <c r="H18" s="215"/>
      <c r="I18" s="215"/>
    </row>
    <row r="19" spans="1:9" hidden="1">
      <c r="A19" s="227"/>
      <c r="B19" s="215"/>
      <c r="C19" s="215"/>
      <c r="D19" s="215"/>
      <c r="E19" s="215"/>
      <c r="F19" s="215"/>
      <c r="G19" s="215"/>
      <c r="H19" s="215"/>
      <c r="I19" s="215"/>
    </row>
    <row r="20" spans="1:9" s="233" customFormat="1" ht="108" customHeight="1">
      <c r="A20" s="87"/>
      <c r="B20" s="10" t="s">
        <v>10</v>
      </c>
      <c r="C20" s="10" t="s">
        <v>1188</v>
      </c>
      <c r="D20" s="10" t="s">
        <v>1189</v>
      </c>
      <c r="E20" s="10" t="s">
        <v>1190</v>
      </c>
      <c r="F20" s="10" t="s">
        <v>1191</v>
      </c>
      <c r="G20" s="10" t="s">
        <v>1192</v>
      </c>
      <c r="H20" s="10" t="s">
        <v>1193</v>
      </c>
      <c r="I20" s="232"/>
    </row>
    <row r="21" spans="1:9">
      <c r="A21" s="218" t="s">
        <v>1160</v>
      </c>
      <c r="B21" s="219" t="s">
        <v>1161</v>
      </c>
      <c r="C21" s="22">
        <v>1</v>
      </c>
      <c r="D21" s="22">
        <v>1.6</v>
      </c>
      <c r="E21" s="22">
        <v>0.34</v>
      </c>
      <c r="F21" s="22">
        <f>(E21+D21)*C21</f>
        <v>1.9400000000000002</v>
      </c>
      <c r="G21" s="28">
        <f>F21*0.2</f>
        <v>0.38800000000000007</v>
      </c>
      <c r="H21" s="28">
        <f>F21+G21</f>
        <v>2.3280000000000003</v>
      </c>
      <c r="I21" s="215"/>
    </row>
    <row r="22" spans="1:9" ht="51.75">
      <c r="A22" s="218" t="s">
        <v>1164</v>
      </c>
      <c r="B22" s="219" t="s">
        <v>1165</v>
      </c>
      <c r="C22" s="22">
        <v>1</v>
      </c>
      <c r="D22" s="22">
        <v>0.39</v>
      </c>
      <c r="E22" s="22">
        <v>0.25</v>
      </c>
      <c r="F22" s="22">
        <f>(E22+D22)*C22</f>
        <v>0.64</v>
      </c>
      <c r="G22" s="28">
        <f>F22*0.2</f>
        <v>0.128</v>
      </c>
      <c r="H22" s="28">
        <f>F22+G22</f>
        <v>0.76800000000000002</v>
      </c>
      <c r="I22" s="215"/>
    </row>
    <row r="23" spans="1:9">
      <c r="A23" s="218" t="s">
        <v>790</v>
      </c>
      <c r="B23" s="219" t="s">
        <v>791</v>
      </c>
      <c r="C23" s="22">
        <v>1</v>
      </c>
      <c r="D23" s="22">
        <v>1.28</v>
      </c>
      <c r="E23" s="22"/>
      <c r="F23" s="22">
        <f>(E23+D23)*C23</f>
        <v>1.28</v>
      </c>
      <c r="G23" s="28">
        <f>F23*0.2</f>
        <v>0.25600000000000001</v>
      </c>
      <c r="H23" s="28">
        <f>F23+G23</f>
        <v>1.536</v>
      </c>
      <c r="I23" s="215"/>
    </row>
    <row r="24" spans="1:9">
      <c r="A24" s="223"/>
      <c r="B24" s="228" t="s">
        <v>1196</v>
      </c>
      <c r="C24" s="228"/>
      <c r="D24" s="228"/>
      <c r="E24" s="228">
        <f>SUM(E21:E23)</f>
        <v>0.59000000000000008</v>
      </c>
      <c r="F24" s="228">
        <f>SUM(F21:F23)</f>
        <v>3.8600000000000003</v>
      </c>
      <c r="G24" s="229">
        <f>SUM(G21:G23)</f>
        <v>0.77200000000000002</v>
      </c>
      <c r="H24" s="229">
        <f>SUM(H21:H23)</f>
        <v>4.6319999999999997</v>
      </c>
      <c r="I24" s="215"/>
    </row>
    <row r="25" spans="1:9">
      <c r="A25" s="227"/>
      <c r="B25" s="215"/>
      <c r="C25" s="215"/>
      <c r="D25" s="215"/>
      <c r="E25" s="215"/>
      <c r="F25" s="215"/>
      <c r="G25" s="215"/>
      <c r="H25" s="215"/>
      <c r="I25" s="215"/>
    </row>
    <row r="26" spans="1:9" ht="0.75" customHeight="1">
      <c r="A26" s="227"/>
      <c r="B26" s="215"/>
      <c r="C26" s="215"/>
      <c r="D26" s="215"/>
      <c r="E26" s="215"/>
      <c r="F26" s="215"/>
      <c r="G26" s="215"/>
      <c r="H26" s="215"/>
      <c r="I26" s="215"/>
    </row>
    <row r="27" spans="1:9" ht="18.75">
      <c r="A27" s="214" t="s">
        <v>1200</v>
      </c>
      <c r="B27" s="215"/>
      <c r="C27" s="215"/>
      <c r="D27" s="215"/>
      <c r="E27" s="215"/>
      <c r="F27" s="215"/>
      <c r="G27" s="215"/>
      <c r="H27" s="215"/>
      <c r="I27" s="215"/>
    </row>
    <row r="28" spans="1:9" s="233" customFormat="1" ht="99" customHeight="1">
      <c r="A28" s="87"/>
      <c r="B28" s="10" t="s">
        <v>10</v>
      </c>
      <c r="C28" s="10" t="s">
        <v>1188</v>
      </c>
      <c r="D28" s="10" t="s">
        <v>1189</v>
      </c>
      <c r="E28" s="10" t="s">
        <v>1190</v>
      </c>
      <c r="F28" s="10" t="s">
        <v>1191</v>
      </c>
      <c r="G28" s="10" t="s">
        <v>1192</v>
      </c>
      <c r="H28" s="10" t="s">
        <v>1193</v>
      </c>
      <c r="I28" s="232"/>
    </row>
    <row r="29" spans="1:9" ht="39">
      <c r="A29" s="87" t="s">
        <v>1152</v>
      </c>
      <c r="B29" s="219" t="s">
        <v>1201</v>
      </c>
      <c r="C29" s="219">
        <v>1</v>
      </c>
      <c r="D29" s="219">
        <v>1.53</v>
      </c>
      <c r="E29" s="219">
        <v>0.41</v>
      </c>
      <c r="F29" s="219">
        <f>(E29+D29)*C29</f>
        <v>1.94</v>
      </c>
      <c r="G29" s="234">
        <f>F29*0.2</f>
        <v>0.38800000000000001</v>
      </c>
      <c r="H29" s="234">
        <f>F29+G29</f>
        <v>2.3279999999999998</v>
      </c>
      <c r="I29" s="215"/>
    </row>
    <row r="30" spans="1:9" ht="26.25">
      <c r="A30" s="218" t="s">
        <v>1166</v>
      </c>
      <c r="B30" s="219" t="s">
        <v>1167</v>
      </c>
      <c r="C30" s="22">
        <v>1</v>
      </c>
      <c r="D30" s="22">
        <v>0.25</v>
      </c>
      <c r="E30" s="22">
        <v>0.39</v>
      </c>
      <c r="F30" s="22">
        <f>(E30+D30)*C30</f>
        <v>0.64</v>
      </c>
      <c r="G30" s="28">
        <f>F30*0.2</f>
        <v>0.128</v>
      </c>
      <c r="H30" s="28">
        <f>F30+G30</f>
        <v>0.76800000000000002</v>
      </c>
      <c r="I30" s="215"/>
    </row>
    <row r="31" spans="1:9" ht="51.75">
      <c r="A31" s="218" t="s">
        <v>1164</v>
      </c>
      <c r="B31" s="219" t="s">
        <v>1165</v>
      </c>
      <c r="C31" s="22">
        <v>1</v>
      </c>
      <c r="D31" s="22">
        <v>0.39</v>
      </c>
      <c r="E31" s="22">
        <v>0.25</v>
      </c>
      <c r="F31" s="22">
        <f>(E31+D31)*C31</f>
        <v>0.64</v>
      </c>
      <c r="G31" s="28">
        <f>F31*0.2</f>
        <v>0.128</v>
      </c>
      <c r="H31" s="28">
        <f>F31+G31</f>
        <v>0.76800000000000002</v>
      </c>
      <c r="I31" s="215"/>
    </row>
    <row r="32" spans="1:9">
      <c r="A32" s="218" t="s">
        <v>790</v>
      </c>
      <c r="B32" s="219" t="s">
        <v>791</v>
      </c>
      <c r="C32" s="22">
        <v>1</v>
      </c>
      <c r="D32" s="22">
        <v>1.28</v>
      </c>
      <c r="E32" s="22"/>
      <c r="F32" s="22">
        <f>(E32+D32)*C32</f>
        <v>1.28</v>
      </c>
      <c r="G32" s="28">
        <f>F32*0.2</f>
        <v>0.25600000000000001</v>
      </c>
      <c r="H32" s="28">
        <f>F32+G32</f>
        <v>1.536</v>
      </c>
      <c r="I32" s="215"/>
    </row>
    <row r="33" spans="1:9">
      <c r="A33" s="223"/>
      <c r="B33" s="228" t="s">
        <v>1196</v>
      </c>
      <c r="C33" s="228"/>
      <c r="D33" s="228"/>
      <c r="E33" s="228">
        <f>SUM(E29:E32)</f>
        <v>1.05</v>
      </c>
      <c r="F33" s="229">
        <f>SUM(F29:F32)</f>
        <v>4.5</v>
      </c>
      <c r="G33" s="229">
        <f>F33*0.2</f>
        <v>0.9</v>
      </c>
      <c r="H33" s="229">
        <f>F33+G33</f>
        <v>5.4</v>
      </c>
      <c r="I33" s="215"/>
    </row>
    <row r="34" spans="1:9" ht="252" customHeight="1">
      <c r="A34" s="227"/>
      <c r="B34" s="215"/>
      <c r="C34" s="215"/>
      <c r="D34" s="215"/>
      <c r="E34" s="215"/>
      <c r="F34" s="215"/>
      <c r="G34" s="215"/>
      <c r="H34" s="215"/>
      <c r="I34" s="215"/>
    </row>
    <row r="35" spans="1:9" ht="18" customHeight="1">
      <c r="A35" s="214" t="s">
        <v>1202</v>
      </c>
      <c r="B35" s="215"/>
      <c r="C35" s="215"/>
      <c r="D35" s="215"/>
      <c r="E35" s="215"/>
      <c r="F35" s="215"/>
      <c r="G35" s="215"/>
      <c r="H35" s="215"/>
      <c r="I35" s="215"/>
    </row>
    <row r="36" spans="1:9" hidden="1">
      <c r="A36" s="227"/>
      <c r="B36" s="215"/>
      <c r="C36" s="215"/>
      <c r="D36" s="215"/>
      <c r="E36" s="215"/>
      <c r="F36" s="215"/>
      <c r="G36" s="215"/>
      <c r="H36" s="215"/>
      <c r="I36" s="215"/>
    </row>
    <row r="37" spans="1:9" s="233" customFormat="1" ht="99.75" customHeight="1">
      <c r="A37" s="87"/>
      <c r="B37" s="10" t="s">
        <v>10</v>
      </c>
      <c r="C37" s="10" t="s">
        <v>1188</v>
      </c>
      <c r="D37" s="10" t="s">
        <v>1189</v>
      </c>
      <c r="E37" s="10" t="s">
        <v>1190</v>
      </c>
      <c r="F37" s="10" t="s">
        <v>1191</v>
      </c>
      <c r="G37" s="10" t="s">
        <v>1192</v>
      </c>
      <c r="H37" s="10" t="s">
        <v>1193</v>
      </c>
      <c r="I37" s="232"/>
    </row>
    <row r="38" spans="1:9" ht="64.5">
      <c r="A38" s="87" t="s">
        <v>1101</v>
      </c>
      <c r="B38" s="219" t="s">
        <v>1203</v>
      </c>
      <c r="C38" s="219">
        <v>1</v>
      </c>
      <c r="D38" s="219">
        <v>2.2400000000000002</v>
      </c>
      <c r="E38" s="219">
        <v>0.96</v>
      </c>
      <c r="F38" s="219">
        <f>(E38+D38)*C38</f>
        <v>3.2</v>
      </c>
      <c r="G38" s="234">
        <f>F38*0.2</f>
        <v>0.64000000000000012</v>
      </c>
      <c r="H38" s="234">
        <f>F38+G38</f>
        <v>3.8400000000000003</v>
      </c>
      <c r="I38" s="215"/>
    </row>
    <row r="39" spans="1:9" ht="26.25">
      <c r="A39" s="218" t="s">
        <v>794</v>
      </c>
      <c r="B39" s="219" t="s">
        <v>795</v>
      </c>
      <c r="C39" s="22">
        <v>4</v>
      </c>
      <c r="D39" s="22">
        <v>0.19</v>
      </c>
      <c r="E39" s="22"/>
      <c r="F39" s="22">
        <f>(E39+D39)*C39</f>
        <v>0.76</v>
      </c>
      <c r="G39" s="28">
        <f>F39*0.2</f>
        <v>0.15200000000000002</v>
      </c>
      <c r="H39" s="28">
        <f>F39+G39</f>
        <v>0.91200000000000003</v>
      </c>
      <c r="I39" s="215"/>
    </row>
    <row r="40" spans="1:9" ht="51.75">
      <c r="A40" s="218" t="s">
        <v>1164</v>
      </c>
      <c r="B40" s="219" t="s">
        <v>1165</v>
      </c>
      <c r="C40" s="22">
        <v>1</v>
      </c>
      <c r="D40" s="22">
        <v>0.9</v>
      </c>
      <c r="E40" s="22">
        <v>0.25</v>
      </c>
      <c r="F40" s="22">
        <f>(E40+D40)*C40</f>
        <v>1.1499999999999999</v>
      </c>
      <c r="G40" s="28">
        <f>F40*0.2</f>
        <v>0.22999999999999998</v>
      </c>
      <c r="H40" s="28">
        <f>F40+G40</f>
        <v>1.38</v>
      </c>
      <c r="I40" s="215"/>
    </row>
    <row r="41" spans="1:9">
      <c r="A41" s="218" t="s">
        <v>790</v>
      </c>
      <c r="B41" s="219" t="s">
        <v>791</v>
      </c>
      <c r="C41" s="22">
        <v>1</v>
      </c>
      <c r="D41" s="22">
        <v>1.28</v>
      </c>
      <c r="E41" s="22"/>
      <c r="F41" s="22">
        <f>(E41+D41)*C41</f>
        <v>1.28</v>
      </c>
      <c r="G41" s="28">
        <f>F41*0.2</f>
        <v>0.25600000000000001</v>
      </c>
      <c r="H41" s="28">
        <f>F41+G41</f>
        <v>1.536</v>
      </c>
      <c r="I41" s="215"/>
    </row>
    <row r="42" spans="1:9">
      <c r="A42" s="223"/>
      <c r="B42" s="228" t="s">
        <v>1196</v>
      </c>
      <c r="C42" s="228"/>
      <c r="D42" s="228"/>
      <c r="E42" s="228">
        <f>SUM(E38:E41)</f>
        <v>1.21</v>
      </c>
      <c r="F42" s="228">
        <f>SUM(F38:F41)</f>
        <v>6.39</v>
      </c>
      <c r="G42" s="229">
        <f>F42*0.2</f>
        <v>1.278</v>
      </c>
      <c r="H42" s="229">
        <f>F42+G42</f>
        <v>7.6679999999999993</v>
      </c>
      <c r="I42" s="215"/>
    </row>
    <row r="43" spans="1:9" ht="8.25" customHeight="1">
      <c r="A43" s="227"/>
      <c r="B43" s="215"/>
      <c r="C43" s="215"/>
      <c r="D43" s="215"/>
      <c r="E43" s="215"/>
      <c r="F43" s="215"/>
      <c r="G43" s="215"/>
      <c r="H43" s="215"/>
      <c r="I43" s="215"/>
    </row>
    <row r="44" spans="1:9" ht="1.5" hidden="1" customHeight="1">
      <c r="A44" s="227"/>
      <c r="B44" s="215"/>
      <c r="C44" s="215"/>
      <c r="D44" s="215"/>
      <c r="E44" s="215"/>
      <c r="F44" s="215"/>
      <c r="G44" s="215"/>
      <c r="H44" s="215"/>
      <c r="I44" s="215"/>
    </row>
    <row r="45" spans="1:9" ht="17.25" customHeight="1">
      <c r="A45" s="214" t="s">
        <v>1204</v>
      </c>
      <c r="B45" s="215"/>
      <c r="C45" s="215"/>
      <c r="D45" s="215"/>
      <c r="E45" s="215"/>
      <c r="F45" s="215"/>
      <c r="G45" s="215"/>
      <c r="H45" s="215"/>
      <c r="I45" s="215"/>
    </row>
    <row r="46" spans="1:9" hidden="1">
      <c r="A46" s="227"/>
      <c r="B46" s="215"/>
      <c r="C46" s="215"/>
      <c r="D46" s="215"/>
      <c r="E46" s="215"/>
      <c r="F46" s="215"/>
      <c r="G46" s="215"/>
      <c r="H46" s="215"/>
      <c r="I46" s="215"/>
    </row>
    <row r="47" spans="1:9" s="233" customFormat="1" ht="93.75" customHeight="1">
      <c r="A47" s="87"/>
      <c r="B47" s="10" t="s">
        <v>10</v>
      </c>
      <c r="C47" s="10" t="s">
        <v>1188</v>
      </c>
      <c r="D47" s="10" t="s">
        <v>1189</v>
      </c>
      <c r="E47" s="10" t="s">
        <v>1190</v>
      </c>
      <c r="F47" s="10" t="s">
        <v>1191</v>
      </c>
      <c r="G47" s="10" t="s">
        <v>1192</v>
      </c>
      <c r="H47" s="10" t="s">
        <v>1193</v>
      </c>
      <c r="I47" s="232"/>
    </row>
    <row r="48" spans="1:9" ht="51.75">
      <c r="A48" s="87" t="s">
        <v>1103</v>
      </c>
      <c r="B48" s="219" t="s">
        <v>1205</v>
      </c>
      <c r="C48" s="219">
        <v>1</v>
      </c>
      <c r="D48" s="219">
        <v>3</v>
      </c>
      <c r="E48" s="219">
        <v>0.99</v>
      </c>
      <c r="F48" s="219">
        <f>(E48+D48)*C48</f>
        <v>3.99</v>
      </c>
      <c r="G48" s="234">
        <f t="shared" ref="G48:G53" si="3">F48*0.2</f>
        <v>0.79800000000000004</v>
      </c>
      <c r="H48" s="234">
        <f t="shared" ref="H48:H53" si="4">F48+G48</f>
        <v>4.7880000000000003</v>
      </c>
      <c r="I48" s="215"/>
    </row>
    <row r="49" spans="1:9" ht="26.25">
      <c r="A49" s="87" t="s">
        <v>1106</v>
      </c>
      <c r="B49" s="219" t="s">
        <v>1206</v>
      </c>
      <c r="C49" s="219">
        <v>1</v>
      </c>
      <c r="D49" s="219">
        <v>5.29</v>
      </c>
      <c r="E49" s="219">
        <v>0.85</v>
      </c>
      <c r="F49" s="219">
        <f>(E49+D49)*C49</f>
        <v>6.14</v>
      </c>
      <c r="G49" s="234">
        <f t="shared" si="3"/>
        <v>1.228</v>
      </c>
      <c r="H49" s="234">
        <f t="shared" si="4"/>
        <v>7.3679999999999994</v>
      </c>
      <c r="I49" s="215"/>
    </row>
    <row r="50" spans="1:9" ht="26.25">
      <c r="A50" s="218" t="s">
        <v>1207</v>
      </c>
      <c r="B50" s="219" t="s">
        <v>795</v>
      </c>
      <c r="C50" s="22">
        <v>6</v>
      </c>
      <c r="D50" s="22">
        <v>0.19</v>
      </c>
      <c r="E50" s="22"/>
      <c r="F50" s="22">
        <f>(E50+D50)*C50</f>
        <v>1.1400000000000001</v>
      </c>
      <c r="G50" s="28">
        <f t="shared" si="3"/>
        <v>0.22800000000000004</v>
      </c>
      <c r="H50" s="28">
        <f t="shared" si="4"/>
        <v>1.3680000000000001</v>
      </c>
      <c r="I50" s="215"/>
    </row>
    <row r="51" spans="1:9" ht="51.75">
      <c r="A51" s="218" t="s">
        <v>1164</v>
      </c>
      <c r="B51" s="219" t="s">
        <v>1165</v>
      </c>
      <c r="C51" s="22">
        <v>1</v>
      </c>
      <c r="D51" s="22">
        <v>0.39</v>
      </c>
      <c r="E51" s="22">
        <v>0.25</v>
      </c>
      <c r="F51" s="22">
        <f>(E51+D51)*C51</f>
        <v>0.64</v>
      </c>
      <c r="G51" s="28">
        <f t="shared" si="3"/>
        <v>0.128</v>
      </c>
      <c r="H51" s="28">
        <f t="shared" si="4"/>
        <v>0.76800000000000002</v>
      </c>
      <c r="I51" s="215"/>
    </row>
    <row r="52" spans="1:9">
      <c r="A52" s="218" t="s">
        <v>790</v>
      </c>
      <c r="B52" s="219" t="s">
        <v>791</v>
      </c>
      <c r="C52" s="22">
        <v>1</v>
      </c>
      <c r="D52" s="22">
        <v>1.28</v>
      </c>
      <c r="E52" s="22"/>
      <c r="F52" s="22">
        <f>(E52+D52)*C52</f>
        <v>1.28</v>
      </c>
      <c r="G52" s="28">
        <f t="shared" si="3"/>
        <v>0.25600000000000001</v>
      </c>
      <c r="H52" s="28">
        <f t="shared" si="4"/>
        <v>1.536</v>
      </c>
      <c r="I52" s="215"/>
    </row>
    <row r="53" spans="1:9">
      <c r="A53" s="223"/>
      <c r="B53" s="228" t="s">
        <v>1196</v>
      </c>
      <c r="C53" s="228"/>
      <c r="D53" s="228"/>
      <c r="E53" s="228">
        <f>SUM(E48:E52)</f>
        <v>2.09</v>
      </c>
      <c r="F53" s="229">
        <f>SUM(F48:F52)</f>
        <v>13.19</v>
      </c>
      <c r="G53" s="229">
        <f t="shared" si="3"/>
        <v>2.6379999999999999</v>
      </c>
      <c r="H53" s="229">
        <f t="shared" si="4"/>
        <v>15.827999999999999</v>
      </c>
      <c r="I53" s="215"/>
    </row>
    <row r="54" spans="1:9" ht="155.25" customHeight="1">
      <c r="A54" s="227"/>
      <c r="B54" s="215"/>
      <c r="C54" s="215"/>
      <c r="D54" s="215"/>
      <c r="E54" s="215"/>
      <c r="F54" s="215"/>
      <c r="G54" s="215"/>
      <c r="H54" s="215"/>
      <c r="I54" s="215"/>
    </row>
    <row r="55" spans="1:9" ht="18.75">
      <c r="A55" s="214" t="s">
        <v>1208</v>
      </c>
      <c r="B55" s="215"/>
      <c r="C55" s="215"/>
      <c r="D55" s="215"/>
      <c r="E55" s="215"/>
      <c r="F55" s="215"/>
      <c r="G55" s="215"/>
      <c r="H55" s="215"/>
      <c r="I55" s="215"/>
    </row>
    <row r="56" spans="1:9" s="233" customFormat="1" ht="102">
      <c r="A56" s="87"/>
      <c r="B56" s="10" t="s">
        <v>10</v>
      </c>
      <c r="C56" s="10" t="s">
        <v>1188</v>
      </c>
      <c r="D56" s="10" t="s">
        <v>1189</v>
      </c>
      <c r="E56" s="10" t="s">
        <v>1190</v>
      </c>
      <c r="F56" s="10" t="s">
        <v>1191</v>
      </c>
      <c r="G56" s="10" t="s">
        <v>1192</v>
      </c>
      <c r="H56" s="10" t="s">
        <v>1193</v>
      </c>
      <c r="I56" s="232"/>
    </row>
    <row r="57" spans="1:9" ht="26.25">
      <c r="A57" s="87" t="s">
        <v>1146</v>
      </c>
      <c r="B57" s="219" t="s">
        <v>1198</v>
      </c>
      <c r="C57" s="219">
        <v>1</v>
      </c>
      <c r="D57" s="219">
        <v>1.53</v>
      </c>
      <c r="E57" s="219">
        <v>0.85</v>
      </c>
      <c r="F57" s="219">
        <f>(E57+D57)*C57</f>
        <v>2.38</v>
      </c>
      <c r="G57" s="234">
        <f>F57*0.2</f>
        <v>0.47599999999999998</v>
      </c>
      <c r="H57" s="234">
        <f>F57+G57</f>
        <v>2.8559999999999999</v>
      </c>
      <c r="I57" s="215"/>
    </row>
    <row r="58" spans="1:9" ht="26.25">
      <c r="A58" s="87" t="s">
        <v>1160</v>
      </c>
      <c r="B58" s="219" t="s">
        <v>1209</v>
      </c>
      <c r="C58" s="219">
        <v>1</v>
      </c>
      <c r="D58" s="219">
        <v>1.6</v>
      </c>
      <c r="E58" s="219">
        <v>0.34</v>
      </c>
      <c r="F58" s="219">
        <f>(E58+D58)*C58</f>
        <v>1.9400000000000002</v>
      </c>
      <c r="G58" s="234">
        <f>F58*0.2</f>
        <v>0.38800000000000007</v>
      </c>
      <c r="H58" s="234">
        <f>F58+G58</f>
        <v>2.3280000000000003</v>
      </c>
      <c r="I58" s="215"/>
    </row>
    <row r="59" spans="1:9" ht="51.75">
      <c r="A59" s="218" t="s">
        <v>1164</v>
      </c>
      <c r="B59" s="219" t="s">
        <v>1165</v>
      </c>
      <c r="C59" s="22">
        <v>1</v>
      </c>
      <c r="D59" s="22">
        <v>0.39</v>
      </c>
      <c r="E59" s="22">
        <v>0.25</v>
      </c>
      <c r="F59" s="22">
        <f>(E59+D59)*C59</f>
        <v>0.64</v>
      </c>
      <c r="G59" s="28">
        <f>F59*0.2</f>
        <v>0.128</v>
      </c>
      <c r="H59" s="28">
        <f>F59+G59</f>
        <v>0.76800000000000002</v>
      </c>
      <c r="I59" s="215"/>
    </row>
    <row r="60" spans="1:9">
      <c r="A60" s="218" t="s">
        <v>790</v>
      </c>
      <c r="B60" s="219" t="s">
        <v>791</v>
      </c>
      <c r="C60" s="22">
        <v>1</v>
      </c>
      <c r="D60" s="22">
        <v>1.28</v>
      </c>
      <c r="E60" s="22"/>
      <c r="F60" s="22">
        <f>(E60+D60)*C60</f>
        <v>1.28</v>
      </c>
      <c r="G60" s="28">
        <f>F60*0.2</f>
        <v>0.25600000000000001</v>
      </c>
      <c r="H60" s="28">
        <f>F60+G60</f>
        <v>1.536</v>
      </c>
      <c r="I60" s="215"/>
    </row>
    <row r="61" spans="1:9">
      <c r="A61" s="223"/>
      <c r="B61" s="228" t="s">
        <v>1196</v>
      </c>
      <c r="C61" s="228"/>
      <c r="D61" s="228"/>
      <c r="E61" s="228">
        <f>SUM(E57:E60)</f>
        <v>1.44</v>
      </c>
      <c r="F61" s="228">
        <f>SUM(F57:F60)</f>
        <v>6.24</v>
      </c>
      <c r="G61" s="229">
        <f>SUM(G57:G60)</f>
        <v>1.2480000000000002</v>
      </c>
      <c r="H61" s="229">
        <f>SUM(H57:H60)</f>
        <v>7.4879999999999995</v>
      </c>
      <c r="I61" s="215"/>
    </row>
    <row r="62" spans="1:9" ht="11.25" customHeight="1">
      <c r="A62" s="227"/>
      <c r="B62" s="215"/>
      <c r="C62" s="215"/>
      <c r="D62" s="215"/>
      <c r="E62" s="215"/>
      <c r="F62" s="215"/>
      <c r="G62" s="215"/>
      <c r="H62" s="215"/>
      <c r="I62" s="215"/>
    </row>
    <row r="63" spans="1:9" ht="17.25" customHeight="1">
      <c r="A63" s="214" t="s">
        <v>1210</v>
      </c>
      <c r="B63" s="215"/>
      <c r="C63" s="215"/>
      <c r="D63" s="215"/>
      <c r="E63" s="215"/>
      <c r="F63" s="215"/>
      <c r="G63" s="215"/>
      <c r="H63" s="215"/>
      <c r="I63" s="215"/>
    </row>
    <row r="64" spans="1:9" hidden="1">
      <c r="A64" s="227"/>
      <c r="B64" s="215"/>
      <c r="C64" s="215"/>
      <c r="D64" s="215"/>
      <c r="E64" s="215"/>
      <c r="F64" s="215"/>
      <c r="G64" s="215"/>
      <c r="H64" s="215"/>
      <c r="I64" s="215"/>
    </row>
    <row r="65" spans="1:9" s="233" customFormat="1" ht="102">
      <c r="A65" s="87"/>
      <c r="B65" s="10" t="s">
        <v>10</v>
      </c>
      <c r="C65" s="10" t="s">
        <v>1188</v>
      </c>
      <c r="D65" s="10" t="s">
        <v>1189</v>
      </c>
      <c r="E65" s="10" t="s">
        <v>1190</v>
      </c>
      <c r="F65" s="10" t="s">
        <v>1191</v>
      </c>
      <c r="G65" s="10" t="s">
        <v>1192</v>
      </c>
      <c r="H65" s="10" t="s">
        <v>1193</v>
      </c>
      <c r="I65" s="232"/>
    </row>
    <row r="66" spans="1:9" ht="64.5">
      <c r="A66" s="87" t="s">
        <v>1081</v>
      </c>
      <c r="B66" s="219" t="s">
        <v>1211</v>
      </c>
      <c r="C66" s="219">
        <v>1</v>
      </c>
      <c r="D66" s="219">
        <v>2.68</v>
      </c>
      <c r="E66" s="219">
        <v>0.92</v>
      </c>
      <c r="F66" s="219">
        <f>(E66+D66)*C66</f>
        <v>3.6</v>
      </c>
      <c r="G66" s="234">
        <f t="shared" ref="G66:G71" si="5">F66*0.2</f>
        <v>0.72000000000000008</v>
      </c>
      <c r="H66" s="234">
        <f t="shared" ref="H66:H71" si="6">F66+G66</f>
        <v>4.32</v>
      </c>
      <c r="I66" s="215"/>
    </row>
    <row r="67" spans="1:9" ht="51.75">
      <c r="A67" s="87" t="s">
        <v>1164</v>
      </c>
      <c r="B67" s="235" t="s">
        <v>1165</v>
      </c>
      <c r="C67" s="219">
        <v>1</v>
      </c>
      <c r="D67" s="219">
        <v>0.39</v>
      </c>
      <c r="E67" s="219">
        <v>0.25</v>
      </c>
      <c r="F67" s="219">
        <f>(E67+D67)*C67</f>
        <v>0.64</v>
      </c>
      <c r="G67" s="234">
        <f t="shared" si="5"/>
        <v>0.128</v>
      </c>
      <c r="H67" s="234">
        <f t="shared" si="6"/>
        <v>0.76800000000000002</v>
      </c>
      <c r="I67" s="215"/>
    </row>
    <row r="68" spans="1:9" ht="26.25">
      <c r="A68" s="87" t="s">
        <v>794</v>
      </c>
      <c r="B68" s="219" t="s">
        <v>795</v>
      </c>
      <c r="C68" s="219">
        <v>6</v>
      </c>
      <c r="D68" s="219">
        <v>0.19</v>
      </c>
      <c r="E68" s="219"/>
      <c r="F68" s="219">
        <f>(E68+D68)*C68</f>
        <v>1.1400000000000001</v>
      </c>
      <c r="G68" s="234">
        <f t="shared" si="5"/>
        <v>0.22800000000000004</v>
      </c>
      <c r="H68" s="234">
        <f t="shared" si="6"/>
        <v>1.3680000000000001</v>
      </c>
      <c r="I68" s="215"/>
    </row>
    <row r="69" spans="1:9" ht="26.25">
      <c r="A69" s="218" t="s">
        <v>1083</v>
      </c>
      <c r="B69" s="219" t="s">
        <v>1206</v>
      </c>
      <c r="C69" s="22">
        <v>1</v>
      </c>
      <c r="D69" s="22">
        <v>4.79</v>
      </c>
      <c r="E69" s="22">
        <v>0.98</v>
      </c>
      <c r="F69" s="22">
        <f>(E69+D69)*C69</f>
        <v>5.77</v>
      </c>
      <c r="G69" s="28">
        <f t="shared" si="5"/>
        <v>1.1539999999999999</v>
      </c>
      <c r="H69" s="28">
        <f t="shared" si="6"/>
        <v>6.9239999999999995</v>
      </c>
      <c r="I69" s="215"/>
    </row>
    <row r="70" spans="1:9">
      <c r="A70" s="218" t="s">
        <v>790</v>
      </c>
      <c r="B70" s="219" t="s">
        <v>791</v>
      </c>
      <c r="C70" s="22">
        <v>1</v>
      </c>
      <c r="D70" s="22">
        <v>1.28</v>
      </c>
      <c r="E70" s="22"/>
      <c r="F70" s="22">
        <f>(E70+D70)*C70</f>
        <v>1.28</v>
      </c>
      <c r="G70" s="28">
        <f t="shared" si="5"/>
        <v>0.25600000000000001</v>
      </c>
      <c r="H70" s="28">
        <f t="shared" si="6"/>
        <v>1.536</v>
      </c>
      <c r="I70" s="215"/>
    </row>
    <row r="71" spans="1:9">
      <c r="A71" s="223"/>
      <c r="B71" s="228" t="s">
        <v>1196</v>
      </c>
      <c r="C71" s="228"/>
      <c r="D71" s="228"/>
      <c r="E71" s="228">
        <f>SUM(E66:E70)</f>
        <v>2.15</v>
      </c>
      <c r="F71" s="229">
        <f>SUM(F66:F70)</f>
        <v>12.43</v>
      </c>
      <c r="G71" s="229">
        <f t="shared" si="5"/>
        <v>2.4860000000000002</v>
      </c>
      <c r="H71" s="229">
        <f t="shared" si="6"/>
        <v>14.916</v>
      </c>
      <c r="I71" s="215"/>
    </row>
    <row r="72" spans="1:9" ht="157.5" customHeight="1">
      <c r="A72" s="227"/>
      <c r="B72" s="215"/>
      <c r="C72" s="215"/>
      <c r="D72" s="215"/>
      <c r="E72" s="215"/>
      <c r="F72" s="215"/>
      <c r="G72" s="215"/>
      <c r="H72" s="215"/>
      <c r="I72" s="215"/>
    </row>
    <row r="73" spans="1:9" ht="18.75">
      <c r="A73" s="214" t="s">
        <v>1212</v>
      </c>
      <c r="B73" s="215"/>
      <c r="C73" s="215"/>
      <c r="D73" s="215"/>
      <c r="E73" s="215"/>
      <c r="F73" s="215"/>
      <c r="G73" s="215"/>
      <c r="H73" s="215"/>
      <c r="I73" s="215"/>
    </row>
    <row r="74" spans="1:9" s="233" customFormat="1" ht="102">
      <c r="A74" s="87"/>
      <c r="B74" s="10" t="s">
        <v>10</v>
      </c>
      <c r="C74" s="10" t="s">
        <v>1188</v>
      </c>
      <c r="D74" s="10" t="s">
        <v>1189</v>
      </c>
      <c r="E74" s="10" t="s">
        <v>1190</v>
      </c>
      <c r="F74" s="10" t="s">
        <v>1191</v>
      </c>
      <c r="G74" s="10" t="s">
        <v>1192</v>
      </c>
      <c r="H74" s="10" t="s">
        <v>1193</v>
      </c>
      <c r="I74" s="232"/>
    </row>
    <row r="75" spans="1:9" ht="69" customHeight="1">
      <c r="A75" s="87" t="s">
        <v>1079</v>
      </c>
      <c r="B75" s="219" t="s">
        <v>1213</v>
      </c>
      <c r="C75" s="219">
        <v>1</v>
      </c>
      <c r="D75" s="219">
        <v>1.79</v>
      </c>
      <c r="E75" s="219">
        <v>0.79</v>
      </c>
      <c r="F75" s="219">
        <f>(E75+D75)*C75</f>
        <v>2.58</v>
      </c>
      <c r="G75" s="234">
        <f>F75*0.2</f>
        <v>0.51600000000000001</v>
      </c>
      <c r="H75" s="234">
        <f>F75+G75</f>
        <v>3.0960000000000001</v>
      </c>
      <c r="I75" s="215"/>
    </row>
    <row r="76" spans="1:9" ht="51.75">
      <c r="A76" s="37" t="s">
        <v>1164</v>
      </c>
      <c r="B76" s="235" t="s">
        <v>1165</v>
      </c>
      <c r="C76" s="235">
        <v>1</v>
      </c>
      <c r="D76" s="235">
        <v>0.39</v>
      </c>
      <c r="E76" s="219">
        <v>0.25</v>
      </c>
      <c r="F76" s="219">
        <f>(E76+D76)*C76</f>
        <v>0.64</v>
      </c>
      <c r="G76" s="234">
        <f>F76*0.2</f>
        <v>0.128</v>
      </c>
      <c r="H76" s="234">
        <f>F76+G76</f>
        <v>0.76800000000000002</v>
      </c>
      <c r="I76" s="215"/>
    </row>
    <row r="77" spans="1:9" ht="26.25">
      <c r="A77" s="87" t="s">
        <v>794</v>
      </c>
      <c r="B77" s="219" t="s">
        <v>795</v>
      </c>
      <c r="C77" s="219">
        <v>2</v>
      </c>
      <c r="D77" s="219">
        <v>0.19</v>
      </c>
      <c r="E77" s="219"/>
      <c r="F77" s="219">
        <f>(E77+D77)*C77</f>
        <v>0.38</v>
      </c>
      <c r="G77" s="234">
        <f>F77*0.2</f>
        <v>7.6000000000000012E-2</v>
      </c>
      <c r="H77" s="234">
        <f>F77+G77</f>
        <v>0.45600000000000002</v>
      </c>
      <c r="I77" s="215"/>
    </row>
    <row r="78" spans="1:9">
      <c r="A78" s="218" t="s">
        <v>790</v>
      </c>
      <c r="B78" s="219" t="s">
        <v>791</v>
      </c>
      <c r="C78" s="22">
        <v>1</v>
      </c>
      <c r="D78" s="22">
        <v>1.28</v>
      </c>
      <c r="E78" s="22"/>
      <c r="F78" s="22">
        <f>(E78+D78)*C78</f>
        <v>1.28</v>
      </c>
      <c r="G78" s="28">
        <f>F78*0.2</f>
        <v>0.25600000000000001</v>
      </c>
      <c r="H78" s="28">
        <f>F78+G78</f>
        <v>1.536</v>
      </c>
      <c r="I78" s="215"/>
    </row>
    <row r="79" spans="1:9" ht="16.5" customHeight="1">
      <c r="A79" s="223"/>
      <c r="B79" s="228" t="s">
        <v>1196</v>
      </c>
      <c r="C79" s="228"/>
      <c r="D79" s="228"/>
      <c r="E79" s="228">
        <f>SUM(E75:E78)</f>
        <v>1.04</v>
      </c>
      <c r="F79" s="229">
        <f>SUM(F75:F78)</f>
        <v>4.88</v>
      </c>
      <c r="G79" s="229">
        <f>F79*0.2</f>
        <v>0.97599999999999998</v>
      </c>
      <c r="H79" s="229">
        <f>F79+G79</f>
        <v>5.8559999999999999</v>
      </c>
      <c r="I79" s="215"/>
    </row>
    <row r="80" spans="1:9" ht="81" hidden="1" customHeight="1">
      <c r="A80" s="227"/>
      <c r="B80" s="215"/>
      <c r="C80" s="215"/>
      <c r="D80" s="215"/>
      <c r="E80" s="215"/>
      <c r="F80" s="215"/>
      <c r="G80" s="215"/>
      <c r="H80" s="215"/>
      <c r="I80" s="215"/>
    </row>
    <row r="81" spans="1:9" ht="33.75" customHeight="1">
      <c r="A81" s="214" t="s">
        <v>1214</v>
      </c>
      <c r="B81" s="215"/>
      <c r="C81" s="215"/>
      <c r="D81" s="215"/>
      <c r="E81" s="215"/>
      <c r="F81" s="215"/>
      <c r="G81" s="215"/>
      <c r="H81" s="215"/>
      <c r="I81" s="215"/>
    </row>
    <row r="82" spans="1:9" s="233" customFormat="1" ht="105" customHeight="1">
      <c r="A82" s="87"/>
      <c r="B82" s="10" t="s">
        <v>10</v>
      </c>
      <c r="C82" s="10" t="s">
        <v>1188</v>
      </c>
      <c r="D82" s="10" t="s">
        <v>1189</v>
      </c>
      <c r="E82" s="10" t="s">
        <v>1190</v>
      </c>
      <c r="F82" s="10" t="s">
        <v>1191</v>
      </c>
      <c r="G82" s="10" t="s">
        <v>1192</v>
      </c>
      <c r="H82" s="10" t="s">
        <v>1193</v>
      </c>
      <c r="I82" s="232"/>
    </row>
    <row r="83" spans="1:9" ht="64.5">
      <c r="A83" s="87" t="s">
        <v>1111</v>
      </c>
      <c r="B83" s="219" t="s">
        <v>1215</v>
      </c>
      <c r="C83" s="219">
        <v>1</v>
      </c>
      <c r="D83" s="234">
        <v>3</v>
      </c>
      <c r="E83" s="219">
        <v>1.1599999999999999</v>
      </c>
      <c r="F83" s="219">
        <f>(E83+D83)*C83</f>
        <v>4.16</v>
      </c>
      <c r="G83" s="234">
        <f t="shared" ref="G83:G88" si="7">F83*0.2</f>
        <v>0.83200000000000007</v>
      </c>
      <c r="H83" s="234">
        <f t="shared" ref="H83:H88" si="8">F83+G83</f>
        <v>4.992</v>
      </c>
      <c r="I83" s="215"/>
    </row>
    <row r="84" spans="1:9" ht="26.25">
      <c r="A84" s="37" t="s">
        <v>1113</v>
      </c>
      <c r="B84" s="235" t="s">
        <v>1206</v>
      </c>
      <c r="C84" s="235">
        <v>1</v>
      </c>
      <c r="D84" s="235">
        <v>4.8499999999999996</v>
      </c>
      <c r="E84" s="219">
        <v>0.59</v>
      </c>
      <c r="F84" s="219">
        <f>(E84+D84)*C84</f>
        <v>5.4399999999999995</v>
      </c>
      <c r="G84" s="234">
        <f t="shared" si="7"/>
        <v>1.0879999999999999</v>
      </c>
      <c r="H84" s="234">
        <f t="shared" si="8"/>
        <v>6.5279999999999996</v>
      </c>
      <c r="I84" s="215"/>
    </row>
    <row r="85" spans="1:9" ht="51.75">
      <c r="A85" s="37" t="s">
        <v>1164</v>
      </c>
      <c r="B85" s="235" t="s">
        <v>1165</v>
      </c>
      <c r="C85" s="235">
        <v>1</v>
      </c>
      <c r="D85" s="235">
        <v>0.39</v>
      </c>
      <c r="E85" s="219">
        <v>0.25</v>
      </c>
      <c r="F85" s="219">
        <f>(E85+D85)*C85</f>
        <v>0.64</v>
      </c>
      <c r="G85" s="234">
        <f t="shared" si="7"/>
        <v>0.128</v>
      </c>
      <c r="H85" s="234">
        <f t="shared" si="8"/>
        <v>0.76800000000000002</v>
      </c>
      <c r="I85" s="215"/>
    </row>
    <row r="86" spans="1:9" ht="26.25">
      <c r="A86" s="87" t="s">
        <v>794</v>
      </c>
      <c r="B86" s="219" t="s">
        <v>795</v>
      </c>
      <c r="C86" s="219">
        <v>10</v>
      </c>
      <c r="D86" s="219">
        <v>0.19</v>
      </c>
      <c r="E86" s="219"/>
      <c r="F86" s="219">
        <f>(E86+D86)*C86</f>
        <v>1.9</v>
      </c>
      <c r="G86" s="234">
        <f t="shared" si="7"/>
        <v>0.38</v>
      </c>
      <c r="H86" s="234">
        <f t="shared" si="8"/>
        <v>2.2799999999999998</v>
      </c>
      <c r="I86" s="215"/>
    </row>
    <row r="87" spans="1:9">
      <c r="A87" s="218" t="s">
        <v>790</v>
      </c>
      <c r="B87" s="219" t="s">
        <v>791</v>
      </c>
      <c r="C87" s="22">
        <v>1</v>
      </c>
      <c r="D87" s="22">
        <v>1.28</v>
      </c>
      <c r="E87" s="22"/>
      <c r="F87" s="22">
        <f>(E87+D87)*C87</f>
        <v>1.28</v>
      </c>
      <c r="G87" s="28">
        <f t="shared" si="7"/>
        <v>0.25600000000000001</v>
      </c>
      <c r="H87" s="28">
        <f t="shared" si="8"/>
        <v>1.536</v>
      </c>
      <c r="I87" s="215"/>
    </row>
    <row r="88" spans="1:9">
      <c r="A88" s="223"/>
      <c r="B88" s="228" t="s">
        <v>1196</v>
      </c>
      <c r="C88" s="228"/>
      <c r="D88" s="228"/>
      <c r="E88" s="228">
        <f>SUM(E83:E87)</f>
        <v>2</v>
      </c>
      <c r="F88" s="229">
        <f>SUM(F83:F87)</f>
        <v>13.42</v>
      </c>
      <c r="G88" s="229">
        <f t="shared" si="7"/>
        <v>2.6840000000000002</v>
      </c>
      <c r="H88" s="229">
        <f t="shared" si="8"/>
        <v>16.103999999999999</v>
      </c>
      <c r="I88" s="215"/>
    </row>
    <row r="89" spans="1:9" ht="111.75" customHeight="1">
      <c r="A89" s="227"/>
      <c r="B89" s="215"/>
      <c r="C89" s="215"/>
      <c r="D89" s="215"/>
      <c r="E89" s="215"/>
      <c r="F89" s="215"/>
      <c r="G89" s="215"/>
      <c r="H89" s="215"/>
      <c r="I89" s="215"/>
    </row>
    <row r="90" spans="1:9" ht="18.75">
      <c r="A90" s="214" t="s">
        <v>1216</v>
      </c>
      <c r="B90" s="215"/>
      <c r="C90" s="215"/>
      <c r="D90" s="215"/>
      <c r="E90" s="215"/>
      <c r="F90" s="215"/>
      <c r="G90" s="215"/>
      <c r="H90" s="215"/>
      <c r="I90" s="215"/>
    </row>
    <row r="91" spans="1:9" s="233" customFormat="1" ht="102">
      <c r="A91" s="87"/>
      <c r="B91" s="10" t="s">
        <v>10</v>
      </c>
      <c r="C91" s="10" t="s">
        <v>1188</v>
      </c>
      <c r="D91" s="10" t="s">
        <v>1189</v>
      </c>
      <c r="E91" s="10" t="s">
        <v>1190</v>
      </c>
      <c r="F91" s="10" t="s">
        <v>1191</v>
      </c>
      <c r="G91" s="10" t="s">
        <v>1192</v>
      </c>
      <c r="H91" s="10" t="s">
        <v>1193</v>
      </c>
      <c r="I91" s="232"/>
    </row>
    <row r="92" spans="1:9" ht="64.5">
      <c r="A92" s="87" t="s">
        <v>1119</v>
      </c>
      <c r="B92" s="219" t="s">
        <v>1217</v>
      </c>
      <c r="C92" s="219">
        <v>1</v>
      </c>
      <c r="D92" s="219">
        <v>3.82</v>
      </c>
      <c r="E92" s="219">
        <v>0.66</v>
      </c>
      <c r="F92" s="219">
        <f>(E92+D92)*C92</f>
        <v>4.4799999999999995</v>
      </c>
      <c r="G92" s="234">
        <f t="shared" ref="G92:G97" si="9">F92*0.2</f>
        <v>0.89599999999999991</v>
      </c>
      <c r="H92" s="234">
        <f t="shared" ref="H92:H97" si="10">F92+G92</f>
        <v>5.3759999999999994</v>
      </c>
      <c r="I92" s="215"/>
    </row>
    <row r="93" spans="1:9" ht="26.25">
      <c r="A93" s="37" t="s">
        <v>1121</v>
      </c>
      <c r="B93" s="235" t="s">
        <v>1206</v>
      </c>
      <c r="C93" s="235">
        <v>1</v>
      </c>
      <c r="D93" s="235">
        <v>4.46</v>
      </c>
      <c r="E93" s="219">
        <v>0.79</v>
      </c>
      <c r="F93" s="219">
        <f>(E93+D93)*C93</f>
        <v>5.25</v>
      </c>
      <c r="G93" s="234">
        <f t="shared" si="9"/>
        <v>1.05</v>
      </c>
      <c r="H93" s="234">
        <f t="shared" si="10"/>
        <v>6.3</v>
      </c>
      <c r="I93" s="215"/>
    </row>
    <row r="94" spans="1:9" ht="51.75">
      <c r="A94" s="37" t="s">
        <v>1164</v>
      </c>
      <c r="B94" s="235" t="s">
        <v>1165</v>
      </c>
      <c r="C94" s="235">
        <v>1</v>
      </c>
      <c r="D94" s="235">
        <v>0.39</v>
      </c>
      <c r="E94" s="219">
        <v>0.25</v>
      </c>
      <c r="F94" s="219">
        <f>(E94+D94)*C94</f>
        <v>0.64</v>
      </c>
      <c r="G94" s="234">
        <f t="shared" si="9"/>
        <v>0.128</v>
      </c>
      <c r="H94" s="234">
        <f t="shared" si="10"/>
        <v>0.76800000000000002</v>
      </c>
      <c r="I94" s="215"/>
    </row>
    <row r="95" spans="1:9" ht="26.25">
      <c r="A95" s="87" t="s">
        <v>794</v>
      </c>
      <c r="B95" s="219" t="s">
        <v>795</v>
      </c>
      <c r="C95" s="219">
        <v>10</v>
      </c>
      <c r="D95" s="219">
        <v>0.19</v>
      </c>
      <c r="E95" s="219"/>
      <c r="F95" s="219">
        <f>(E95+D95)*C95</f>
        <v>1.9</v>
      </c>
      <c r="G95" s="234">
        <f t="shared" si="9"/>
        <v>0.38</v>
      </c>
      <c r="H95" s="234">
        <f t="shared" si="10"/>
        <v>2.2799999999999998</v>
      </c>
      <c r="I95" s="215"/>
    </row>
    <row r="96" spans="1:9">
      <c r="A96" s="218" t="s">
        <v>790</v>
      </c>
      <c r="B96" s="219" t="s">
        <v>791</v>
      </c>
      <c r="C96" s="22">
        <v>1</v>
      </c>
      <c r="D96" s="22">
        <v>1.28</v>
      </c>
      <c r="E96" s="22"/>
      <c r="F96" s="22">
        <f>(E96+D96)*C96</f>
        <v>1.28</v>
      </c>
      <c r="G96" s="28">
        <f t="shared" si="9"/>
        <v>0.25600000000000001</v>
      </c>
      <c r="H96" s="28">
        <f t="shared" si="10"/>
        <v>1.536</v>
      </c>
      <c r="I96" s="215"/>
    </row>
    <row r="97" spans="1:9">
      <c r="A97" s="223"/>
      <c r="B97" s="228" t="s">
        <v>1196</v>
      </c>
      <c r="C97" s="228"/>
      <c r="D97" s="228"/>
      <c r="E97" s="228">
        <f>SUM(E92:E96)</f>
        <v>1.7000000000000002</v>
      </c>
      <c r="F97" s="229">
        <f>SUM(F92:F96)</f>
        <v>13.55</v>
      </c>
      <c r="G97" s="229">
        <f t="shared" si="9"/>
        <v>2.7100000000000004</v>
      </c>
      <c r="H97" s="229">
        <f t="shared" si="10"/>
        <v>16.260000000000002</v>
      </c>
      <c r="I97" s="215"/>
    </row>
    <row r="98" spans="1:9" ht="13.5" customHeight="1">
      <c r="A98" s="227"/>
      <c r="B98" s="215"/>
      <c r="C98" s="215"/>
      <c r="D98" s="215"/>
      <c r="E98" s="215"/>
      <c r="F98" s="215"/>
      <c r="G98" s="215"/>
      <c r="H98" s="215"/>
      <c r="I98" s="215"/>
    </row>
    <row r="99" spans="1:9" ht="18.75">
      <c r="A99" s="214" t="s">
        <v>1218</v>
      </c>
      <c r="B99" s="215"/>
      <c r="C99" s="215"/>
      <c r="D99" s="215"/>
      <c r="E99" s="215"/>
      <c r="F99" s="215"/>
      <c r="G99" s="215"/>
      <c r="H99" s="215"/>
      <c r="I99" s="215"/>
    </row>
    <row r="100" spans="1:9" s="233" customFormat="1" ht="102">
      <c r="A100" s="87"/>
      <c r="B100" s="10" t="s">
        <v>10</v>
      </c>
      <c r="C100" s="10" t="s">
        <v>1188</v>
      </c>
      <c r="D100" s="10" t="s">
        <v>1189</v>
      </c>
      <c r="E100" s="10" t="s">
        <v>1190</v>
      </c>
      <c r="F100" s="10" t="s">
        <v>1191</v>
      </c>
      <c r="G100" s="10" t="s">
        <v>1192</v>
      </c>
      <c r="H100" s="10" t="s">
        <v>1193</v>
      </c>
      <c r="I100" s="232"/>
    </row>
    <row r="101" spans="1:9" ht="26.25">
      <c r="A101" s="87" t="s">
        <v>1128</v>
      </c>
      <c r="B101" s="219" t="s">
        <v>1129</v>
      </c>
      <c r="C101" s="219">
        <v>1</v>
      </c>
      <c r="D101" s="219">
        <v>13.03</v>
      </c>
      <c r="E101" s="219">
        <v>5.95</v>
      </c>
      <c r="F101" s="219">
        <f>(E101+D101)*C101</f>
        <v>18.98</v>
      </c>
      <c r="G101" s="234">
        <f t="shared" ref="G101:G106" si="11">F101*0.2</f>
        <v>3.7960000000000003</v>
      </c>
      <c r="H101" s="234">
        <f t="shared" ref="H101:H106" si="12">F101+G101</f>
        <v>22.776</v>
      </c>
      <c r="I101" s="215"/>
    </row>
    <row r="102" spans="1:9" ht="26.25">
      <c r="A102" s="37" t="s">
        <v>1132</v>
      </c>
      <c r="B102" s="235" t="s">
        <v>1195</v>
      </c>
      <c r="C102" s="235">
        <v>7</v>
      </c>
      <c r="D102" s="235">
        <v>1.66</v>
      </c>
      <c r="E102" s="234">
        <v>1.0900000000000001</v>
      </c>
      <c r="F102" s="219">
        <f>(E102+D102)*C102</f>
        <v>19.25</v>
      </c>
      <c r="G102" s="234">
        <f t="shared" si="11"/>
        <v>3.85</v>
      </c>
      <c r="H102" s="234">
        <f t="shared" si="12"/>
        <v>23.1</v>
      </c>
      <c r="I102" s="215"/>
    </row>
    <row r="103" spans="1:9" ht="51.75">
      <c r="A103" s="37" t="s">
        <v>1164</v>
      </c>
      <c r="B103" s="235" t="s">
        <v>1165</v>
      </c>
      <c r="C103" s="235">
        <v>1</v>
      </c>
      <c r="D103" s="235">
        <v>0.39</v>
      </c>
      <c r="E103" s="219">
        <v>0.25</v>
      </c>
      <c r="F103" s="219">
        <f>(E103+D103)*C103</f>
        <v>0.64</v>
      </c>
      <c r="G103" s="234">
        <f t="shared" si="11"/>
        <v>0.128</v>
      </c>
      <c r="H103" s="234">
        <f t="shared" si="12"/>
        <v>0.76800000000000002</v>
      </c>
      <c r="I103" s="215"/>
    </row>
    <row r="104" spans="1:9" ht="26.25">
      <c r="A104" s="87" t="s">
        <v>794</v>
      </c>
      <c r="B104" s="219" t="s">
        <v>795</v>
      </c>
      <c r="C104" s="219">
        <v>53</v>
      </c>
      <c r="D104" s="219">
        <v>0.19</v>
      </c>
      <c r="E104" s="219"/>
      <c r="F104" s="219">
        <f>(E104+D104)*C104</f>
        <v>10.07</v>
      </c>
      <c r="G104" s="234">
        <f t="shared" si="11"/>
        <v>2.0140000000000002</v>
      </c>
      <c r="H104" s="234">
        <f t="shared" si="12"/>
        <v>12.084</v>
      </c>
      <c r="I104" s="215"/>
    </row>
    <row r="105" spans="1:9">
      <c r="A105" s="218" t="s">
        <v>790</v>
      </c>
      <c r="B105" s="219" t="s">
        <v>791</v>
      </c>
      <c r="C105" s="22">
        <v>1</v>
      </c>
      <c r="D105" s="22">
        <v>1.28</v>
      </c>
      <c r="E105" s="22"/>
      <c r="F105" s="22">
        <f>(E105+D105)*C105</f>
        <v>1.28</v>
      </c>
      <c r="G105" s="28">
        <f t="shared" si="11"/>
        <v>0.25600000000000001</v>
      </c>
      <c r="H105" s="28">
        <f t="shared" si="12"/>
        <v>1.536</v>
      </c>
      <c r="I105" s="215"/>
    </row>
    <row r="106" spans="1:9">
      <c r="A106" s="223"/>
      <c r="B106" s="228" t="s">
        <v>1196</v>
      </c>
      <c r="C106" s="228"/>
      <c r="D106" s="228"/>
      <c r="E106" s="228">
        <f>SUM(E101:E105)</f>
        <v>7.29</v>
      </c>
      <c r="F106" s="229">
        <f>SUM(F101:F105)</f>
        <v>50.220000000000006</v>
      </c>
      <c r="G106" s="229">
        <f t="shared" si="11"/>
        <v>10.044000000000002</v>
      </c>
      <c r="H106" s="229">
        <f t="shared" si="12"/>
        <v>60.26400000000001</v>
      </c>
      <c r="I106" s="215"/>
    </row>
    <row r="107" spans="1:9" ht="131.25" customHeight="1">
      <c r="A107" s="227"/>
      <c r="B107" s="215"/>
      <c r="C107" s="215"/>
      <c r="D107" s="215"/>
      <c r="E107" s="215"/>
      <c r="F107" s="215"/>
      <c r="G107" s="215"/>
      <c r="H107" s="215"/>
      <c r="I107" s="215"/>
    </row>
    <row r="108" spans="1:9" ht="36.75" customHeight="1">
      <c r="A108" s="214" t="s">
        <v>1219</v>
      </c>
      <c r="B108" s="215"/>
      <c r="C108" s="215"/>
      <c r="D108" s="215"/>
      <c r="E108" s="215"/>
      <c r="F108" s="215"/>
      <c r="G108" s="215"/>
      <c r="H108" s="215"/>
      <c r="I108" s="215"/>
    </row>
    <row r="109" spans="1:9" hidden="1">
      <c r="A109" s="227"/>
      <c r="B109" s="215"/>
      <c r="C109" s="215"/>
      <c r="D109" s="215"/>
      <c r="E109" s="215"/>
      <c r="F109" s="215"/>
      <c r="G109" s="215"/>
      <c r="H109" s="215"/>
      <c r="I109" s="215"/>
    </row>
    <row r="110" spans="1:9" s="233" customFormat="1" ht="102">
      <c r="A110" s="87"/>
      <c r="B110" s="10" t="s">
        <v>10</v>
      </c>
      <c r="C110" s="10" t="s">
        <v>1188</v>
      </c>
      <c r="D110" s="10" t="s">
        <v>1189</v>
      </c>
      <c r="E110" s="10" t="s">
        <v>1190</v>
      </c>
      <c r="F110" s="10" t="s">
        <v>1191</v>
      </c>
      <c r="G110" s="10" t="s">
        <v>1192</v>
      </c>
      <c r="H110" s="10" t="s">
        <v>1193</v>
      </c>
      <c r="I110" s="232"/>
    </row>
    <row r="111" spans="1:9">
      <c r="A111" s="87" t="s">
        <v>1126</v>
      </c>
      <c r="B111" s="219" t="s">
        <v>1127</v>
      </c>
      <c r="C111" s="219">
        <v>1</v>
      </c>
      <c r="D111" s="219">
        <v>3.07</v>
      </c>
      <c r="E111" s="219">
        <v>0.97</v>
      </c>
      <c r="F111" s="219">
        <f>(E111+D111)*C111</f>
        <v>4.04</v>
      </c>
      <c r="G111" s="234">
        <f>F111*0.2</f>
        <v>0.80800000000000005</v>
      </c>
      <c r="H111" s="234">
        <f>F111+G111</f>
        <v>4.8479999999999999</v>
      </c>
      <c r="I111" s="215"/>
    </row>
    <row r="112" spans="1:9" ht="51.75">
      <c r="A112" s="37" t="s">
        <v>1164</v>
      </c>
      <c r="B112" s="235" t="s">
        <v>1165</v>
      </c>
      <c r="C112" s="235">
        <v>1</v>
      </c>
      <c r="D112" s="235">
        <v>0.39</v>
      </c>
      <c r="E112" s="219">
        <v>0.25</v>
      </c>
      <c r="F112" s="219">
        <f>(E112+D112)*C112</f>
        <v>0.64</v>
      </c>
      <c r="G112" s="234">
        <f>F112*0.2</f>
        <v>0.128</v>
      </c>
      <c r="H112" s="234">
        <f>F112+G112</f>
        <v>0.76800000000000002</v>
      </c>
      <c r="I112" s="215"/>
    </row>
    <row r="113" spans="1:9" ht="26.25">
      <c r="A113" s="87" t="s">
        <v>794</v>
      </c>
      <c r="B113" s="219" t="s">
        <v>795</v>
      </c>
      <c r="C113" s="219">
        <v>5</v>
      </c>
      <c r="D113" s="219">
        <v>0.19</v>
      </c>
      <c r="E113" s="219"/>
      <c r="F113" s="219">
        <f>(E113+D113)*C113</f>
        <v>0.95</v>
      </c>
      <c r="G113" s="234">
        <f>F113*0.2</f>
        <v>0.19</v>
      </c>
      <c r="H113" s="234">
        <f>F113+G113</f>
        <v>1.1399999999999999</v>
      </c>
      <c r="I113" s="215"/>
    </row>
    <row r="114" spans="1:9">
      <c r="A114" s="218" t="s">
        <v>790</v>
      </c>
      <c r="B114" s="219" t="s">
        <v>791</v>
      </c>
      <c r="C114" s="22">
        <v>1</v>
      </c>
      <c r="D114" s="22">
        <v>1.28</v>
      </c>
      <c r="E114" s="22"/>
      <c r="F114" s="22">
        <f>(E114+D114)*C114</f>
        <v>1.28</v>
      </c>
      <c r="G114" s="28">
        <f>F114*0.2</f>
        <v>0.25600000000000001</v>
      </c>
      <c r="H114" s="28">
        <f>F114+G114</f>
        <v>1.536</v>
      </c>
      <c r="I114" s="215"/>
    </row>
    <row r="115" spans="1:9">
      <c r="A115" s="223"/>
      <c r="B115" s="228" t="s">
        <v>1196</v>
      </c>
      <c r="C115" s="228"/>
      <c r="D115" s="228"/>
      <c r="E115" s="228">
        <f>SUM(E111:E114)</f>
        <v>1.22</v>
      </c>
      <c r="F115" s="229">
        <f>SUM(F111:F114)</f>
        <v>6.91</v>
      </c>
      <c r="G115" s="229">
        <f>F115*0.2</f>
        <v>1.3820000000000001</v>
      </c>
      <c r="H115" s="229">
        <f>F115+G115</f>
        <v>8.2919999999999998</v>
      </c>
      <c r="I115" s="215"/>
    </row>
    <row r="116" spans="1:9" ht="13.5" customHeight="1">
      <c r="A116" s="227"/>
      <c r="B116" s="215"/>
      <c r="C116" s="215"/>
      <c r="D116" s="215"/>
      <c r="E116" s="215"/>
      <c r="F116" s="215"/>
      <c r="G116" s="215"/>
      <c r="H116" s="215"/>
      <c r="I116" s="215"/>
    </row>
    <row r="117" spans="1:9" ht="18.75" customHeight="1">
      <c r="A117" s="214" t="s">
        <v>1220</v>
      </c>
      <c r="B117" s="215"/>
      <c r="C117" s="215"/>
      <c r="D117" s="215"/>
      <c r="E117" s="215"/>
      <c r="F117" s="215"/>
      <c r="G117" s="215"/>
      <c r="H117" s="215"/>
      <c r="I117" s="215"/>
    </row>
    <row r="118" spans="1:9" hidden="1">
      <c r="A118" s="227"/>
      <c r="B118" s="215"/>
      <c r="C118" s="215"/>
      <c r="D118" s="215"/>
      <c r="E118" s="215"/>
      <c r="F118" s="215"/>
      <c r="G118" s="215"/>
      <c r="H118" s="215"/>
      <c r="I118" s="215"/>
    </row>
    <row r="119" spans="1:9" s="233" customFormat="1" ht="74.25" customHeight="1">
      <c r="A119" s="87"/>
      <c r="B119" s="10" t="s">
        <v>10</v>
      </c>
      <c r="C119" s="10" t="s">
        <v>1188</v>
      </c>
      <c r="D119" s="10" t="s">
        <v>1189</v>
      </c>
      <c r="E119" s="10" t="s">
        <v>1190</v>
      </c>
      <c r="F119" s="10" t="s">
        <v>1191</v>
      </c>
      <c r="G119" s="10" t="s">
        <v>1192</v>
      </c>
      <c r="H119" s="10" t="s">
        <v>1193</v>
      </c>
      <c r="I119" s="232"/>
    </row>
    <row r="120" spans="1:9" ht="62.25" customHeight="1">
      <c r="A120" s="87" t="s">
        <v>1136</v>
      </c>
      <c r="B120" s="219" t="s">
        <v>1221</v>
      </c>
      <c r="C120" s="219">
        <v>1</v>
      </c>
      <c r="D120" s="219">
        <v>1.66</v>
      </c>
      <c r="E120" s="234">
        <v>1.2</v>
      </c>
      <c r="F120" s="219">
        <f>(E120+D120)*C120</f>
        <v>2.86</v>
      </c>
      <c r="G120" s="234">
        <f>F120*0.2</f>
        <v>0.57199999999999995</v>
      </c>
      <c r="H120" s="234">
        <f>F120+G120</f>
        <v>3.4319999999999999</v>
      </c>
      <c r="I120" s="215"/>
    </row>
    <row r="121" spans="1:9" ht="51.75">
      <c r="A121" s="37" t="s">
        <v>1164</v>
      </c>
      <c r="B121" s="235" t="s">
        <v>1165</v>
      </c>
      <c r="C121" s="235">
        <v>1</v>
      </c>
      <c r="D121" s="235">
        <v>0.39</v>
      </c>
      <c r="E121" s="219">
        <v>0.25</v>
      </c>
      <c r="F121" s="219">
        <f>(E121+D121)*C121</f>
        <v>0.64</v>
      </c>
      <c r="G121" s="234">
        <f>F121*0.2</f>
        <v>0.128</v>
      </c>
      <c r="H121" s="234">
        <f>F121+G121</f>
        <v>0.76800000000000002</v>
      </c>
      <c r="I121" s="215"/>
    </row>
    <row r="122" spans="1:9">
      <c r="A122" s="218" t="s">
        <v>790</v>
      </c>
      <c r="B122" s="219" t="s">
        <v>791</v>
      </c>
      <c r="C122" s="22">
        <v>1</v>
      </c>
      <c r="D122" s="22">
        <v>1.28</v>
      </c>
      <c r="E122" s="22"/>
      <c r="F122" s="22">
        <f>(E122+D122)*C122</f>
        <v>1.28</v>
      </c>
      <c r="G122" s="28">
        <f>F122*0.2</f>
        <v>0.25600000000000001</v>
      </c>
      <c r="H122" s="28">
        <f>F122+G122</f>
        <v>1.536</v>
      </c>
      <c r="I122" s="215"/>
    </row>
    <row r="123" spans="1:9">
      <c r="A123" s="223"/>
      <c r="B123" s="228" t="s">
        <v>1196</v>
      </c>
      <c r="C123" s="228"/>
      <c r="D123" s="228"/>
      <c r="E123" s="228">
        <f>SUM(E120:E122)</f>
        <v>1.45</v>
      </c>
      <c r="F123" s="228">
        <f>SUM(F120:F122)</f>
        <v>4.78</v>
      </c>
      <c r="G123" s="229">
        <f>SUM(G120:G122)</f>
        <v>0.95599999999999996</v>
      </c>
      <c r="H123" s="229">
        <f>SUM(H120:H122)</f>
        <v>5.7360000000000007</v>
      </c>
      <c r="I123" s="215"/>
    </row>
    <row r="124" spans="1:9">
      <c r="A124" s="227"/>
      <c r="B124" s="215"/>
      <c r="C124" s="215"/>
      <c r="D124" s="215"/>
      <c r="E124" s="215"/>
      <c r="F124" s="215"/>
      <c r="G124" s="215"/>
      <c r="H124" s="215"/>
      <c r="I124" s="215"/>
    </row>
    <row r="125" spans="1:9" ht="18.75">
      <c r="A125" s="214" t="s">
        <v>1222</v>
      </c>
      <c r="B125" s="215"/>
      <c r="C125" s="215"/>
      <c r="D125" s="215"/>
      <c r="E125" s="215"/>
      <c r="F125" s="215"/>
      <c r="G125" s="215"/>
      <c r="H125" s="215"/>
      <c r="I125" s="215"/>
    </row>
    <row r="126" spans="1:9" hidden="1">
      <c r="A126" s="227"/>
      <c r="B126" s="215"/>
      <c r="C126" s="215"/>
      <c r="D126" s="215"/>
      <c r="E126" s="215"/>
      <c r="F126" s="215"/>
      <c r="G126" s="215"/>
      <c r="H126" s="215"/>
      <c r="I126" s="215"/>
    </row>
    <row r="127" spans="1:9" s="233" customFormat="1" ht="124.5" customHeight="1">
      <c r="A127" s="87"/>
      <c r="B127" s="10" t="s">
        <v>10</v>
      </c>
      <c r="C127" s="10" t="s">
        <v>1188</v>
      </c>
      <c r="D127" s="10" t="s">
        <v>1189</v>
      </c>
      <c r="E127" s="10" t="s">
        <v>1190</v>
      </c>
      <c r="F127" s="10" t="s">
        <v>1191</v>
      </c>
      <c r="G127" s="10" t="s">
        <v>1192</v>
      </c>
      <c r="H127" s="10" t="s">
        <v>1193</v>
      </c>
      <c r="I127" s="232"/>
    </row>
    <row r="128" spans="1:9">
      <c r="A128" s="87" t="s">
        <v>93</v>
      </c>
      <c r="B128" s="219" t="s">
        <v>94</v>
      </c>
      <c r="C128" s="219">
        <v>1</v>
      </c>
      <c r="D128" s="219">
        <v>4.49</v>
      </c>
      <c r="E128" s="219"/>
      <c r="F128" s="219">
        <f>(E128+D128)*C128</f>
        <v>4.49</v>
      </c>
      <c r="G128" s="234">
        <f>F128*0.2</f>
        <v>0.89800000000000013</v>
      </c>
      <c r="H128" s="234">
        <f>F128+G128</f>
        <v>5.3879999999999999</v>
      </c>
      <c r="I128" s="215"/>
    </row>
    <row r="129" spans="1:9" ht="24.75" customHeight="1">
      <c r="A129" s="37" t="s">
        <v>96</v>
      </c>
      <c r="B129" s="235" t="s">
        <v>97</v>
      </c>
      <c r="C129" s="235">
        <v>1</v>
      </c>
      <c r="D129" s="235">
        <v>1.5</v>
      </c>
      <c r="E129" s="219"/>
      <c r="F129" s="219">
        <f>(E129+D129)*C129</f>
        <v>1.5</v>
      </c>
      <c r="G129" s="234">
        <f>F129*0.2</f>
        <v>0.30000000000000004</v>
      </c>
      <c r="H129" s="234">
        <f>F129+G129</f>
        <v>1.8</v>
      </c>
      <c r="I129" s="215"/>
    </row>
    <row r="130" spans="1:9" s="231" customFormat="1">
      <c r="A130" s="236"/>
      <c r="B130" s="237" t="s">
        <v>1196</v>
      </c>
      <c r="C130" s="237"/>
      <c r="D130" s="237"/>
      <c r="E130" s="228">
        <f>SUM(E128:E129)</f>
        <v>0</v>
      </c>
      <c r="F130" s="237">
        <f>SUM(F128:F129)</f>
        <v>5.99</v>
      </c>
      <c r="G130" s="238">
        <f>SUM(G128:G129)</f>
        <v>1.1980000000000002</v>
      </c>
      <c r="H130" s="238">
        <f>SUM(H128:H129)</f>
        <v>7.1879999999999997</v>
      </c>
      <c r="I130" s="230"/>
    </row>
    <row r="131" spans="1:9">
      <c r="A131" s="227"/>
      <c r="B131" s="215"/>
      <c r="C131" s="215"/>
      <c r="D131" s="215"/>
      <c r="E131" s="215"/>
      <c r="F131" s="215"/>
      <c r="G131" s="215"/>
      <c r="H131" s="215"/>
      <c r="I131" s="215"/>
    </row>
    <row r="132" spans="1:9">
      <c r="A132" s="227"/>
      <c r="B132" s="215"/>
      <c r="C132" s="215"/>
      <c r="D132" s="215"/>
      <c r="E132" s="215"/>
      <c r="F132" s="215"/>
      <c r="G132" s="215"/>
      <c r="H132" s="215"/>
      <c r="I132" s="215"/>
    </row>
    <row r="133" spans="1:9" ht="18.75">
      <c r="A133" s="214" t="s">
        <v>1216</v>
      </c>
      <c r="B133" s="215"/>
      <c r="C133" s="215"/>
      <c r="D133" s="215"/>
      <c r="E133" s="215"/>
      <c r="F133" s="215"/>
      <c r="G133" s="215"/>
      <c r="H133" s="215"/>
    </row>
    <row r="134" spans="1:9" ht="102">
      <c r="A134" s="87"/>
      <c r="B134" s="10" t="s">
        <v>10</v>
      </c>
      <c r="C134" s="10" t="s">
        <v>1188</v>
      </c>
      <c r="D134" s="10" t="s">
        <v>1189</v>
      </c>
      <c r="E134" s="10" t="s">
        <v>1190</v>
      </c>
      <c r="F134" s="10" t="s">
        <v>1191</v>
      </c>
      <c r="G134" s="10" t="s">
        <v>1192</v>
      </c>
      <c r="H134" s="10" t="s">
        <v>1193</v>
      </c>
    </row>
    <row r="135" spans="1:9" ht="64.5">
      <c r="A135" s="87" t="s">
        <v>1119</v>
      </c>
      <c r="B135" s="219" t="s">
        <v>1217</v>
      </c>
      <c r="C135" s="219">
        <v>1</v>
      </c>
      <c r="D135" s="219">
        <v>3.82</v>
      </c>
      <c r="E135" s="219">
        <v>0.66</v>
      </c>
      <c r="F135" s="219">
        <f>(E135+D135)*C135</f>
        <v>4.4799999999999995</v>
      </c>
      <c r="G135" s="234">
        <f t="shared" ref="G135:G140" si="13">F135*0.2</f>
        <v>0.89599999999999991</v>
      </c>
      <c r="H135" s="234">
        <f t="shared" ref="H135:H140" si="14">F135+G135</f>
        <v>5.3759999999999994</v>
      </c>
    </row>
    <row r="136" spans="1:9" ht="26.25">
      <c r="A136" s="37" t="s">
        <v>1121</v>
      </c>
      <c r="B136" s="235" t="s">
        <v>1206</v>
      </c>
      <c r="C136" s="235">
        <v>1</v>
      </c>
      <c r="D136" s="235">
        <v>4.46</v>
      </c>
      <c r="E136" s="219">
        <v>0.79</v>
      </c>
      <c r="F136" s="219">
        <f>(E136+D136)*C136</f>
        <v>5.25</v>
      </c>
      <c r="G136" s="234">
        <f t="shared" si="13"/>
        <v>1.05</v>
      </c>
      <c r="H136" s="234">
        <f t="shared" si="14"/>
        <v>6.3</v>
      </c>
    </row>
    <row r="137" spans="1:9" ht="51.75">
      <c r="A137" s="37" t="s">
        <v>1164</v>
      </c>
      <c r="B137" s="235" t="s">
        <v>1165</v>
      </c>
      <c r="C137" s="235">
        <v>1</v>
      </c>
      <c r="D137" s="235">
        <v>0.39</v>
      </c>
      <c r="E137" s="219">
        <v>0.25</v>
      </c>
      <c r="F137" s="219">
        <f>(E137+D137)*C137</f>
        <v>0.64</v>
      </c>
      <c r="G137" s="234">
        <f t="shared" si="13"/>
        <v>0.128</v>
      </c>
      <c r="H137" s="234">
        <f t="shared" si="14"/>
        <v>0.76800000000000002</v>
      </c>
    </row>
    <row r="138" spans="1:9" ht="26.25">
      <c r="A138" s="87" t="s">
        <v>794</v>
      </c>
      <c r="B138" s="219" t="s">
        <v>795</v>
      </c>
      <c r="C138" s="219">
        <v>10</v>
      </c>
      <c r="D138" s="219">
        <v>0.19</v>
      </c>
      <c r="E138" s="219"/>
      <c r="F138" s="219">
        <f>(E138+D138)*C138</f>
        <v>1.9</v>
      </c>
      <c r="G138" s="234">
        <f t="shared" si="13"/>
        <v>0.38</v>
      </c>
      <c r="H138" s="234">
        <f t="shared" si="14"/>
        <v>2.2799999999999998</v>
      </c>
    </row>
    <row r="139" spans="1:9">
      <c r="A139" s="218" t="s">
        <v>790</v>
      </c>
      <c r="B139" s="219" t="s">
        <v>791</v>
      </c>
      <c r="C139" s="22">
        <v>1</v>
      </c>
      <c r="D139" s="22">
        <v>1.28</v>
      </c>
      <c r="E139" s="22"/>
      <c r="F139" s="22">
        <f>(E139+D139)*C139</f>
        <v>1.28</v>
      </c>
      <c r="G139" s="28">
        <f t="shared" si="13"/>
        <v>0.25600000000000001</v>
      </c>
      <c r="H139" s="28">
        <f t="shared" si="14"/>
        <v>1.536</v>
      </c>
    </row>
    <row r="140" spans="1:9">
      <c r="A140" s="223"/>
      <c r="B140" s="228" t="s">
        <v>1196</v>
      </c>
      <c r="C140" s="228"/>
      <c r="D140" s="228"/>
      <c r="E140" s="228">
        <f>SUM(E135:E139)</f>
        <v>1.7000000000000002</v>
      </c>
      <c r="F140" s="229">
        <f>SUM(F135:F139)</f>
        <v>13.55</v>
      </c>
      <c r="G140" s="229">
        <f t="shared" si="13"/>
        <v>2.7100000000000004</v>
      </c>
      <c r="H140" s="229">
        <f t="shared" si="14"/>
        <v>16.260000000000002</v>
      </c>
    </row>
    <row r="141" spans="1:9" ht="18.75">
      <c r="A141" s="214" t="s">
        <v>1223</v>
      </c>
      <c r="B141" s="215"/>
      <c r="C141" s="215"/>
      <c r="D141" s="215"/>
      <c r="E141" s="215"/>
      <c r="F141" s="215"/>
      <c r="G141" s="215"/>
      <c r="H141" s="215"/>
    </row>
    <row r="142" spans="1:9" ht="102">
      <c r="A142" s="87"/>
      <c r="B142" s="10" t="s">
        <v>10</v>
      </c>
      <c r="C142" s="10" t="s">
        <v>1188</v>
      </c>
      <c r="D142" s="10" t="s">
        <v>1189</v>
      </c>
      <c r="E142" s="10" t="s">
        <v>1190</v>
      </c>
      <c r="F142" s="10" t="s">
        <v>1191</v>
      </c>
      <c r="G142" s="10" t="s">
        <v>1192</v>
      </c>
      <c r="H142" s="10" t="s">
        <v>1193</v>
      </c>
    </row>
    <row r="143" spans="1:9" ht="64.5">
      <c r="A143" s="87" t="s">
        <v>1119</v>
      </c>
      <c r="B143" s="219" t="s">
        <v>1217</v>
      </c>
      <c r="C143" s="219">
        <v>1</v>
      </c>
      <c r="D143" s="219">
        <v>3.82</v>
      </c>
      <c r="E143" s="219">
        <v>0.66</v>
      </c>
      <c r="F143" s="219">
        <f>(E143+D143)*C143</f>
        <v>4.4799999999999995</v>
      </c>
      <c r="G143" s="234">
        <f>F143*0.2</f>
        <v>0.89599999999999991</v>
      </c>
      <c r="H143" s="234">
        <f>F143+G143</f>
        <v>5.3759999999999994</v>
      </c>
    </row>
    <row r="144" spans="1:9" ht="51.75">
      <c r="A144" s="37" t="s">
        <v>1164</v>
      </c>
      <c r="B144" s="235" t="s">
        <v>1165</v>
      </c>
      <c r="C144" s="235">
        <v>1</v>
      </c>
      <c r="D144" s="235">
        <v>0.39</v>
      </c>
      <c r="E144" s="219">
        <v>0.25</v>
      </c>
      <c r="F144" s="219">
        <f>(E144+D144)*C144</f>
        <v>0.64</v>
      </c>
      <c r="G144" s="234">
        <f>F144*0.2</f>
        <v>0.128</v>
      </c>
      <c r="H144" s="234">
        <f>F144+G144</f>
        <v>0.76800000000000002</v>
      </c>
    </row>
    <row r="145" spans="1:8" ht="26.25">
      <c r="A145" s="87" t="s">
        <v>794</v>
      </c>
      <c r="B145" s="219" t="s">
        <v>795</v>
      </c>
      <c r="C145" s="219">
        <v>5</v>
      </c>
      <c r="D145" s="219">
        <v>0.19</v>
      </c>
      <c r="E145" s="219"/>
      <c r="F145" s="219">
        <f>(E145+D145)*C145</f>
        <v>0.95</v>
      </c>
      <c r="G145" s="234">
        <f>F145*0.2</f>
        <v>0.19</v>
      </c>
      <c r="H145" s="234">
        <f>F145+G145</f>
        <v>1.1399999999999999</v>
      </c>
    </row>
    <row r="146" spans="1:8">
      <c r="A146" s="218" t="s">
        <v>790</v>
      </c>
      <c r="B146" s="219" t="s">
        <v>791</v>
      </c>
      <c r="C146" s="22">
        <v>1</v>
      </c>
      <c r="D146" s="22">
        <v>1.28</v>
      </c>
      <c r="E146" s="22"/>
      <c r="F146" s="22">
        <f>(E146+D146)*C146</f>
        <v>1.28</v>
      </c>
      <c r="G146" s="28">
        <f>F146*0.2</f>
        <v>0.25600000000000001</v>
      </c>
      <c r="H146" s="28">
        <f>F146+G146</f>
        <v>1.536</v>
      </c>
    </row>
    <row r="147" spans="1:8">
      <c r="A147" s="223"/>
      <c r="B147" s="228" t="s">
        <v>1196</v>
      </c>
      <c r="C147" s="228"/>
      <c r="D147" s="228"/>
      <c r="E147" s="228">
        <f>SUM(E143:E146)</f>
        <v>0.91</v>
      </c>
      <c r="F147" s="229">
        <f>SUM(F143:F146)</f>
        <v>7.35</v>
      </c>
      <c r="G147" s="229">
        <f>F147*0.2</f>
        <v>1.47</v>
      </c>
      <c r="H147" s="229">
        <f>F147+G147</f>
        <v>8.82</v>
      </c>
    </row>
  </sheetData>
  <mergeCells count="1">
    <mergeCell ref="F1:G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для иностранцев</vt:lpstr>
      <vt:lpstr>для граждан РБ</vt:lpstr>
      <vt:lpstr>анализы для иностранных граждан</vt:lpstr>
      <vt:lpstr>анализы для населения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2021-01-18T12:49:33Z</dcterms:modified>
</cp:coreProperties>
</file>